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pivotTables/pivotTable1.xml" ContentType="application/vnd.openxmlformats-officedocument.spreadsheetml.pivotTable+xml"/>
  <Override PartName="/xl/drawings/drawing32.xml" ContentType="application/vnd.openxmlformats-officedocument.drawing+xml"/>
  <Override PartName="/xl/pivotTables/pivotTable2.xml" ContentType="application/vnd.openxmlformats-officedocument.spreadsheetml.pivotTable+xml"/>
  <Override PartName="/xl/drawings/drawing33.xml" ContentType="application/vnd.openxmlformats-officedocument.drawing+xml"/>
  <Override PartName="/xl/pivotTables/pivotTable3.xml" ContentType="application/vnd.openxmlformats-officedocument.spreadsheetml.pivotTable+xml"/>
  <Override PartName="/xl/drawings/drawing34.xml" ContentType="application/vnd.openxmlformats-officedocument.drawing+xml"/>
  <Override PartName="/xl/slicers/slicer1.xml" ContentType="application/vnd.ms-excel.slicer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7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pivotTables/pivotTable6.xml" ContentType="application/vnd.openxmlformats-officedocument.spreadsheetml.pivotTable+xml"/>
  <Override PartName="/xl/drawings/drawing38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9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0.xml" ContentType="application/vnd.openxmlformats-officedocument.drawing+xml"/>
  <Override PartName="/xl/charts/chart5.xml" ContentType="application/vnd.openxmlformats-officedocument.drawingml.chart+xml"/>
  <Override PartName="/xl/drawings/drawing41.xml" ContentType="application/vnd.openxmlformats-officedocument.drawing+xml"/>
  <Override PartName="/xl/charts/chart6.xml" ContentType="application/vnd.openxmlformats-officedocument.drawingml.chart+xml"/>
  <Override PartName="/xl/drawings/drawing42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3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charts/chart9.xml" ContentType="application/vnd.openxmlformats-officedocument.drawingml.chart+xml"/>
  <Override PartName="/xl/drawings/drawing45.xml" ContentType="application/vnd.openxmlformats-officedocument.drawing+xml"/>
  <Override PartName="/xl/charts/chart10.xml" ContentType="application/vnd.openxmlformats-officedocument.drawingml.chart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Marcel\Documents\cours info\xlsx\"/>
    </mc:Choice>
  </mc:AlternateContent>
  <bookViews>
    <workbookView xWindow="-15" yWindow="-15" windowWidth="11610" windowHeight="5775" tabRatio="785"/>
  </bookViews>
  <sheets>
    <sheet name="sommaire" sheetId="31" r:id="rId1"/>
    <sheet name="ruban" sheetId="75" r:id="rId2"/>
    <sheet name="Saisie" sheetId="74" r:id="rId3"/>
    <sheet name="insertion-suprression" sheetId="73" r:id="rId4"/>
    <sheet name="déplacer-copier " sheetId="77" r:id="rId5"/>
    <sheet name="commentaires" sheetId="89" r:id="rId6"/>
    <sheet name="format1" sheetId="24" r:id="rId7"/>
    <sheet name="format2" sheetId="25" r:id="rId8"/>
    <sheet name="Résultat format1" sheetId="79" state="hidden" r:id="rId9"/>
    <sheet name="formats personnalisés" sheetId="81" r:id="rId10"/>
    <sheet name="TP format" sheetId="2" r:id="rId11"/>
    <sheet name="Résultat TP format" sheetId="1" state="hidden" r:id="rId12"/>
    <sheet name="vehicules" sheetId="100" r:id="rId13"/>
    <sheet name="Exo MFC" sheetId="39" r:id="rId14"/>
    <sheet name="Resultat exo MFC" sheetId="40" state="hidden" r:id="rId15"/>
    <sheet name="Résultat exo budget" sheetId="83" state="hidden" r:id="rId16"/>
    <sheet name="TP cave à vin" sheetId="45" r:id="rId17"/>
    <sheet name="TP clients" sheetId="32" r:id="rId18"/>
    <sheet name="Exo saison" sheetId="46" r:id="rId19"/>
    <sheet name="doublons clients" sheetId="65" r:id="rId20"/>
    <sheet name="sous-totaux" sheetId="90" r:id="rId21"/>
    <sheet name="Exo budget" sheetId="82" r:id="rId22"/>
    <sheet name="exo Planning" sheetId="6" r:id="rId23"/>
    <sheet name="Résultat exo Planning" sheetId="22" state="hidden" r:id="rId24"/>
    <sheet name="Exo Ventes annuelles" sheetId="84" r:id="rId25"/>
    <sheet name="Resultat Exo Ventes annuelles" sheetId="85" state="hidden" r:id="rId26"/>
    <sheet name="Exo transport" sheetId="86" r:id="rId27"/>
    <sheet name="TP Recensement" sheetId="10" r:id="rId28"/>
    <sheet name="Résultat TP Recensement" sheetId="9" state="hidden" r:id="rId29"/>
    <sheet name="TP salaire" sheetId="14" r:id="rId30"/>
    <sheet name="Résultat TP salaire" sheetId="13" state="hidden" r:id="rId31"/>
    <sheet name="TP SIRET" sheetId="7" r:id="rId32"/>
    <sheet name="Résultat TP SIRET" sheetId="8" state="hidden" r:id="rId33"/>
    <sheet name="exo Examen" sheetId="34" r:id="rId34"/>
    <sheet name="Résultat exo Examen" sheetId="35" state="hidden" r:id="rId35"/>
    <sheet name="TP options" sheetId="36" r:id="rId36"/>
    <sheet name="Résultat TP options" sheetId="37" state="hidden" r:id="rId37"/>
    <sheet name="exo frais envoi " sheetId="42" r:id="rId38"/>
    <sheet name="Resultat exo frais envoi" sheetId="43" state="hidden" r:id="rId39"/>
    <sheet name="Exo etapes" sheetId="47" r:id="rId40"/>
    <sheet name="Résultat etapes " sheetId="48" state="hidden" r:id="rId41"/>
    <sheet name="Exo centre" sheetId="54" r:id="rId42"/>
    <sheet name="Appels téléphoniques" sheetId="59" r:id="rId43"/>
    <sheet name="Effectifs" sheetId="103" r:id="rId44"/>
    <sheet name="TCD" sheetId="64" r:id="rId45"/>
    <sheet name="Exo volumes colis" sheetId="66" r:id="rId46"/>
    <sheet name="Résultat volumes colis " sheetId="69" state="hidden" r:id="rId47"/>
    <sheet name="ventes" sheetId="88" r:id="rId48"/>
    <sheet name="Exo meubles" sheetId="71" r:id="rId49"/>
    <sheet name="Résultat meubles " sheetId="72" state="hidden" r:id="rId50"/>
    <sheet name="Resultat Synthèse recettes" sheetId="68" state="hidden" r:id="rId51"/>
    <sheet name="graphique de secteurs" sheetId="98" r:id="rId52"/>
    <sheet name="graphique à bulles" sheetId="94" r:id="rId53"/>
    <sheet name="graphique radar" sheetId="95" r:id="rId54"/>
    <sheet name="graphique en surface" sheetId="97" r:id="rId55"/>
    <sheet name="graphique anneau" sheetId="96" r:id="rId56"/>
    <sheet name="Exo Synthèse recettes " sheetId="70" r:id="rId57"/>
  </sheets>
  <externalReferences>
    <externalReference r:id="rId58"/>
  </externalReferences>
  <definedNames>
    <definedName name="_xlnm._FilterDatabase" localSheetId="19" hidden="1">'doublons clients'!$A$1:$E$1055</definedName>
    <definedName name="_xlnm._FilterDatabase" localSheetId="41" hidden="1">'Exo centre'!$A$1:$H$6571</definedName>
    <definedName name="_xlnm._FilterDatabase" localSheetId="18" hidden="1">'Exo saison'!$I$5:$K$5</definedName>
    <definedName name="_xlnm._FilterDatabase" localSheetId="44" hidden="1">TCD!$A$1:$J$284</definedName>
    <definedName name="_xlnm._FilterDatabase" localSheetId="16" hidden="1">'TP cave à vin'!$A$3:$H$30</definedName>
    <definedName name="_xlnm._FilterDatabase" localSheetId="17" hidden="1">'TP clients'!$A$1:$E$1055</definedName>
    <definedName name="_xlnm.Extract" localSheetId="19">'doublons clients'!$I$4:$M$4</definedName>
    <definedName name="_xlnm.Print_Titles" localSheetId="4">'déplacer-copier '!$A:$A,'déplacer-copier '!$1:$5</definedName>
    <definedName name="Liste_participants">[1]Feuil1!$E$4:$E$13</definedName>
    <definedName name="salaire">'TP salaire'!$B$2</definedName>
    <definedName name="Salaire_horaire">'TP salaire'!$B$2</definedName>
    <definedName name="Segment_AGE2015">#N/A</definedName>
    <definedName name="Segment_SITE">#N/A</definedName>
    <definedName name="_xlnm.Print_Area" localSheetId="4">'déplacer-copier '!$A$1:$D$36</definedName>
  </definedNames>
  <calcPr calcId="171027"/>
  <pivotCaches>
    <pivotCache cacheId="0" r:id="rId59"/>
    <pivotCache cacheId="1" r:id="rId60"/>
    <pivotCache cacheId="2" r:id="rId61"/>
    <pivotCache cacheId="3" r:id="rId62"/>
    <pivotCache cacheId="4" r:id="rId63"/>
  </pivotCaches>
  <extLst>
    <ext xmlns:x14="http://schemas.microsoft.com/office/spreadsheetml/2009/9/main" uri="{BBE1A952-AA13-448e-AADC-164F8A28A991}">
      <x14:slicerCaches>
        <x14:slicerCache r:id="rId64"/>
        <x14:slicerCache r:id="rId65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37" i="39" l="1"/>
  <c r="D37" i="39"/>
  <c r="C37" i="39"/>
  <c r="B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J32" i="2"/>
  <c r="I32" i="2"/>
  <c r="H32" i="2"/>
  <c r="G32" i="2"/>
  <c r="K31" i="2"/>
  <c r="K30" i="2"/>
  <c r="K29" i="2"/>
  <c r="K28" i="2"/>
  <c r="K27" i="2"/>
  <c r="K26" i="2"/>
  <c r="K25" i="2"/>
  <c r="K24" i="2"/>
  <c r="K23" i="2"/>
  <c r="K22" i="2"/>
  <c r="K21" i="2"/>
  <c r="K20" i="2"/>
  <c r="K32" i="2" l="1"/>
  <c r="F37" i="39"/>
  <c r="D12" i="77"/>
  <c r="C12" i="77"/>
  <c r="B12" i="77"/>
  <c r="I10" i="36" l="1" a="1"/>
  <c r="I10" i="36" s="1"/>
  <c r="H44" i="42" l="1"/>
  <c r="H39" i="42"/>
  <c r="H32" i="42"/>
  <c r="H25" i="42"/>
  <c r="H9" i="42"/>
  <c r="F2" i="42"/>
  <c r="G15" i="36"/>
  <c r="G16" i="36"/>
  <c r="G17" i="36"/>
  <c r="G18" i="36"/>
  <c r="G19" i="36"/>
  <c r="G20" i="36"/>
  <c r="G21" i="36"/>
  <c r="G14" i="36"/>
  <c r="G4" i="36"/>
  <c r="G5" i="36"/>
  <c r="G6" i="36"/>
  <c r="G7" i="36"/>
  <c r="G8" i="36"/>
  <c r="G9" i="36"/>
  <c r="G10" i="36"/>
  <c r="G3" i="36"/>
  <c r="H22" i="34"/>
  <c r="G21" i="34"/>
  <c r="H21" i="34" s="1"/>
  <c r="G22" i="34"/>
  <c r="G23" i="34"/>
  <c r="H23" i="34" s="1"/>
  <c r="G24" i="34"/>
  <c r="H24" i="34" s="1"/>
  <c r="G20" i="34"/>
  <c r="H20" i="34" s="1"/>
  <c r="G13" i="34"/>
  <c r="H13" i="34" s="1"/>
  <c r="I13" i="34" s="1"/>
  <c r="G14" i="34"/>
  <c r="H14" i="34" s="1"/>
  <c r="I14" i="34" s="1"/>
  <c r="G15" i="34"/>
  <c r="H15" i="34" s="1"/>
  <c r="I15" i="34" s="1"/>
  <c r="G16" i="34"/>
  <c r="H16" i="34" s="1"/>
  <c r="I16" i="34" s="1"/>
  <c r="G12" i="34"/>
  <c r="H12" i="34" s="1"/>
  <c r="I12" i="34" s="1"/>
  <c r="F5" i="34"/>
  <c r="G5" i="34" s="1"/>
  <c r="F6" i="34"/>
  <c r="H6" i="34" s="1"/>
  <c r="F7" i="34"/>
  <c r="G7" i="34" s="1"/>
  <c r="F8" i="34"/>
  <c r="G8" i="34" s="1"/>
  <c r="F4" i="34"/>
  <c r="G4" i="34" s="1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" i="7"/>
  <c r="C7" i="14"/>
  <c r="C8" i="14"/>
  <c r="C6" i="14"/>
  <c r="C5" i="14"/>
  <c r="D5" i="10"/>
  <c r="D6" i="10"/>
  <c r="D7" i="10"/>
  <c r="D4" i="10"/>
  <c r="I8" i="84"/>
  <c r="I9" i="84"/>
  <c r="I7" i="84"/>
  <c r="M117" i="90"/>
  <c r="M114" i="90"/>
  <c r="M109" i="90"/>
  <c r="M104" i="90"/>
  <c r="M101" i="90"/>
  <c r="M98" i="90"/>
  <c r="M93" i="90"/>
  <c r="M90" i="90"/>
  <c r="M87" i="90"/>
  <c r="M84" i="90"/>
  <c r="M79" i="90"/>
  <c r="M76" i="90"/>
  <c r="M69" i="90"/>
  <c r="M66" i="90"/>
  <c r="M61" i="90"/>
  <c r="M58" i="90"/>
  <c r="M55" i="90"/>
  <c r="M52" i="90"/>
  <c r="M49" i="90"/>
  <c r="M46" i="90"/>
  <c r="M43" i="90"/>
  <c r="M40" i="90"/>
  <c r="M37" i="90"/>
  <c r="M34" i="90"/>
  <c r="M31" i="90"/>
  <c r="M28" i="90"/>
  <c r="M25" i="90"/>
  <c r="M22" i="90"/>
  <c r="M17" i="90"/>
  <c r="M14" i="90"/>
  <c r="M11" i="90"/>
  <c r="O116" i="90"/>
  <c r="O115" i="90"/>
  <c r="O113" i="90"/>
  <c r="O112" i="90"/>
  <c r="O111" i="90"/>
  <c r="O110" i="90"/>
  <c r="O108" i="90"/>
  <c r="O107" i="90"/>
  <c r="O106" i="90"/>
  <c r="O105" i="90"/>
  <c r="O103" i="90"/>
  <c r="O102" i="90"/>
  <c r="O100" i="90"/>
  <c r="O99" i="90"/>
  <c r="O97" i="90"/>
  <c r="O96" i="90"/>
  <c r="O95" i="90"/>
  <c r="O94" i="90"/>
  <c r="O92" i="90"/>
  <c r="O91" i="90"/>
  <c r="O89" i="90"/>
  <c r="O88" i="90"/>
  <c r="O86" i="90"/>
  <c r="O85" i="90"/>
  <c r="O83" i="90"/>
  <c r="O82" i="90"/>
  <c r="O81" i="90"/>
  <c r="O80" i="90"/>
  <c r="O78" i="90"/>
  <c r="O77" i="90"/>
  <c r="O75" i="90"/>
  <c r="O74" i="90"/>
  <c r="O73" i="90"/>
  <c r="O72" i="90"/>
  <c r="O71" i="90"/>
  <c r="O70" i="90"/>
  <c r="O68" i="90"/>
  <c r="O67" i="90"/>
  <c r="O65" i="90"/>
  <c r="O64" i="90"/>
  <c r="O63" i="90"/>
  <c r="O62" i="90"/>
  <c r="O60" i="90"/>
  <c r="O59" i="90"/>
  <c r="O57" i="90"/>
  <c r="O56" i="90"/>
  <c r="O54" i="90"/>
  <c r="O53" i="90"/>
  <c r="O51" i="90"/>
  <c r="O50" i="90"/>
  <c r="O48" i="90"/>
  <c r="O47" i="90"/>
  <c r="O45" i="90"/>
  <c r="O44" i="90"/>
  <c r="O42" i="90"/>
  <c r="O41" i="90"/>
  <c r="O39" i="90"/>
  <c r="O38" i="90"/>
  <c r="O36" i="90"/>
  <c r="O35" i="90"/>
  <c r="O33" i="90"/>
  <c r="O32" i="90"/>
  <c r="O30" i="90"/>
  <c r="O29" i="90"/>
  <c r="O27" i="90"/>
  <c r="O26" i="90"/>
  <c r="O24" i="90"/>
  <c r="O23" i="90"/>
  <c r="O21" i="90"/>
  <c r="O20" i="90"/>
  <c r="O19" i="90"/>
  <c r="O18" i="90"/>
  <c r="O16" i="90"/>
  <c r="O15" i="90"/>
  <c r="O13" i="90"/>
  <c r="O12" i="90"/>
  <c r="O10" i="90"/>
  <c r="O9" i="90"/>
  <c r="C29" i="6"/>
  <c r="D29" i="6"/>
  <c r="E29" i="6"/>
  <c r="F29" i="6"/>
  <c r="B29" i="6"/>
  <c r="G23" i="6"/>
  <c r="K27" i="6" s="1"/>
  <c r="G24" i="6"/>
  <c r="G25" i="6"/>
  <c r="G26" i="6"/>
  <c r="G27" i="6"/>
  <c r="G28" i="6"/>
  <c r="G22" i="6"/>
  <c r="M5" i="82"/>
  <c r="K8" i="82"/>
  <c r="M8" i="82" s="1"/>
  <c r="K9" i="82"/>
  <c r="M9" i="82" s="1"/>
  <c r="K10" i="82"/>
  <c r="M10" i="82" s="1"/>
  <c r="K7" i="82"/>
  <c r="M7" i="82" s="1"/>
  <c r="K6" i="82"/>
  <c r="M6" i="82" s="1"/>
  <c r="K5" i="82"/>
  <c r="H8" i="34" l="1"/>
  <c r="H5" i="34"/>
  <c r="K21" i="6"/>
  <c r="H4" i="34"/>
  <c r="M118" i="90"/>
  <c r="K24" i="6"/>
  <c r="G6" i="34"/>
  <c r="H7" i="34"/>
  <c r="G29" i="6"/>
  <c r="H28" i="6" s="1"/>
  <c r="H20" i="42"/>
  <c r="H17" i="42"/>
  <c r="C20" i="86"/>
  <c r="H24" i="6" l="1"/>
  <c r="H25" i="6"/>
  <c r="H29" i="6"/>
  <c r="H23" i="6"/>
  <c r="H27" i="6"/>
  <c r="H22" i="6"/>
  <c r="H26" i="6"/>
  <c r="C9" i="95"/>
  <c r="B9" i="95"/>
  <c r="F69" i="90" l="1"/>
  <c r="F68" i="90"/>
  <c r="F39" i="90"/>
  <c r="F38" i="90"/>
  <c r="F35" i="90"/>
  <c r="F34" i="90"/>
  <c r="F19" i="90"/>
  <c r="F18" i="90"/>
  <c r="F13" i="90"/>
  <c r="F12" i="90"/>
  <c r="F11" i="90"/>
  <c r="F10" i="90"/>
  <c r="F67" i="90"/>
  <c r="F66" i="90"/>
  <c r="F65" i="90"/>
  <c r="F64" i="90"/>
  <c r="F61" i="90"/>
  <c r="F60" i="90"/>
  <c r="F53" i="90"/>
  <c r="F52" i="90"/>
  <c r="F31" i="90"/>
  <c r="F30" i="90"/>
  <c r="F27" i="90"/>
  <c r="F26" i="90"/>
  <c r="F23" i="90"/>
  <c r="F22" i="90"/>
  <c r="F7" i="90"/>
  <c r="F6" i="90"/>
  <c r="F75" i="90"/>
  <c r="F74" i="90"/>
  <c r="F73" i="90"/>
  <c r="F72" i="90"/>
  <c r="F57" i="90"/>
  <c r="F56" i="90"/>
  <c r="F55" i="90"/>
  <c r="F54" i="90"/>
  <c r="F45" i="90"/>
  <c r="F44" i="90"/>
  <c r="F33" i="90"/>
  <c r="F32" i="90"/>
  <c r="F29" i="90"/>
  <c r="F28" i="90"/>
  <c r="F17" i="90"/>
  <c r="F16" i="90"/>
  <c r="F9" i="90"/>
  <c r="F8" i="90"/>
  <c r="F5" i="90"/>
  <c r="F4" i="90"/>
  <c r="F81" i="90"/>
  <c r="F80" i="90"/>
  <c r="F59" i="90"/>
  <c r="F58" i="90"/>
  <c r="F37" i="90"/>
  <c r="F36" i="90"/>
  <c r="F25" i="90"/>
  <c r="F24" i="90"/>
  <c r="F79" i="90"/>
  <c r="F78" i="90"/>
  <c r="F77" i="90"/>
  <c r="F76" i="90"/>
  <c r="F71" i="90"/>
  <c r="F70" i="90"/>
  <c r="F63" i="90"/>
  <c r="F62" i="90"/>
  <c r="F51" i="90"/>
  <c r="F50" i="90"/>
  <c r="F49" i="90"/>
  <c r="F48" i="90"/>
  <c r="F47" i="90"/>
  <c r="F46" i="90"/>
  <c r="F43" i="90"/>
  <c r="F42" i="90"/>
  <c r="F41" i="90"/>
  <c r="F40" i="90"/>
  <c r="F21" i="90"/>
  <c r="F20" i="90"/>
  <c r="F15" i="90"/>
  <c r="F14" i="90"/>
  <c r="L42" i="77" l="1"/>
  <c r="K42" i="77"/>
  <c r="J42" i="77"/>
  <c r="K35" i="77"/>
  <c r="J35" i="77"/>
  <c r="I35" i="77"/>
  <c r="J28" i="77"/>
  <c r="I28" i="77"/>
  <c r="H28" i="77"/>
  <c r="I21" i="77"/>
  <c r="H21" i="77"/>
  <c r="G21" i="77"/>
  <c r="F13" i="89" l="1"/>
  <c r="F12" i="89"/>
  <c r="F11" i="89"/>
  <c r="F10" i="89"/>
  <c r="F9" i="89"/>
  <c r="F8" i="89"/>
  <c r="F7" i="89"/>
  <c r="F6" i="89"/>
  <c r="F5" i="89"/>
  <c r="F4" i="89"/>
  <c r="F3" i="89"/>
  <c r="F2" i="89"/>
  <c r="F79" i="88" l="1"/>
  <c r="F78" i="88"/>
  <c r="F77" i="88"/>
  <c r="F76" i="88"/>
  <c r="F75" i="88"/>
  <c r="F74" i="88"/>
  <c r="F73" i="88"/>
  <c r="F72" i="88"/>
  <c r="F71" i="88"/>
  <c r="F70" i="88"/>
  <c r="F69" i="88"/>
  <c r="F68" i="88"/>
  <c r="F67" i="88"/>
  <c r="F66" i="88"/>
  <c r="F65" i="88"/>
  <c r="F64" i="88"/>
  <c r="F63" i="88"/>
  <c r="F62" i="88"/>
  <c r="F61" i="88"/>
  <c r="F60" i="88"/>
  <c r="F59" i="88"/>
  <c r="F58" i="88"/>
  <c r="F57" i="88"/>
  <c r="F56" i="88"/>
  <c r="F55" i="88"/>
  <c r="F54" i="88"/>
  <c r="F53" i="88"/>
  <c r="F52" i="88"/>
  <c r="F51" i="88"/>
  <c r="F50" i="88"/>
  <c r="F49" i="88"/>
  <c r="F48" i="88"/>
  <c r="F47" i="88"/>
  <c r="F46" i="88"/>
  <c r="F45" i="88"/>
  <c r="F44" i="88"/>
  <c r="F43" i="88"/>
  <c r="F42" i="88"/>
  <c r="F41" i="88"/>
  <c r="F40" i="88"/>
  <c r="F39" i="88"/>
  <c r="F38" i="88"/>
  <c r="F37" i="88"/>
  <c r="F36" i="88"/>
  <c r="F35" i="88"/>
  <c r="F34" i="88"/>
  <c r="F33" i="88"/>
  <c r="F32" i="88"/>
  <c r="F31" i="88"/>
  <c r="F30" i="88"/>
  <c r="F29" i="88"/>
  <c r="F28" i="88"/>
  <c r="F27" i="88"/>
  <c r="F26" i="88"/>
  <c r="F25" i="88"/>
  <c r="F24" i="88"/>
  <c r="F23" i="88"/>
  <c r="F22" i="88"/>
  <c r="F21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F6" i="88"/>
  <c r="F5" i="88"/>
  <c r="F4" i="88"/>
  <c r="F3" i="88"/>
  <c r="F2" i="88"/>
  <c r="J3" i="64" l="1"/>
  <c r="J4" i="64"/>
  <c r="J5" i="64"/>
  <c r="J6" i="64"/>
  <c r="J7" i="64"/>
  <c r="J8" i="64"/>
  <c r="J9" i="64"/>
  <c r="J10" i="64"/>
  <c r="J11" i="64"/>
  <c r="J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260" i="64"/>
  <c r="J261" i="64"/>
  <c r="J262" i="64"/>
  <c r="J263" i="64"/>
  <c r="J264" i="64"/>
  <c r="J265" i="64"/>
  <c r="J266" i="64"/>
  <c r="J267" i="64"/>
  <c r="J268" i="64"/>
  <c r="J269" i="64"/>
  <c r="J270" i="64"/>
  <c r="J271" i="64"/>
  <c r="J272" i="64"/>
  <c r="J273" i="64"/>
  <c r="J274" i="64"/>
  <c r="J275" i="64"/>
  <c r="J276" i="64"/>
  <c r="J277" i="64"/>
  <c r="J278" i="64"/>
  <c r="J279" i="64"/>
  <c r="J280" i="64"/>
  <c r="J281" i="64"/>
  <c r="J282" i="64"/>
  <c r="J283" i="64"/>
  <c r="J284" i="64"/>
  <c r="J2" i="64"/>
  <c r="E242" i="81" l="1"/>
  <c r="E243" i="81"/>
  <c r="E244" i="81"/>
  <c r="E241" i="81"/>
  <c r="E232" i="81"/>
  <c r="E231" i="81"/>
  <c r="E234" i="81"/>
  <c r="E235" i="81"/>
  <c r="E233" i="81"/>
  <c r="E230" i="81"/>
  <c r="E229" i="81"/>
  <c r="C221" i="81"/>
  <c r="C222" i="81"/>
  <c r="C223" i="81"/>
  <c r="C220" i="81"/>
  <c r="C137" i="81"/>
  <c r="C136" i="81"/>
  <c r="C135" i="81"/>
  <c r="C134" i="81"/>
  <c r="C124" i="81"/>
  <c r="C123" i="81"/>
  <c r="C122" i="81"/>
  <c r="C121" i="81"/>
  <c r="C113" i="81"/>
  <c r="C112" i="81"/>
  <c r="C111" i="81"/>
  <c r="C110" i="81"/>
  <c r="C102" i="81"/>
  <c r="C101" i="81"/>
  <c r="C100" i="81"/>
  <c r="C99" i="81"/>
  <c r="C94" i="81"/>
  <c r="C93" i="81"/>
  <c r="C92" i="81"/>
  <c r="C91" i="81"/>
  <c r="C90" i="81"/>
  <c r="C89" i="81"/>
  <c r="C88" i="81"/>
  <c r="C87" i="81"/>
  <c r="C81" i="81"/>
  <c r="C82" i="81"/>
  <c r="C76" i="81"/>
  <c r="C77" i="81"/>
  <c r="C78" i="81"/>
  <c r="C79" i="81"/>
  <c r="C80" i="81"/>
  <c r="C75" i="81"/>
  <c r="D5" i="85" l="1"/>
  <c r="C17" i="86"/>
  <c r="C7" i="86"/>
  <c r="C19" i="86" l="1"/>
  <c r="D6" i="85"/>
  <c r="D7" i="85"/>
  <c r="D6" i="83"/>
  <c r="F6" i="83" s="1"/>
  <c r="D7" i="83"/>
  <c r="F7" i="83" s="1"/>
  <c r="D8" i="83"/>
  <c r="F8" i="83" s="1"/>
  <c r="D9" i="83"/>
  <c r="F9" i="83" s="1"/>
  <c r="D10" i="83"/>
  <c r="F10" i="83" s="1"/>
  <c r="D5" i="83"/>
  <c r="F5" i="83" s="1"/>
  <c r="N10" i="40"/>
  <c r="N9" i="40"/>
  <c r="N8" i="40"/>
  <c r="N7" i="40"/>
  <c r="N6" i="40"/>
  <c r="N5" i="40"/>
  <c r="N4" i="40"/>
  <c r="N3" i="40"/>
  <c r="N2" i="40"/>
  <c r="C40" i="81" l="1"/>
  <c r="C36" i="81"/>
  <c r="C35" i="81"/>
  <c r="C34" i="81"/>
  <c r="C41" i="81"/>
  <c r="C33" i="81"/>
  <c r="C44" i="81"/>
  <c r="C43" i="81"/>
  <c r="C42" i="81"/>
  <c r="C32" i="81"/>
  <c r="C29" i="81"/>
  <c r="C28" i="81"/>
  <c r="C27" i="81"/>
  <c r="C26" i="81"/>
  <c r="C18" i="81"/>
  <c r="C17" i="81"/>
  <c r="C16" i="81"/>
  <c r="C15" i="81"/>
  <c r="C66" i="81"/>
  <c r="C65" i="81"/>
  <c r="C64" i="81"/>
  <c r="C63" i="81"/>
  <c r="C60" i="81"/>
  <c r="C59" i="81"/>
  <c r="C58" i="81"/>
  <c r="C57" i="81"/>
  <c r="C56" i="81"/>
  <c r="C51" i="81"/>
  <c r="C50" i="81"/>
  <c r="C199" i="81"/>
  <c r="C198" i="81"/>
  <c r="C189" i="81" l="1"/>
  <c r="C190" i="81"/>
  <c r="C191" i="81"/>
  <c r="C188" i="81"/>
  <c r="C149" i="81"/>
  <c r="C148" i="81"/>
  <c r="C147" i="81"/>
  <c r="C146" i="81"/>
  <c r="C181" i="81"/>
  <c r="C180" i="81"/>
  <c r="C179" i="81"/>
  <c r="C178" i="81"/>
  <c r="C175" i="81"/>
  <c r="C174" i="81"/>
  <c r="C173" i="81"/>
  <c r="C172" i="81"/>
  <c r="C9" i="81"/>
  <c r="C10" i="81"/>
  <c r="C11" i="81"/>
  <c r="C8" i="81"/>
  <c r="C165" i="81"/>
  <c r="C166" i="81"/>
  <c r="C167" i="81"/>
  <c r="C157" i="81"/>
  <c r="C156" i="81"/>
  <c r="E15" i="2" l="1"/>
  <c r="D15" i="2"/>
  <c r="C15" i="2"/>
  <c r="B15" i="2"/>
  <c r="F14" i="2"/>
  <c r="F13" i="2"/>
  <c r="F12" i="2"/>
  <c r="F11" i="2"/>
  <c r="F10" i="2"/>
  <c r="F9" i="2"/>
  <c r="F8" i="2"/>
  <c r="F7" i="2"/>
  <c r="F6" i="2"/>
  <c r="F5" i="2"/>
  <c r="F4" i="2"/>
  <c r="F3" i="2"/>
  <c r="E16" i="1"/>
  <c r="D16" i="1"/>
  <c r="C16" i="1"/>
  <c r="B16" i="1"/>
  <c r="F15" i="1"/>
  <c r="F14" i="1"/>
  <c r="F13" i="1"/>
  <c r="F12" i="1"/>
  <c r="F11" i="1"/>
  <c r="F10" i="1"/>
  <c r="F9" i="1"/>
  <c r="F8" i="1"/>
  <c r="F7" i="1"/>
  <c r="F6" i="1"/>
  <c r="F5" i="1"/>
  <c r="F4" i="1"/>
  <c r="F16" i="1" l="1"/>
  <c r="F15" i="2"/>
  <c r="E17" i="70" l="1"/>
  <c r="E16" i="70"/>
  <c r="E15" i="70"/>
  <c r="E14" i="70"/>
  <c r="E13" i="70"/>
  <c r="E12" i="70"/>
  <c r="E11" i="70"/>
  <c r="E10" i="70"/>
  <c r="E9" i="70"/>
  <c r="E8" i="70"/>
  <c r="E7" i="70"/>
  <c r="E6" i="70"/>
  <c r="E14" i="68"/>
  <c r="E13" i="68"/>
  <c r="E12" i="68"/>
  <c r="E11" i="68"/>
  <c r="E10" i="68"/>
  <c r="E9" i="68"/>
  <c r="E8" i="68"/>
  <c r="E7" i="68"/>
  <c r="E6" i="68"/>
  <c r="E5" i="68"/>
  <c r="E4" i="68"/>
  <c r="E3" i="68"/>
  <c r="E58" i="59" l="1"/>
  <c r="E57" i="59"/>
  <c r="E56" i="59"/>
  <c r="E55" i="59"/>
  <c r="E54" i="59"/>
  <c r="E53" i="59"/>
  <c r="E52" i="59"/>
  <c r="E51" i="59"/>
  <c r="E50" i="59"/>
  <c r="E49" i="59"/>
  <c r="E48" i="59"/>
  <c r="E47" i="59"/>
  <c r="E46" i="59"/>
  <c r="E45" i="59"/>
  <c r="E44" i="59"/>
  <c r="E43" i="59"/>
  <c r="E42" i="59"/>
  <c r="E41" i="59"/>
  <c r="E40" i="59"/>
  <c r="E39" i="59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D2" i="59" s="1"/>
  <c r="E14" i="59"/>
  <c r="E13" i="59"/>
  <c r="E12" i="59"/>
  <c r="E11" i="59"/>
  <c r="E10" i="59"/>
  <c r="E9" i="59"/>
  <c r="E8" i="59"/>
  <c r="E7" i="59"/>
  <c r="E6" i="59"/>
  <c r="H2" i="59"/>
  <c r="F25" i="45" l="1"/>
  <c r="F8" i="45"/>
  <c r="F7" i="45"/>
  <c r="F24" i="45"/>
  <c r="F26" i="45"/>
  <c r="F27" i="45"/>
  <c r="F28" i="45"/>
  <c r="F4" i="45"/>
  <c r="F23" i="45"/>
  <c r="F20" i="45"/>
  <c r="F15" i="45"/>
  <c r="F6" i="45"/>
  <c r="F21" i="45"/>
  <c r="F19" i="45"/>
  <c r="F16" i="45"/>
  <c r="F17" i="45"/>
  <c r="F5" i="45"/>
  <c r="F14" i="45"/>
  <c r="F12" i="45"/>
  <c r="F18" i="45"/>
  <c r="F10" i="45"/>
  <c r="F22" i="45"/>
  <c r="F9" i="45"/>
  <c r="F13" i="45"/>
  <c r="F11" i="45"/>
  <c r="F29" i="45"/>
  <c r="F30" i="45"/>
  <c r="H25" i="43" l="1"/>
  <c r="H20" i="43"/>
  <c r="H17" i="43"/>
  <c r="H9" i="43"/>
  <c r="F3" i="43"/>
  <c r="F4" i="43"/>
  <c r="F5" i="43"/>
  <c r="F6" i="43"/>
  <c r="F7" i="43"/>
  <c r="F8" i="43"/>
  <c r="F9" i="43"/>
  <c r="F10" i="43"/>
  <c r="F11" i="43"/>
  <c r="F12" i="43"/>
  <c r="F13" i="43"/>
  <c r="F2" i="43"/>
  <c r="E16" i="40" l="1"/>
  <c r="D16" i="40"/>
  <c r="C16" i="40"/>
  <c r="B16" i="40"/>
  <c r="F15" i="40"/>
  <c r="F14" i="40"/>
  <c r="F13" i="40"/>
  <c r="F12" i="40"/>
  <c r="F11" i="40"/>
  <c r="F10" i="40"/>
  <c r="F9" i="40"/>
  <c r="F8" i="40"/>
  <c r="F7" i="40"/>
  <c r="F6" i="40"/>
  <c r="F5" i="40"/>
  <c r="F4" i="40"/>
  <c r="E16" i="39"/>
  <c r="D16" i="39"/>
  <c r="C16" i="39"/>
  <c r="B16" i="39"/>
  <c r="F15" i="39"/>
  <c r="F14" i="39"/>
  <c r="F13" i="39"/>
  <c r="F12" i="39"/>
  <c r="F11" i="39"/>
  <c r="F10" i="39"/>
  <c r="F9" i="39"/>
  <c r="F8" i="39"/>
  <c r="F7" i="39"/>
  <c r="F6" i="39"/>
  <c r="F5" i="39"/>
  <c r="F4" i="39"/>
  <c r="G21" i="37"/>
  <c r="G20" i="37"/>
  <c r="G19" i="37"/>
  <c r="G18" i="37"/>
  <c r="G17" i="37"/>
  <c r="G16" i="37"/>
  <c r="G15" i="37"/>
  <c r="G14" i="37"/>
  <c r="G10" i="37"/>
  <c r="G9" i="37"/>
  <c r="G8" i="37"/>
  <c r="G7" i="37"/>
  <c r="G6" i="37"/>
  <c r="G5" i="37"/>
  <c r="G4" i="37"/>
  <c r="G3" i="37"/>
  <c r="G23" i="35"/>
  <c r="H23" i="35" s="1"/>
  <c r="G22" i="35"/>
  <c r="H22" i="35" s="1"/>
  <c r="G21" i="35"/>
  <c r="H21" i="35" s="1"/>
  <c r="G20" i="35"/>
  <c r="H20" i="35" s="1"/>
  <c r="G19" i="35"/>
  <c r="H19" i="35" s="1"/>
  <c r="G15" i="35"/>
  <c r="H15" i="35" s="1"/>
  <c r="I15" i="35" s="1"/>
  <c r="G14" i="35"/>
  <c r="H14" i="35" s="1"/>
  <c r="I14" i="35" s="1"/>
  <c r="G13" i="35"/>
  <c r="H13" i="35" s="1"/>
  <c r="I13" i="35" s="1"/>
  <c r="G12" i="35"/>
  <c r="H12" i="35" s="1"/>
  <c r="I12" i="35" s="1"/>
  <c r="G11" i="35"/>
  <c r="H11" i="35" s="1"/>
  <c r="I11" i="35" s="1"/>
  <c r="F8" i="35"/>
  <c r="H8" i="35" s="1"/>
  <c r="F7" i="35"/>
  <c r="H7" i="35" s="1"/>
  <c r="F6" i="35"/>
  <c r="H6" i="35" s="1"/>
  <c r="F5" i="35"/>
  <c r="H5" i="35" s="1"/>
  <c r="F4" i="35"/>
  <c r="H4" i="35" s="1"/>
  <c r="G6" i="22"/>
  <c r="G7" i="22"/>
  <c r="G8" i="22"/>
  <c r="G9" i="22"/>
  <c r="G10" i="22"/>
  <c r="G11" i="22"/>
  <c r="G12" i="22"/>
  <c r="F13" i="22"/>
  <c r="C13" i="22"/>
  <c r="D13" i="22"/>
  <c r="E13" i="22"/>
  <c r="B13" i="22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4" i="9"/>
  <c r="C6" i="13"/>
  <c r="C7" i="13"/>
  <c r="C8" i="13"/>
  <c r="C5" i="13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F16" i="39" l="1"/>
  <c r="F16" i="40"/>
  <c r="J6" i="22"/>
  <c r="G13" i="22"/>
  <c r="H13" i="22" s="1"/>
  <c r="J9" i="22"/>
  <c r="J12" i="22"/>
  <c r="G4" i="35"/>
  <c r="G5" i="35"/>
  <c r="G6" i="35"/>
  <c r="G7" i="35"/>
  <c r="G8" i="35"/>
  <c r="H9" i="22" l="1"/>
  <c r="H11" i="22"/>
  <c r="H7" i="22"/>
  <c r="H12" i="22"/>
  <c r="H6" i="22"/>
  <c r="H8" i="22"/>
  <c r="H10" i="22"/>
</calcChain>
</file>

<file path=xl/comments1.xml><?xml version="1.0" encoding="utf-8"?>
<comments xmlns="http://schemas.openxmlformats.org/spreadsheetml/2006/main">
  <authors>
    <author>patrice lambert</author>
  </authors>
  <commentList>
    <comment ref="F13" authorId="0" shapeId="0">
      <text>
        <r>
          <rPr>
            <sz val="9"/>
            <color indexed="81"/>
            <rFont val="Tahoma"/>
            <family val="2"/>
          </rPr>
          <t xml:space="preserve">super :
ça marche </t>
        </r>
      </text>
    </comment>
  </commentList>
</comments>
</file>

<file path=xl/comments2.xml><?xml version="1.0" encoding="utf-8"?>
<comments xmlns="http://schemas.openxmlformats.org/spreadsheetml/2006/main">
  <authors>
    <author>BEIV6234</author>
  </authors>
  <commentList>
    <comment ref="H23" authorId="0" shapeId="0">
      <text>
        <r>
          <rPr>
            <b/>
            <sz val="8"/>
            <color indexed="81"/>
            <rFont val="Tahoma"/>
            <family val="2"/>
          </rPr>
          <t>Sortie du jeu Tom Raider3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bruno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bruno: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BEIV6234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Sortie du jeu Tom Raider3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8" authorId="0" shapeId="0">
      <text>
        <r>
          <rPr>
            <b/>
            <sz val="8"/>
            <color indexed="81"/>
            <rFont val="Tahoma"/>
            <family val="2"/>
          </rPr>
          <t>Sortie du jeu Tom Raider3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BEIV6234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Sortie du jeu Tom Raider3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<sst xmlns="http://schemas.openxmlformats.org/spreadsheetml/2006/main" count="30403" uniqueCount="2361">
  <si>
    <t>Lambersart</t>
  </si>
  <si>
    <t>ETABLISSEMENTS JEAN PERSYN</t>
  </si>
  <si>
    <t>SAINT POL SUR TERNOISE</t>
  </si>
  <si>
    <t>GROUPE SECA</t>
  </si>
  <si>
    <t>FAITES VOUS MEME VALENCIENNES</t>
  </si>
  <si>
    <t>BUSINESS SUPPORT SERVICES</t>
  </si>
  <si>
    <t>PRODUCTIONS HYODALL</t>
  </si>
  <si>
    <t>SCEA LES SERRES D'HESDIGNEUL</t>
  </si>
  <si>
    <t>CTRE IMAGERIE MEDICALE COUDEKERQUOIS</t>
  </si>
  <si>
    <t>COUDEKERQUE BRANCHE</t>
  </si>
  <si>
    <t>WIKING FLEURS</t>
  </si>
  <si>
    <t>THIDE ENVIRONNEMENT</t>
  </si>
  <si>
    <t>VOISINS LE BRETONNEUX</t>
  </si>
  <si>
    <t>ETAP HOTELS</t>
  </si>
  <si>
    <t>MODERNE TRANSPORT INTERNATIONAL</t>
  </si>
  <si>
    <t>LE REPUBLICAIN LORRAIN</t>
  </si>
  <si>
    <t>METZ CEDEX 01</t>
  </si>
  <si>
    <t>LYCEE PROFESSIONNEL JACQUES LE CARON</t>
  </si>
  <si>
    <t>PERCEPT SAINT-VENANT</t>
  </si>
  <si>
    <t>ST VENANT</t>
  </si>
  <si>
    <t>DELEGATION REGIONALE COMMERCE ARTISANAT</t>
  </si>
  <si>
    <t>CIE GENERALE DE LOCATION D'EQUIPEMENTS</t>
  </si>
  <si>
    <t>MARCQ EN BAROEUL CEDEX</t>
  </si>
  <si>
    <t>ECOLE MATERNELLE EMILE LOUBET</t>
  </si>
  <si>
    <t>PARIS ETUDE INFORMATIQ GESTION</t>
  </si>
  <si>
    <t>VELIZY VILLACOUBLAY</t>
  </si>
  <si>
    <t>SECOURS MUTUELS ARTISANS TRAVAIL INDEPEN</t>
  </si>
  <si>
    <t>SEM</t>
  </si>
  <si>
    <t>LOISON SOUS LENS</t>
  </si>
  <si>
    <t>SOC FINANCIERE NORD PAS-DE-CALAIS</t>
  </si>
  <si>
    <t>MARKETING ASSISTANCE</t>
  </si>
  <si>
    <t>DEPART HOMOLOGATION EQUIPEMENT ELECTRONI</t>
  </si>
  <si>
    <t>VERSON VLIES &amp; COURCIER</t>
  </si>
  <si>
    <t>SOCIETE COOPERATIVE DE BATIMENT</t>
  </si>
  <si>
    <t>HALLINES</t>
  </si>
  <si>
    <t>COMITE DE BASSIN D'EMPLOI</t>
  </si>
  <si>
    <t>BLAGDEN PACKAGING LILLE</t>
  </si>
  <si>
    <t>BILLY BERCLAU</t>
  </si>
  <si>
    <t>COMMUNE D ANOR</t>
  </si>
  <si>
    <t>ANOR</t>
  </si>
  <si>
    <t>UNION SUCRERIES DISTILLERIES AGRICOLES</t>
  </si>
  <si>
    <t>ORIGNY SAINTE BENOITE</t>
  </si>
  <si>
    <t>PPG COATINGS</t>
  </si>
  <si>
    <t>GONFREVILLE L ORCHER</t>
  </si>
  <si>
    <t>LEON VINCENT</t>
  </si>
  <si>
    <t>VANDERSCHOOTEN SA</t>
  </si>
  <si>
    <t>NIEPPE</t>
  </si>
  <si>
    <t>DEPARTEMENT DU PAS DE CALAIS</t>
  </si>
  <si>
    <t>PARI MUTUEL URBAIN</t>
  </si>
  <si>
    <t>COMMUNE DE BETHUNE</t>
  </si>
  <si>
    <t>BETHUNE CEDEX</t>
  </si>
  <si>
    <t>CMI CALL MANAGEMENT INTERNATIONAL</t>
  </si>
  <si>
    <t>RUELLE SUR TOUVRE</t>
  </si>
  <si>
    <t>CARL ZEISS</t>
  </si>
  <si>
    <t>LE PECQ</t>
  </si>
  <si>
    <t>SOC FRANCAISE LITERIE ET AMEUBLEMENT</t>
  </si>
  <si>
    <t>COMMUNE DE LOMME</t>
  </si>
  <si>
    <t>UPM KYMMENE WOOD</t>
  </si>
  <si>
    <t>LE PORTEL</t>
  </si>
  <si>
    <t>IMERYS MINERAUX FRANCE SA</t>
  </si>
  <si>
    <t>VILLERS SOUS ST LEU</t>
  </si>
  <si>
    <t>COMMUNE DE LEFFRINCKOUCKE</t>
  </si>
  <si>
    <t>LEFFRINCKOUCKE</t>
  </si>
  <si>
    <t>HAVAS VOYAGES</t>
  </si>
  <si>
    <t>ASSOC HOSPITALIERE NORD ARTOIS CLINIQUE</t>
  </si>
  <si>
    <t>HENIN BEAUMONT CEDEX</t>
  </si>
  <si>
    <t>CIE EUROPEENNE DE LA CHAUSSURE</t>
  </si>
  <si>
    <t>GENERALE ROBINETTERIE INDUSTRIELLE</t>
  </si>
  <si>
    <t>INST RETRAIT COMPLEMENT EMPLOYE PARTICUL</t>
  </si>
  <si>
    <t>ECOLE MATERNELLE SADI CARNOT</t>
  </si>
  <si>
    <t>JC DECAUX</t>
  </si>
  <si>
    <t>PLAISIR</t>
  </si>
  <si>
    <t>COMMUNE D'AUBY</t>
  </si>
  <si>
    <t>AUBY</t>
  </si>
  <si>
    <t>COMMUNE DE GRANDE SYNTHE</t>
  </si>
  <si>
    <t>MUT COMMUNICATION AUDIOVISUEL</t>
  </si>
  <si>
    <t>COLLEGE NATIONALISE MARIE CURIE</t>
  </si>
  <si>
    <t>ROLAND EMBALLAGES</t>
  </si>
  <si>
    <t>CATTENIERES</t>
  </si>
  <si>
    <t>COMMUNE DE MEURCHIN</t>
  </si>
  <si>
    <t>MEURCHIN</t>
  </si>
  <si>
    <t>VECTEUR</t>
  </si>
  <si>
    <t>SOL COLOR</t>
  </si>
  <si>
    <t>UNION COOP AGRICOLES ENGRAIS NORD FRANCE</t>
  </si>
  <si>
    <t>MERVILLE</t>
  </si>
  <si>
    <t>DIRECTION GENERALE DE LA COMPTABILITE PUBLIQUE</t>
  </si>
  <si>
    <t>DIRECTION REGIONALE AFFAIRES MARITIMES</t>
  </si>
  <si>
    <t>SOLECTRON</t>
  </si>
  <si>
    <t>CANEJAN</t>
  </si>
  <si>
    <t>ELIDIS BOISSONS SERVICES</t>
  </si>
  <si>
    <t>LA LONGUEVILLE</t>
  </si>
  <si>
    <t>COMMISSARIAT DE POLICE</t>
  </si>
  <si>
    <t>SOC CREPIN SA</t>
  </si>
  <si>
    <t>AXIMA</t>
  </si>
  <si>
    <t>NANTES</t>
  </si>
  <si>
    <t>EUROSAT</t>
  </si>
  <si>
    <t>VIDEOJET TECHNOLOGIES SA</t>
  </si>
  <si>
    <t>PALAISEAU</t>
  </si>
  <si>
    <t>CENTRE DE DOUAI-EDF GDF SERVICES/(CDE WEB).</t>
  </si>
  <si>
    <t>COMMUNE DE BERCK</t>
  </si>
  <si>
    <t>COMPAGNIE FINANCIERE DE DISTRIBUTION</t>
  </si>
  <si>
    <t>LES PAPILLONS BLANCS</t>
  </si>
  <si>
    <t>NIERGNIES</t>
  </si>
  <si>
    <t>MARIE SURGELES FRANCE</t>
  </si>
  <si>
    <t>SA MALBRANQUE</t>
  </si>
  <si>
    <t>LA BASSEE</t>
  </si>
  <si>
    <t>MALAQUIN SA</t>
  </si>
  <si>
    <t>ST AMAND LES EAUX CEDEX</t>
  </si>
  <si>
    <t>ATAC</t>
  </si>
  <si>
    <t>JOUY EN JOSAS</t>
  </si>
  <si>
    <t>GDF REGION NORD DPTG/(CDE WEB)</t>
  </si>
  <si>
    <t>SOC DE MESURES CONTROLES &amp; CONSEILS</t>
  </si>
  <si>
    <t>CENTRE HOSPITALIER DE ST AMAND LES EAUX</t>
  </si>
  <si>
    <t>ST AMAND LES EAUX</t>
  </si>
  <si>
    <t>DAVID BEILER ORGANISATION</t>
  </si>
  <si>
    <t>COMMUNE DE LAVENTIE</t>
  </si>
  <si>
    <t>LAVENTIE</t>
  </si>
  <si>
    <t>FRGC</t>
  </si>
  <si>
    <t>MUPRO FRANCE</t>
  </si>
  <si>
    <t>TILLOY LES MOFFLAINES</t>
  </si>
  <si>
    <t>COMMUNE DE BRUAY SUR L ESCAUT</t>
  </si>
  <si>
    <t>BRUAY SUR L'ESCAUT</t>
  </si>
  <si>
    <t>BOITARD ET PRUVOST SA</t>
  </si>
  <si>
    <t>COTE NATURE SAINTE CATHERINE</t>
  </si>
  <si>
    <t>SAINTE CATHERINE</t>
  </si>
  <si>
    <t>SEAFRANCE</t>
  </si>
  <si>
    <t>ETABLISSEMENTS A CATHELAIN ET COMPAGNIE</t>
  </si>
  <si>
    <t>HERMIES</t>
  </si>
  <si>
    <t>CEDILAC</t>
  </si>
  <si>
    <t>LYON CEDEX</t>
  </si>
  <si>
    <t>FOOT LOCKER FRANCE SA</t>
  </si>
  <si>
    <t>SOC CENTRALE DE PRESSE &amp; DE PUBLICITE</t>
  </si>
  <si>
    <t>MEDIREST</t>
  </si>
  <si>
    <t>FREYSSINET INTERNATIONAL &amp; CIE SNC</t>
  </si>
  <si>
    <t>MARSEILLE</t>
  </si>
  <si>
    <t>BOUYGUES IMMOBILIER</t>
  </si>
  <si>
    <t>MINISTERE DE LA DEFENSE</t>
  </si>
  <si>
    <t>BLANQUART</t>
  </si>
  <si>
    <t>CE SNCF</t>
  </si>
  <si>
    <t>LEON VINCENT OVERSEAS</t>
  </si>
  <si>
    <t>EPOUVILLE</t>
  </si>
  <si>
    <t>OFFICE DU TOURISME</t>
  </si>
  <si>
    <t>JARDILAND</t>
  </si>
  <si>
    <t>GOSSELIN &amp; CIE CABLERIE DU BASSIN ROND</t>
  </si>
  <si>
    <t>COMMUNAUTE D'AGGLOMERATION DU BOULONNAIS</t>
  </si>
  <si>
    <t>COMMUNE DE LILLERS</t>
  </si>
  <si>
    <t>SAFIG</t>
  </si>
  <si>
    <t>NATIONAL 1</t>
  </si>
  <si>
    <t>DCT RETAUX ET MINART</t>
  </si>
  <si>
    <t>COUR D'APPEL DE DOUAI</t>
  </si>
  <si>
    <t xml:space="preserve">Nom client </t>
  </si>
  <si>
    <t xml:space="preserve">SIREN client </t>
  </si>
  <si>
    <t>CP client</t>
  </si>
  <si>
    <t>Ville client</t>
  </si>
  <si>
    <t xml:space="preserve">NIC client </t>
  </si>
  <si>
    <t>Etudiant</t>
  </si>
  <si>
    <t>Examen1</t>
  </si>
  <si>
    <t>Examen2</t>
  </si>
  <si>
    <t>Examen 3</t>
  </si>
  <si>
    <t>Moyenne</t>
  </si>
  <si>
    <t>Robert</t>
  </si>
  <si>
    <t>Joiris</t>
  </si>
  <si>
    <t>Dethyse</t>
  </si>
  <si>
    <t>Arijon</t>
  </si>
  <si>
    <t>Raisson</t>
  </si>
  <si>
    <t>Absences</t>
  </si>
  <si>
    <t>Examen 4</t>
  </si>
  <si>
    <t>Variation de la population</t>
  </si>
  <si>
    <t>RAISON SOCIALE</t>
  </si>
  <si>
    <t>CODE NAF</t>
  </si>
  <si>
    <t>Salaire horaire</t>
  </si>
  <si>
    <t>Nom</t>
  </si>
  <si>
    <t>Heures
travaillées</t>
  </si>
  <si>
    <t>Somme
due</t>
  </si>
  <si>
    <t>Durand</t>
  </si>
  <si>
    <t>Dupond</t>
  </si>
  <si>
    <t>Pinson</t>
  </si>
  <si>
    <t>SIRET</t>
  </si>
  <si>
    <t>SIREN</t>
  </si>
  <si>
    <t>FORGET SA</t>
  </si>
  <si>
    <t>804A</t>
  </si>
  <si>
    <t>MS COMPOSITES</t>
  </si>
  <si>
    <t>252H</t>
  </si>
  <si>
    <t>WATTS PNEUS INDUSTRIELS FRANCE</t>
  </si>
  <si>
    <t>518M</t>
  </si>
  <si>
    <t>PEGUFORM FRANCE</t>
  </si>
  <si>
    <t>SARL GRIMME</t>
  </si>
  <si>
    <t>518P</t>
  </si>
  <si>
    <t>FRANCE HANDLING</t>
  </si>
  <si>
    <t>634C</t>
  </si>
  <si>
    <t>SOCIETE SAE NORD PAS DE CALAIS</t>
  </si>
  <si>
    <t>452B</t>
  </si>
  <si>
    <t>FRIGONOR LOGISTIQUE</t>
  </si>
  <si>
    <t>631D</t>
  </si>
  <si>
    <t>ENTREPRISE JEAN LEFEBVRE NORD</t>
  </si>
  <si>
    <t>452P</t>
  </si>
  <si>
    <t>COMITE ACTION EDUCAT PERMAN DIFFUS CULTU</t>
  </si>
  <si>
    <t>804C</t>
  </si>
  <si>
    <t>THEATRE NORD THEATRE NATIONAL REG N PDC</t>
  </si>
  <si>
    <t>923A</t>
  </si>
  <si>
    <t>ASSOCIATION CENTRE COMMERCIAL PARKINGS</t>
  </si>
  <si>
    <t>703D</t>
  </si>
  <si>
    <t>LYCEE GENERAL TECHNOLOGIQUE B PASCAL</t>
  </si>
  <si>
    <t>802A</t>
  </si>
  <si>
    <t>CENTRE REG RESSOURCES AUDIO VISUELLES</t>
  </si>
  <si>
    <t>TARMAC FRANCE</t>
  </si>
  <si>
    <t>741J</t>
  </si>
  <si>
    <t>SOC HOTELIERE DE VILLENEUVE D'ASCQ</t>
  </si>
  <si>
    <t>551A</t>
  </si>
  <si>
    <t>DICKSON CONSTANT</t>
  </si>
  <si>
    <t>172A</t>
  </si>
  <si>
    <t>LYCEE POLYVALENT GUY MOLLET</t>
  </si>
  <si>
    <t>802C</t>
  </si>
  <si>
    <t>LYCEE TECHN ECOL SUP ARTS APPLIQ &amp; TEXTI</t>
  </si>
  <si>
    <t>1999: Vente d'articles en ligne</t>
  </si>
  <si>
    <t>Produit</t>
  </si>
  <si>
    <t>Mois</t>
  </si>
  <si>
    <t>CD musicaux</t>
  </si>
  <si>
    <t>CD jeux</t>
  </si>
  <si>
    <t>Livres</t>
  </si>
  <si>
    <t>Magazines</t>
  </si>
  <si>
    <t>Total par mois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</si>
  <si>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</si>
  <si>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</si>
  <si>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</si>
  <si>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</si>
  <si>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</si>
  <si>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</si>
  <si>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</si>
  <si>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</si>
  <si>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</si>
  <si>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</si>
  <si>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</si>
  <si>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</si>
  <si>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par produit</t>
  </si>
  <si>
    <t>Total</t>
  </si>
  <si>
    <t>Quantité</t>
  </si>
  <si>
    <t>Coût</t>
  </si>
  <si>
    <t>Matériel</t>
  </si>
  <si>
    <t>Facture n° 123456</t>
  </si>
  <si>
    <t>Facture n° 123457</t>
  </si>
  <si>
    <t>Référence</t>
  </si>
  <si>
    <t>Prix</t>
  </si>
  <si>
    <t>Pinceau</t>
  </si>
  <si>
    <t>Rouleau</t>
  </si>
  <si>
    <t>Peinture</t>
  </si>
  <si>
    <t>Mastic</t>
  </si>
  <si>
    <t>Papier de verre</t>
  </si>
  <si>
    <t>Seau</t>
  </si>
  <si>
    <t>Escabeau</t>
  </si>
  <si>
    <t>Grattoir</t>
  </si>
  <si>
    <t>Bac à rouleau</t>
  </si>
  <si>
    <t>Gants cahoutchouc</t>
  </si>
  <si>
    <t>Couteau à enduire</t>
  </si>
  <si>
    <t>Couteau de peindre</t>
  </si>
  <si>
    <t>Térébenthine</t>
  </si>
  <si>
    <t>Vernis pour boiseries</t>
  </si>
  <si>
    <t>Lessive</t>
  </si>
  <si>
    <t>Annonce</t>
  </si>
  <si>
    <t>Coût par publicité</t>
  </si>
  <si>
    <t>Audience par annonce (Millions)</t>
  </si>
  <si>
    <t>Nombre d'annonces placées</t>
  </si>
  <si>
    <t>Coût total</t>
  </si>
  <si>
    <t>Pourcentage du total</t>
  </si>
  <si>
    <t>Audience total (Millions)</t>
  </si>
  <si>
    <t>Annonce1</t>
  </si>
  <si>
    <t>Anonnce2</t>
  </si>
  <si>
    <t>Annonce3</t>
  </si>
  <si>
    <t>Anonnce4</t>
  </si>
  <si>
    <t>Annonce5</t>
  </si>
  <si>
    <t>Anonnce6</t>
  </si>
  <si>
    <t>Planning de formation semaine 1 année 2000</t>
  </si>
  <si>
    <t>Claudine</t>
  </si>
  <si>
    <t>Martin</t>
  </si>
  <si>
    <t>Carole</t>
  </si>
  <si>
    <t>Jacqueline</t>
  </si>
  <si>
    <t>Louis</t>
  </si>
  <si>
    <t>Marc</t>
  </si>
  <si>
    <t>Lundi</t>
  </si>
  <si>
    <t>Mardi</t>
  </si>
  <si>
    <t>Mercredi</t>
  </si>
  <si>
    <t>Jeudi</t>
  </si>
  <si>
    <t>Vendredi</t>
  </si>
  <si>
    <t>Caroline</t>
  </si>
  <si>
    <t>%</t>
  </si>
  <si>
    <t>Nbre de jours</t>
  </si>
  <si>
    <t>Moyenne de jours</t>
  </si>
  <si>
    <t>Maximum de jours</t>
  </si>
  <si>
    <t>Minimum de jours</t>
  </si>
  <si>
    <t>Total
journalier</t>
  </si>
  <si>
    <t xml:space="preserve">                   Recensements </t>
  </si>
  <si>
    <t>1999 </t>
  </si>
  <si>
    <t>1999/1990</t>
  </si>
  <si>
    <t>Alsace</t>
  </si>
  <si>
    <t>Aquitaine</t>
  </si>
  <si>
    <t>Auvergne</t>
  </si>
  <si>
    <t>Bourgogne</t>
  </si>
  <si>
    <t>Bretagne</t>
  </si>
  <si>
    <t>Centre</t>
  </si>
  <si>
    <t>Champagne-Ardenne</t>
  </si>
  <si>
    <t>Corse</t>
  </si>
  <si>
    <t>Franche-Comté</t>
  </si>
  <si>
    <t>Île-de-France</t>
  </si>
  <si>
    <t>Languedoc-Roussillon</t>
  </si>
  <si>
    <t>Limousin</t>
  </si>
  <si>
    <t>Lorraine</t>
  </si>
  <si>
    <t>Midi-Pyrénées</t>
  </si>
  <si>
    <t>Nord-Pas-de-Calais</t>
  </si>
  <si>
    <t>Basse-Normandie</t>
  </si>
  <si>
    <t>Haute-Normandie</t>
  </si>
  <si>
    <t>Pays de la Loire</t>
  </si>
  <si>
    <t>Picardie</t>
  </si>
  <si>
    <t>Poitou-Charentes</t>
  </si>
  <si>
    <t>Provence-Alpes-Côte d'Azur</t>
  </si>
  <si>
    <t>Rhône-Alpes</t>
  </si>
  <si>
    <t>Ensemble province</t>
  </si>
  <si>
    <t>Ensemble métropole</t>
  </si>
  <si>
    <t>Guadeloupe</t>
  </si>
  <si>
    <t>Guyane</t>
  </si>
  <si>
    <t>Martinique</t>
  </si>
  <si>
    <t>Réunion</t>
  </si>
  <si>
    <t>France entière</t>
  </si>
  <si>
    <t>format 1</t>
  </si>
  <si>
    <t>format 2</t>
  </si>
  <si>
    <t>fonction gauche</t>
  </si>
  <si>
    <t>INTERM'AIDE</t>
  </si>
  <si>
    <t>WATTIGNIES</t>
  </si>
  <si>
    <t>COMMUNE D HERIN</t>
  </si>
  <si>
    <t>HERIN</t>
  </si>
  <si>
    <t>CLINIQUE ENTRETIEN TECHNIQUE AUTO BARRE</t>
  </si>
  <si>
    <t>ARRAS</t>
  </si>
  <si>
    <t>ALAIN RENAULT COMMUNICATION</t>
  </si>
  <si>
    <t>BETHENY</t>
  </si>
  <si>
    <t>COMMUNE DE BAILLEUL</t>
  </si>
  <si>
    <t>BAILLEUL</t>
  </si>
  <si>
    <t>COMMUNAUTE AGGLO MAUBEUGE VAL DE SAMBRE</t>
  </si>
  <si>
    <t>MAUBEUGE CEDEX</t>
  </si>
  <si>
    <t>SOC NATION CONSTRUC QUILLERY GENIE CIVIL</t>
  </si>
  <si>
    <t>ROUBAIX</t>
  </si>
  <si>
    <t>ETS TRENOIS ET DECAMPS</t>
  </si>
  <si>
    <t>WASQUEHAL</t>
  </si>
  <si>
    <t>COMMUNE DE LOUVROIL</t>
  </si>
  <si>
    <t>LOUVROIL</t>
  </si>
  <si>
    <t>EQUATORIA</t>
  </si>
  <si>
    <t>TETEGHEM</t>
  </si>
  <si>
    <t>SOC TRANSPORT INTERCOMMUNAUX LENS LIEVIN</t>
  </si>
  <si>
    <t>LIEVIN</t>
  </si>
  <si>
    <t>COMMUNE DE SAINS EN GOHELLE</t>
  </si>
  <si>
    <t>SAINS EN GOHELLE</t>
  </si>
  <si>
    <t>MULTICHAUSS SA</t>
  </si>
  <si>
    <t>COLLEGE PAUL LANGEVIN</t>
  </si>
  <si>
    <t>DECHY</t>
  </si>
  <si>
    <t>COMMUNE D'ACHICOURT</t>
  </si>
  <si>
    <t>ACHICOURT</t>
  </si>
  <si>
    <t>MOSSLEY SARTEL</t>
  </si>
  <si>
    <t>LOMME CEDEX</t>
  </si>
  <si>
    <t>TOP MEDIAS</t>
  </si>
  <si>
    <t>DUNKERQUE</t>
  </si>
  <si>
    <t>INFOTEL</t>
  </si>
  <si>
    <t>OYE PLAGE</t>
  </si>
  <si>
    <t>GENERALI SYSTEMES INFORMATIQUES</t>
  </si>
  <si>
    <t>PARIS</t>
  </si>
  <si>
    <t>BRISTOL MYERS SQUIBB</t>
  </si>
  <si>
    <t>RUEIL MALMAISON</t>
  </si>
  <si>
    <t>CREYF'S INTERIM</t>
  </si>
  <si>
    <t>ST JULIEN LES METZ</t>
  </si>
  <si>
    <t>COMMUNE DE SAINT POL SUR MER</t>
  </si>
  <si>
    <t>SAINT POL SUR MER</t>
  </si>
  <si>
    <t>TOURCOING</t>
  </si>
  <si>
    <t>SOC OBEIN</t>
  </si>
  <si>
    <t>MARPENT</t>
  </si>
  <si>
    <t>COMMUNE DE CALAIS</t>
  </si>
  <si>
    <t>CALAIS CEDEX</t>
  </si>
  <si>
    <t>FRANCE TELECOM</t>
  </si>
  <si>
    <t>VILLENEUVE D'ASCQ</t>
  </si>
  <si>
    <t>IMMOCHAN</t>
  </si>
  <si>
    <t>CROIX</t>
  </si>
  <si>
    <t>COMMUNE D HEM</t>
  </si>
  <si>
    <t>HEM</t>
  </si>
  <si>
    <t>HOLBAT</t>
  </si>
  <si>
    <t>SAINT LAURENT BLANGY</t>
  </si>
  <si>
    <t>SPORTS PLEIN AIR</t>
  </si>
  <si>
    <t>ENNETIERES EN WEPPES</t>
  </si>
  <si>
    <t>PARTENORD HABITAT</t>
  </si>
  <si>
    <t>LILLE</t>
  </si>
  <si>
    <t>ETS LUCIEN NOYON ET CIE</t>
  </si>
  <si>
    <t>CALAIS</t>
  </si>
  <si>
    <t>SERVICES DE LA DIRECTIONVALENCIENNES</t>
  </si>
  <si>
    <t>VALENCIENNES</t>
  </si>
  <si>
    <t>NAGOT BUSIGNIES SOCHAR</t>
  </si>
  <si>
    <t>BOULOGNE SUR MER</t>
  </si>
  <si>
    <t>HALLENNES LEZ HAUBOURDIN</t>
  </si>
  <si>
    <t>LYCEE PROFESSIONNEL MAURICE DUHAMEL</t>
  </si>
  <si>
    <t>LOOS CEDEX</t>
  </si>
  <si>
    <t>NORD CONSTRUCTIONS NOUVELLES</t>
  </si>
  <si>
    <t>PONT DE BRIQUES ST ETIENNE</t>
  </si>
  <si>
    <t xml:space="preserve">SOCIETE FRANCAISE DE RESTAURATION       </t>
  </si>
  <si>
    <t>MARCQ EN BAROEUL</t>
  </si>
  <si>
    <t>PREFECTURE DU PAS DE CALAIS</t>
  </si>
  <si>
    <t>AXIALOG</t>
  </si>
  <si>
    <t>COMMUNAUTE AGGLOMERATION D'HENIN CARVIN</t>
  </si>
  <si>
    <t>HENIN BEAUMONT</t>
  </si>
  <si>
    <t>CABRY</t>
  </si>
  <si>
    <t>GUINES</t>
  </si>
  <si>
    <t>COMITE REGIONAL TOURISME NORD P D CALAIS</t>
  </si>
  <si>
    <t>AEP ST JOSEPH</t>
  </si>
  <si>
    <t>ETAPLES</t>
  </si>
  <si>
    <t>TROIS SUISSES FRANCE</t>
  </si>
  <si>
    <t>BOULANGERIES PAUL</t>
  </si>
  <si>
    <t>LA MADELEINE</t>
  </si>
  <si>
    <t>COFRAC</t>
  </si>
  <si>
    <t>DESVRES</t>
  </si>
  <si>
    <t>ETCM</t>
  </si>
  <si>
    <t>CUINCY</t>
  </si>
  <si>
    <t>AGAQUICK</t>
  </si>
  <si>
    <t>ROISSY CH DE GAULLE CEDEX</t>
  </si>
  <si>
    <t>CENTRE SOCIAL ET DE PREVENTION SANITAIRE</t>
  </si>
  <si>
    <t>DIR. ENT. DIRECTION EQUIPEMENT PARIS</t>
  </si>
  <si>
    <t>ARTOIS CONSTRUCTION</t>
  </si>
  <si>
    <t>NOYELLES SOUS LENS</t>
  </si>
  <si>
    <t>CIE GENERALE D APPLICATIONS ASCENSEURS</t>
  </si>
  <si>
    <t>HOTEL DES SERVICES DU DEPARTEMENT</t>
  </si>
  <si>
    <t>LILLE CEDEX</t>
  </si>
  <si>
    <t>LABORATOIRES MERCK SHARP ET DOHME CHIBRE</t>
  </si>
  <si>
    <t>MANUF FRANC PNEUMATIQ MICHELIN</t>
  </si>
  <si>
    <t>CLERMONT FERRAND</t>
  </si>
  <si>
    <t>COMMUNE DE LE TOUQUET PARIS PLAGE</t>
  </si>
  <si>
    <t>LE TOUQUET PARIS PLAGE</t>
  </si>
  <si>
    <t>CEAC COMPAGNIE EUROPENNE D ACCUMULATEURS</t>
  </si>
  <si>
    <t>DOUAI</t>
  </si>
  <si>
    <t>COMMUNE DE BRUAY LA BUISSIERE</t>
  </si>
  <si>
    <t>BRUAY-LA-BUISSIERE</t>
  </si>
  <si>
    <t>FLUNCH</t>
  </si>
  <si>
    <t>FACHES THUMESNIL</t>
  </si>
  <si>
    <t>COMMUNE DE LOON PLAGE</t>
  </si>
  <si>
    <t>LOON PLAGE</t>
  </si>
  <si>
    <t>COLLEGE NATIONALISE LEO LAGRANGE</t>
  </si>
  <si>
    <t>FOURMIES CEDEX</t>
  </si>
  <si>
    <t>HOLDER</t>
  </si>
  <si>
    <t>ADHERSIS</t>
  </si>
  <si>
    <t>ORLEANS</t>
  </si>
  <si>
    <t>LEROY MERLIN FRANCE</t>
  </si>
  <si>
    <t>SANTERNE</t>
  </si>
  <si>
    <t>PACT METROPOLE NORD</t>
  </si>
  <si>
    <t>BOULANGERIES PAUL/(CDE WEB)</t>
  </si>
  <si>
    <t>COMMUNE DE LAMBERSART</t>
  </si>
  <si>
    <t>LAMBERSART</t>
  </si>
  <si>
    <t>COMMUNE DE GROFFLIERS</t>
  </si>
  <si>
    <t>GROFFLIERS</t>
  </si>
  <si>
    <t>COMMUNE DE LENS</t>
  </si>
  <si>
    <t>LENS</t>
  </si>
  <si>
    <t>KELLER FONDATIONS SPECIALES</t>
  </si>
  <si>
    <t>ENTZHEIM</t>
  </si>
  <si>
    <t>HOPITAL DE SECLIN</t>
  </si>
  <si>
    <t>SECLIN</t>
  </si>
  <si>
    <t>RABOT DUTILLEUL CONSTRUCTION</t>
  </si>
  <si>
    <t>CTRE REG DE DOCUMENTATION PEDAGOGIQUE</t>
  </si>
  <si>
    <t>BRACQ RAYMOND &amp; J PHILIP &amp; CARPENTIER D</t>
  </si>
  <si>
    <t>CAUDRY</t>
  </si>
  <si>
    <t>CPAM</t>
  </si>
  <si>
    <t>ROUBAIX CEDEX 1</t>
  </si>
  <si>
    <t>SOCIETE PIERRE BRABANT</t>
  </si>
  <si>
    <t>TRESSIN</t>
  </si>
  <si>
    <t>COMMUNE DE SAINT SAULVE</t>
  </si>
  <si>
    <t>SAINT SAULVE</t>
  </si>
  <si>
    <t>HLL PARIS RIVE DROITE</t>
  </si>
  <si>
    <t>IVRY SUR SEINE</t>
  </si>
  <si>
    <t>RAMERY BATIMENT</t>
  </si>
  <si>
    <t>ERQUINGHEM LYS</t>
  </si>
  <si>
    <t>SARL VALETIQ</t>
  </si>
  <si>
    <t>AULNOY LEZ VALENCIENNES</t>
  </si>
  <si>
    <t>ROUBAIX HABITAT-OFFICE DE LA METROPOLE</t>
  </si>
  <si>
    <t>SA D'HLM LA MAISON FLAMANDE</t>
  </si>
  <si>
    <t>DUNKERQUE CEDEX 1</t>
  </si>
  <si>
    <t>COMMUNAUTE ADOLESCENTS ALBERT CHATELET</t>
  </si>
  <si>
    <t>MERIGNIES</t>
  </si>
  <si>
    <t>CLTN</t>
  </si>
  <si>
    <t>FLERS EN ESCREBIEUX</t>
  </si>
  <si>
    <t>ETABLISSEMENTS CAULLIEZ FRERES</t>
  </si>
  <si>
    <t>ASS DES CENTRES SOCIAUX DE DOUAI</t>
  </si>
  <si>
    <t>SOCIETE SELECTION PROFESSIONNELLE</t>
  </si>
  <si>
    <t>SDV LOGISTIQUE INTERNATIONALE</t>
  </si>
  <si>
    <t>BEAUVAIS CEDEX</t>
  </si>
  <si>
    <t>SCETA TRANSPORT</t>
  </si>
  <si>
    <t>CHELLES</t>
  </si>
  <si>
    <t>SA   DU PAREIL AU MEME</t>
  </si>
  <si>
    <t>wissous</t>
  </si>
  <si>
    <t>SCHMITTERFRANCE SA</t>
  </si>
  <si>
    <t>ETUPES</t>
  </si>
  <si>
    <t>LILLY FRANCE</t>
  </si>
  <si>
    <t>SURESNES</t>
  </si>
  <si>
    <t>AGAPES_FLUNCH</t>
  </si>
  <si>
    <t>ANTARGAZ</t>
  </si>
  <si>
    <t>COURBEVOIE</t>
  </si>
  <si>
    <t>STOCK J BOUTIQUE JENNYFER</t>
  </si>
  <si>
    <t>BOBIGNY</t>
  </si>
  <si>
    <t>SOCIETE SENOBLE-ETS ANDRE SENOBLE</t>
  </si>
  <si>
    <t>ST VALERIEN</t>
  </si>
  <si>
    <t>BAYER PHARMA</t>
  </si>
  <si>
    <t>PUTEAUX</t>
  </si>
  <si>
    <t>AVENIR</t>
  </si>
  <si>
    <t>LONGUEAU</t>
  </si>
  <si>
    <t>REGIS LOCATION</t>
  </si>
  <si>
    <t>SOTTEVILLE LES ROUEN CEDEX</t>
  </si>
  <si>
    <t>GROUPE ENVERGURE</t>
  </si>
  <si>
    <t>TORCY</t>
  </si>
  <si>
    <t>ETS PUB DEP SOINS ADAPTATION EDUCATION</t>
  </si>
  <si>
    <t>CONDE SUR L'ESCAUT</t>
  </si>
  <si>
    <t>QUILLERY</t>
  </si>
  <si>
    <t>NEUILLY SUR MARNE</t>
  </si>
  <si>
    <t>ETABLISSEMENT FERNAGUT</t>
  </si>
  <si>
    <t>SAINT MICHEL SUR TERNOISE</t>
  </si>
  <si>
    <t>U R A P</t>
  </si>
  <si>
    <t>PERONNE</t>
  </si>
  <si>
    <t>STANHOME</t>
  </si>
  <si>
    <t>LA GACILLY</t>
  </si>
  <si>
    <t>COLGATE PALMOLIVE</t>
  </si>
  <si>
    <t>NRF FRANCE</t>
  </si>
  <si>
    <t>VALENCIENNES CEDEX</t>
  </si>
  <si>
    <t>HOLDER/CDE WEB</t>
  </si>
  <si>
    <t>MULTIASSISTANCE</t>
  </si>
  <si>
    <t>BAGNOLET CEDEX</t>
  </si>
  <si>
    <t>ANCIENS ETABLISSEMENTS DEBAISIEUX &amp; FILS</t>
  </si>
  <si>
    <t>SEAC</t>
  </si>
  <si>
    <t>BEUVRY LA FORET</t>
  </si>
  <si>
    <t>HABITAT 62-59 SA D HLM DU PDC ET DU NORD</t>
  </si>
  <si>
    <t>COQUELLES</t>
  </si>
  <si>
    <t>SPIE BATIGNOLLES NORD</t>
  </si>
  <si>
    <t>TRACTEBEL ENGINEERING INTERNATIONAL</t>
  </si>
  <si>
    <t>HOCHART SA</t>
  </si>
  <si>
    <t>FRUGES</t>
  </si>
  <si>
    <t>COMMUNE DE CAMBRAI</t>
  </si>
  <si>
    <t>CAMBRAI</t>
  </si>
  <si>
    <t>SOLEN ESSAIS</t>
  </si>
  <si>
    <t>CHARTRES</t>
  </si>
  <si>
    <t>NESTLE GRAND FROID</t>
  </si>
  <si>
    <t>NOISIEL</t>
  </si>
  <si>
    <t>INTERMARCHE</t>
  </si>
  <si>
    <t>LAMBRES</t>
  </si>
  <si>
    <t>CIE ITALIENNE DE TOURISME FRANCE</t>
  </si>
  <si>
    <t>COMMUNE DE WATTIGNIES</t>
  </si>
  <si>
    <t>WATTIGNIES CEDEX</t>
  </si>
  <si>
    <t>VGC DISTRIBUTION</t>
  </si>
  <si>
    <t>SAINT AUBIN</t>
  </si>
  <si>
    <t>BAYER CROPSCIENCE FRANCE</t>
  </si>
  <si>
    <t>LYON 09</t>
  </si>
  <si>
    <t>INTER'S FLANDRE</t>
  </si>
  <si>
    <t>CFPA</t>
  </si>
  <si>
    <t>COMMUNE DE LA MADELEINE</t>
  </si>
  <si>
    <t>LA MADELEINE CEDEX</t>
  </si>
  <si>
    <t>ULTRAFILTER SA</t>
  </si>
  <si>
    <t>VIGNY</t>
  </si>
  <si>
    <t>CANON FINANCE FRANCE</t>
  </si>
  <si>
    <t>ALSTOM POWER BOILERS</t>
  </si>
  <si>
    <t>VELIZY-VILLACOUBLAY</t>
  </si>
  <si>
    <t>TROPICO</t>
  </si>
  <si>
    <t>ARC INTERNATIONAL</t>
  </si>
  <si>
    <t>ARQUES</t>
  </si>
  <si>
    <t>COMMISSARIAT CENTRAL</t>
  </si>
  <si>
    <t>CAISSE EPARGNE PREVOYANCE DE FLANDRE</t>
  </si>
  <si>
    <t>DEVIANNE DUQUESNOY</t>
  </si>
  <si>
    <t>WATTRELOS</t>
  </si>
  <si>
    <t>VALENCIENNES V.F.</t>
  </si>
  <si>
    <t>FEDER CAISSE CREDIT MUTUEL NORD FRANCE/(CDE WEB)</t>
  </si>
  <si>
    <t>STPV</t>
  </si>
  <si>
    <t>MARLY</t>
  </si>
  <si>
    <t>ETABLISSEMENTS SEPIETER</t>
  </si>
  <si>
    <t>LEERS</t>
  </si>
  <si>
    <t>ASS DEPT NORD SAUVEGARDE ENFANCE ADOLESC</t>
  </si>
  <si>
    <t>ETABLISSEMENTS DUFOUR</t>
  </si>
  <si>
    <t>BURBURE</t>
  </si>
  <si>
    <t>TARKETT SOMMER</t>
  </si>
  <si>
    <t>NANTERRE</t>
  </si>
  <si>
    <t>CREDIT DU NORD</t>
  </si>
  <si>
    <t>LES PAPILLONS BLANCS ROUBAIX TOURCOING</t>
  </si>
  <si>
    <t>MOUVAUX</t>
  </si>
  <si>
    <t>COMMUNE DE MAUBEUGE</t>
  </si>
  <si>
    <t>MAUBEUGE</t>
  </si>
  <si>
    <t>COMMUNE DE BARLIN</t>
  </si>
  <si>
    <t>BARLIN</t>
  </si>
  <si>
    <t>LABORATOIRE GLAXOSMITHKLINE</t>
  </si>
  <si>
    <t>EVREUX</t>
  </si>
  <si>
    <t>LYCEE GENERAL TECHNIQUE JACQUES PERRIN</t>
  </si>
  <si>
    <t>ASS SCOUTS DE FRANCE</t>
  </si>
  <si>
    <t>Lille</t>
  </si>
  <si>
    <t>PORTALP FRANCE</t>
  </si>
  <si>
    <t>DOMONT</t>
  </si>
  <si>
    <t>SCE DEPARTEMENTAL EDUCATION NATIONALE</t>
  </si>
  <si>
    <t>LOOS</t>
  </si>
  <si>
    <t>CAISSE PRIMAIRE D ASSURANCE MALADIE</t>
  </si>
  <si>
    <t>COMMUNE DE VILLENEUVE D ASCQ</t>
  </si>
  <si>
    <t>VILLENEUVE D ASCQ</t>
  </si>
  <si>
    <t>PILLIOT JACQUES</t>
  </si>
  <si>
    <t>AIRE-SUR-LA-LYS</t>
  </si>
  <si>
    <t>LAFARGE REFRACTORIES</t>
  </si>
  <si>
    <t>ISSY LES MOULINEAUX</t>
  </si>
  <si>
    <t>CHAUDRONNERIE MECANIQUE TARLIN ET FILS</t>
  </si>
  <si>
    <t>GRAVELINES</t>
  </si>
  <si>
    <t>COMMUNE DE DUNKERQUE</t>
  </si>
  <si>
    <t>DIVISION TUNNEL /S LA MANCHE</t>
  </si>
  <si>
    <t>COMMUNE DE SAINT OMER</t>
  </si>
  <si>
    <t>ST OMER CEDEX</t>
  </si>
  <si>
    <t>AXTER</t>
  </si>
  <si>
    <t>LAMBRES LEZ DOUAI</t>
  </si>
  <si>
    <t>BERTIAUX PIERRE ANDRE</t>
  </si>
  <si>
    <t>INFOLIB</t>
  </si>
  <si>
    <t>ORMES</t>
  </si>
  <si>
    <t>SAFIG MOYENS DE PAIEMENT</t>
  </si>
  <si>
    <t>HAINAUT MAINTENANCE</t>
  </si>
  <si>
    <t>RAISMES</t>
  </si>
  <si>
    <t>SARL PORTAKABIN</t>
  </si>
  <si>
    <t>TEMPLEMARS</t>
  </si>
  <si>
    <t>SELECT'BUSINESS SERVICES</t>
  </si>
  <si>
    <t>LEVALLOIS PERRET</t>
  </si>
  <si>
    <t>SOCIETE GENERALE</t>
  </si>
  <si>
    <t>FONTENAY SOUS BOIS</t>
  </si>
  <si>
    <t>PROMOTION APPARTEMENT LOTISSEMENT MAISON</t>
  </si>
  <si>
    <t>SAINT ANDRE LEZ LILLE</t>
  </si>
  <si>
    <t>COMMUNE DE SALLAUMINES</t>
  </si>
  <si>
    <t>SALLAUMINES</t>
  </si>
  <si>
    <t>EQUIPNEU</t>
  </si>
  <si>
    <t>LILLERS</t>
  </si>
  <si>
    <t>TRANSPORTS BAULAND FRERES</t>
  </si>
  <si>
    <t>PROUVY</t>
  </si>
  <si>
    <t>CASTORAMA FRANCE</t>
  </si>
  <si>
    <t>NOYELLES GODAULT</t>
  </si>
  <si>
    <t>VILLAGES D'ENFANTS SOS DE FRANCE</t>
  </si>
  <si>
    <t>ASSOCIATION TUTELAIRE DU PAS-DE-CALAIS</t>
  </si>
  <si>
    <t>BETHUNE</t>
  </si>
  <si>
    <t xml:space="preserve">ANPE </t>
  </si>
  <si>
    <t>TOURCOING CEDEX</t>
  </si>
  <si>
    <t>THOMAS COOK VOYAGES</t>
  </si>
  <si>
    <t>INSTALL MAINTENANCE EUROPEENNES FRIGORIF</t>
  </si>
  <si>
    <t>COMMUNE D ASSEVENT</t>
  </si>
  <si>
    <t>ASSEVENT</t>
  </si>
  <si>
    <t>COLLEGE ERNEST COUTELLE</t>
  </si>
  <si>
    <t>CHOCOLATERIES CAMBRES CREAT CHOCO EUROPE</t>
  </si>
  <si>
    <t>BERTRY</t>
  </si>
  <si>
    <t>COURTAGE BRAEMS</t>
  </si>
  <si>
    <t>UNION DES MUTUELLES ARRONDISSEMENT DOUAI</t>
  </si>
  <si>
    <t>DOUAI CEDEX</t>
  </si>
  <si>
    <t>ARIANE IMMOBILIER</t>
  </si>
  <si>
    <t>CLINIQUE DE LA TAMISE</t>
  </si>
  <si>
    <t>IMERYS TOITURE</t>
  </si>
  <si>
    <t>RACQUINGHEM</t>
  </si>
  <si>
    <t>TRANSPAC ORLEANS</t>
  </si>
  <si>
    <t>CHAMPION</t>
  </si>
  <si>
    <t>VERTON</t>
  </si>
  <si>
    <t>LD COM</t>
  </si>
  <si>
    <t>ROUX</t>
  </si>
  <si>
    <t>SOC TRANSPORTS EN COMMUN REGION ARRAS</t>
  </si>
  <si>
    <t>ABX LOGISTICS FRANCE</t>
  </si>
  <si>
    <t>PARIS CEDEX 18</t>
  </si>
  <si>
    <t>GENNEVILLIERS</t>
  </si>
  <si>
    <t>MEDEF DOUAISIS</t>
  </si>
  <si>
    <t>RAYMOND POULAIN MANAGEMENT</t>
  </si>
  <si>
    <t>COMMUNE DE FACHES THUMESNIL</t>
  </si>
  <si>
    <t>SCE DEPARTEMENTAL INCENDIE ET SECOURS 62</t>
  </si>
  <si>
    <t>ST LAURENT BLANGY</t>
  </si>
  <si>
    <t>COMMUNE DE RAISMES</t>
  </si>
  <si>
    <t>G.C.N.V</t>
  </si>
  <si>
    <t>LESQUIN</t>
  </si>
  <si>
    <t>LANGUEDOCIENNE DE BIJOUX</t>
  </si>
  <si>
    <t>NIMES</t>
  </si>
  <si>
    <t>NORPAC</t>
  </si>
  <si>
    <t>WACKER-FRANCE</t>
  </si>
  <si>
    <t>LOMME</t>
  </si>
  <si>
    <t>COMMUNE DE FOURMIES</t>
  </si>
  <si>
    <t>FOURMIES</t>
  </si>
  <si>
    <t>IMPRIMERIE JEAN BERNARD</t>
  </si>
  <si>
    <t>BONDUES</t>
  </si>
  <si>
    <t>VIESSMANN SA</t>
  </si>
  <si>
    <t>FAULQUEMONT</t>
  </si>
  <si>
    <t>CARONI CONSTRUCTION</t>
  </si>
  <si>
    <t>CHAMBRE DEP DES METIERS DU NORD</t>
  </si>
  <si>
    <t>TRIBUNAL D'INSTANCE</t>
  </si>
  <si>
    <t>OPALE ENVIRONNEMENT</t>
  </si>
  <si>
    <t>AMCI</t>
  </si>
  <si>
    <t>ASSOCIATION C.I.B.L.E</t>
  </si>
  <si>
    <t>SIN LE NOBLE</t>
  </si>
  <si>
    <t>SA BILS DEROO_HOLDING</t>
  </si>
  <si>
    <t>WAZIERS</t>
  </si>
  <si>
    <t>OPTIC 3000</t>
  </si>
  <si>
    <t>CROIX ROUGE FRANCAISE</t>
  </si>
  <si>
    <t>TRAVAUX &amp; ENTREPRISES REGION DU NORD</t>
  </si>
  <si>
    <t>BULLY LES MINES</t>
  </si>
  <si>
    <t>PHILIPS FRANCE - PEGP</t>
  </si>
  <si>
    <t>CTRE HOSPITALIER UNIVERSITAIRE DE LILLE</t>
  </si>
  <si>
    <t>COMMUNE DE TOURCOING</t>
  </si>
  <si>
    <t>ARJO WIGGINS PAPIERS COUCHES</t>
  </si>
  <si>
    <t>WIZERNES</t>
  </si>
  <si>
    <t>NOR-CARGO FRANCE</t>
  </si>
  <si>
    <t>HOLDING DE RESTAURATION CONCEDEE</t>
  </si>
  <si>
    <t>HAVRINCOURT</t>
  </si>
  <si>
    <t>SOCIETE ANONYME DES EAUX DE DOUAI</t>
  </si>
  <si>
    <t>IMMOBILIERE NORD ARTOIS SA D'HLM</t>
  </si>
  <si>
    <t>SOCIETE DES PETROLES SHELL</t>
  </si>
  <si>
    <t>COLOMBES CEDEX</t>
  </si>
  <si>
    <t>ETABLISSEMENTS MEURANT</t>
  </si>
  <si>
    <t>GOGNIES CHAUSSEE</t>
  </si>
  <si>
    <t>DIRECT OCEAN</t>
  </si>
  <si>
    <t>COMMUNE DE LILLE/(CDE WEB)/(URGENT!)</t>
  </si>
  <si>
    <t>NORD PIECES MENAGER SARL</t>
  </si>
  <si>
    <t>ASSOULINE ELIE</t>
  </si>
  <si>
    <t>SAINTE GENEVIEVE DES BOIS</t>
  </si>
  <si>
    <t>SOCIETE NATIONALE DE RADIODIFFUSION</t>
  </si>
  <si>
    <t>PARIS-16EME ARRONDISSEMENT</t>
  </si>
  <si>
    <t>ZUMAPLAST</t>
  </si>
  <si>
    <t>BAPAUME</t>
  </si>
  <si>
    <t>LYCEE GENERAL TECHNIQUE ALFRED KASTLER</t>
  </si>
  <si>
    <t>DENAIN</t>
  </si>
  <si>
    <t>APROLIS</t>
  </si>
  <si>
    <t>BONNEUIL SUR MARNE CEDEX</t>
  </si>
  <si>
    <t>TRAITEMENT DES EAUX DU LITTORAL</t>
  </si>
  <si>
    <t>st leonard</t>
  </si>
  <si>
    <t>DELVAL MAURICE</t>
  </si>
  <si>
    <t>LYCEE TECHNIQUE D'ETAT GUSTAVE EIFFEL</t>
  </si>
  <si>
    <t>ARMENTIERES</t>
  </si>
  <si>
    <t>SYNDICAT NATIONAL FABRIC SUCRE SNFS</t>
  </si>
  <si>
    <t>CTRE HOSPITALIER VICTOR PROVO</t>
  </si>
  <si>
    <t>SEGULA SYSTEMS</t>
  </si>
  <si>
    <t>DENOYELLE DIDIER</t>
  </si>
  <si>
    <t>SNC NEPTUNE DISTRIBUTION</t>
  </si>
  <si>
    <t>THIAIS CEDEX</t>
  </si>
  <si>
    <t>ASSISTANCE AUDIO VIDEO INFORMATIQUE</t>
  </si>
  <si>
    <t>LESQUIN CEDEX</t>
  </si>
  <si>
    <t>POLYSTYL</t>
  </si>
  <si>
    <t>GARAGE DE L'AVENIR</t>
  </si>
  <si>
    <t>BSD COUVERTURES</t>
  </si>
  <si>
    <t>HERSIN COUPIGNY</t>
  </si>
  <si>
    <t>SOCIETE TRANSPAC</t>
  </si>
  <si>
    <t>TURBO'S HOET PIECES ET VEHICULES</t>
  </si>
  <si>
    <t>RONCQ</t>
  </si>
  <si>
    <t>ELBOMA SOC</t>
  </si>
  <si>
    <t>SECLIN CEDEX</t>
  </si>
  <si>
    <t>CITROEN NORD</t>
  </si>
  <si>
    <t>SIEMENS PROCESS INSTRUMENTS</t>
  </si>
  <si>
    <t>MEYREUIL</t>
  </si>
  <si>
    <t>SA BRUNEL CHIMIE DERIVES</t>
  </si>
  <si>
    <t>TOP WAGEN SARL</t>
  </si>
  <si>
    <t>CTRE FORMAT.PROF. AGRICOLES POUR JEUNES</t>
  </si>
  <si>
    <t>LE QUESNOY</t>
  </si>
  <si>
    <t>COMMUNE DE SEQUEDIN</t>
  </si>
  <si>
    <t>SEQUEDIN</t>
  </si>
  <si>
    <t>PARROCCHIA</t>
  </si>
  <si>
    <t>SOCIETE AUTOMOBILE DU CAMBRESIS</t>
  </si>
  <si>
    <t>COCA-COLA ENTREPRISE</t>
  </si>
  <si>
    <t>ASS INITIATIVES LOCALES EMPLOI SOLIDAIRE</t>
  </si>
  <si>
    <t>ASS DUNKERQUE CONGRES</t>
  </si>
  <si>
    <t>COMMUNE DE LIEVIN</t>
  </si>
  <si>
    <t>EDF-GDF COTE D'OPALE</t>
  </si>
  <si>
    <t>CENTRE HOSPITALIER DE FOURMIES</t>
  </si>
  <si>
    <t>CROWN CORK COMPANY FRANCE/(CDE WEB)</t>
  </si>
  <si>
    <t>OUTREAU</t>
  </si>
  <si>
    <t>BOSSU CUVELIER</t>
  </si>
  <si>
    <t>FRETIN</t>
  </si>
  <si>
    <t>DALKIA FRANCE</t>
  </si>
  <si>
    <t>SAINT ANDRE</t>
  </si>
  <si>
    <t>LYCEE D'ENSEIGNEMENT PROFESSIONNEL</t>
  </si>
  <si>
    <t>SAINS DU NORD</t>
  </si>
  <si>
    <t>TRATO INDUSTRIE</t>
  </si>
  <si>
    <t>CAISSE ALLOCATIONS FAMILIALES</t>
  </si>
  <si>
    <t>ARRAS CEDEX</t>
  </si>
  <si>
    <t>ETS DAVID BARTHELEMY CHARLIN</t>
  </si>
  <si>
    <t>CARQUEIRANNE</t>
  </si>
  <si>
    <t>CENTRE D' INFORMATIQUE ET DE PROSPECTIVE</t>
  </si>
  <si>
    <t>SAINT MARC JAUMEGARDE</t>
  </si>
  <si>
    <t>COMMUNE DE MONS EN BAROEUL</t>
  </si>
  <si>
    <t>MONS EN BAROEUL</t>
  </si>
  <si>
    <t>SIE CONSTRUCTION</t>
  </si>
  <si>
    <t>MARLY CEDEX</t>
  </si>
  <si>
    <t>COMMUNE DE HENIN BEAUMONT</t>
  </si>
  <si>
    <t>INGERSOLL RAND</t>
  </si>
  <si>
    <t>GDF REGION NORD DPTG</t>
  </si>
  <si>
    <t>FEUTRIE S.A</t>
  </si>
  <si>
    <t>SAILLY SUR LA LYS</t>
  </si>
  <si>
    <t>COMMUNAUTE AGGLOMERATION DE LENS LIEVIN</t>
  </si>
  <si>
    <t>LENS CEDEX</t>
  </si>
  <si>
    <t>ORANGEPROMOTIONS</t>
  </si>
  <si>
    <t>MONTROUGE</t>
  </si>
  <si>
    <t>BASF AUTOMOTIVE COATINGS SERVICES</t>
  </si>
  <si>
    <t>SOC COOPERATIVE APPROVISIONNEMENT BT LEC</t>
  </si>
  <si>
    <t>MARLY LA VILLE</t>
  </si>
  <si>
    <t>Gendarmerie Nationale</t>
  </si>
  <si>
    <t>Le Blanc</t>
  </si>
  <si>
    <t>SYNDICAT MIXTE DU VAL DE SAMBRE</t>
  </si>
  <si>
    <t>SA CRESSENT</t>
  </si>
  <si>
    <t xml:space="preserve">SOCIETE EXPLOITATION RADIO CHIC </t>
  </si>
  <si>
    <t xml:space="preserve">PARIS </t>
  </si>
  <si>
    <t>GSF PLUTON</t>
  </si>
  <si>
    <t>ECOL MATE GROUPE 1</t>
  </si>
  <si>
    <t>GRANDE SYNTHE</t>
  </si>
  <si>
    <t>COMMUNE DE COURRIERES</t>
  </si>
  <si>
    <t>COURRIERES</t>
  </si>
  <si>
    <t>SNC GESKHOR</t>
  </si>
  <si>
    <t>CAMBRAI CEDEX</t>
  </si>
  <si>
    <t>PATISSERIE LADUREE</t>
  </si>
  <si>
    <t>ROTH</t>
  </si>
  <si>
    <t>MIONS</t>
  </si>
  <si>
    <t>SIF FRANCE</t>
  </si>
  <si>
    <t>NORD LITTORAL INGENIERIE</t>
  </si>
  <si>
    <t>GENEDIS</t>
  </si>
  <si>
    <t>RECHERCH FORMAT TRAVAIL SOCIAL TECH EDUC</t>
  </si>
  <si>
    <t>HARNES</t>
  </si>
  <si>
    <t>ASS PARENT ENFANT INADAPTES ARRAS</t>
  </si>
  <si>
    <t>FIDUCIAL INFORMATIQUE</t>
  </si>
  <si>
    <t>ANGERS CEDEX 01</t>
  </si>
  <si>
    <t>LA VOIX DU NORD</t>
  </si>
  <si>
    <t>ELECTRICITE DE FRANCE</t>
  </si>
  <si>
    <t>NAO</t>
  </si>
  <si>
    <t>BREZILLON ANDRE ET MAX</t>
  </si>
  <si>
    <t>NOYON</t>
  </si>
  <si>
    <t>CROSSMA</t>
  </si>
  <si>
    <t>WISSANT</t>
  </si>
  <si>
    <t>ASSUR VOYAGE SA</t>
  </si>
  <si>
    <t>ATLET FRANCE</t>
  </si>
  <si>
    <t>SAINT OUEN L'AUMONE</t>
  </si>
  <si>
    <t>INDUSTELEC SERVICES ILE DE FRANCE</t>
  </si>
  <si>
    <t>CERGY</t>
  </si>
  <si>
    <t>AGO</t>
  </si>
  <si>
    <t>LA CHEVROLIERE</t>
  </si>
  <si>
    <t>CAISSE PRIMAIRE ASSURANCE MALADIE</t>
  </si>
  <si>
    <t>DUNKERQUE CEDEX 01</t>
  </si>
  <si>
    <t>CITEC ENVIRONNEMENT</t>
  </si>
  <si>
    <t>RUEIL MALMAISON CEDEX</t>
  </si>
  <si>
    <t>OFFICE NATIONAL DES FORETS</t>
  </si>
  <si>
    <t>COMPIEGNE</t>
  </si>
  <si>
    <t>POLYGONE MULTIMEDIA</t>
  </si>
  <si>
    <t>ANZIN</t>
  </si>
  <si>
    <t>ARTEA</t>
  </si>
  <si>
    <t>FREVENT</t>
  </si>
  <si>
    <t>SOCIETE NOUVELLE SAMBRE CONSTRUCTIONS</t>
  </si>
  <si>
    <t>SA CLOVER</t>
  </si>
  <si>
    <t>STRAZEELE</t>
  </si>
  <si>
    <t>TENOTEL</t>
  </si>
  <si>
    <t>ENTREPRISE F THELU ET COMPAGNIE</t>
  </si>
  <si>
    <t>ASSISTANCE INTERNATIONALE SCOLAIRE</t>
  </si>
  <si>
    <t>PEUGEOT CITROEN AUTOMOBILE SA</t>
  </si>
  <si>
    <t>NEUILLY SUR SEINE</t>
  </si>
  <si>
    <t>CENTRE HOSPITALIER D'ARRAS</t>
  </si>
  <si>
    <t>BOCCARD</t>
  </si>
  <si>
    <t>VILLEURBANNE</t>
  </si>
  <si>
    <t>ASSOCIATION BOURSE DU TRAVAIL CGT LILLE</t>
  </si>
  <si>
    <t>HYGENA CUISINES</t>
  </si>
  <si>
    <t>INTEROR PRODUCTION</t>
  </si>
  <si>
    <t>GIE AXA FRANCE</t>
  </si>
  <si>
    <t>CTRE ANIMATION SOCIALES CULTUR ET SPORT</t>
  </si>
  <si>
    <t>SITERE</t>
  </si>
  <si>
    <t>ORCHIES</t>
  </si>
  <si>
    <t>AUTOSTANDING</t>
  </si>
  <si>
    <t>DAINVILLE</t>
  </si>
  <si>
    <t>GSD GESTION SERVICE DISTRIBUTION</t>
  </si>
  <si>
    <t>ARVATO SERVICES FRANCE SARL</t>
  </si>
  <si>
    <t>CRAMA PICARDIE ILE DE FRANCE</t>
  </si>
  <si>
    <t>GENTILLY</t>
  </si>
  <si>
    <t>SOC REGIONALE PRESTATIONS NORD-EST</t>
  </si>
  <si>
    <t>SETVAL</t>
  </si>
  <si>
    <t>MERCIER JEAN LUC DOMINIQUE</t>
  </si>
  <si>
    <t>AVENANCE ENSEIGNEMENT ET SANTE</t>
  </si>
  <si>
    <t>MUTUELLE PREVEA/(CDE WEB)</t>
  </si>
  <si>
    <t>DIRECTION DEPARTEMENTALE DE L'EQUIPEMENT</t>
  </si>
  <si>
    <t>BERLITZ</t>
  </si>
  <si>
    <t>Cergy-Pontoise</t>
  </si>
  <si>
    <t>SNC CD CITES</t>
  </si>
  <si>
    <t>BOULOGNE BILLANCOURT</t>
  </si>
  <si>
    <t>PERNOD</t>
  </si>
  <si>
    <t>CRETEIL</t>
  </si>
  <si>
    <t>COMMUNAUTE DE COMMUNES DE L'EST DOUAISIS</t>
  </si>
  <si>
    <t>LEWARDE</t>
  </si>
  <si>
    <t>SCE DEP D'INCENDIE ET DE SECOURS/(CDE WEB)/(URGENT)</t>
  </si>
  <si>
    <t>COLLEGE NATIONALISE GERMINAL</t>
  </si>
  <si>
    <t>BIACHE SAINT VAAST</t>
  </si>
  <si>
    <t>SOC NATIONALE PROGRAMMES FR3</t>
  </si>
  <si>
    <t>HUCHETTE-DUTHOIT</t>
  </si>
  <si>
    <t>LA CHAPELLE D'ARMENTIERES</t>
  </si>
  <si>
    <t>DEBOUZIE PREVOST MARTINE MARIA EDITH</t>
  </si>
  <si>
    <t>LUMBRES</t>
  </si>
  <si>
    <t>ETABLISSEMENTS DESCAMPS SA</t>
  </si>
  <si>
    <t xml:space="preserve">DUCAPLAST </t>
  </si>
  <si>
    <t>WORMHOUT</t>
  </si>
  <si>
    <t>SCP GERARD TURLUR ET PATRICK DELMOTE</t>
  </si>
  <si>
    <t>BERCK</t>
  </si>
  <si>
    <t>TAXI COLIS DEVELOPPEMENT</t>
  </si>
  <si>
    <t>RONCHIN</t>
  </si>
  <si>
    <t>COMPAGNIE INGERSOLL RAND</t>
  </si>
  <si>
    <t>LES CLAYES SOUS BOIS</t>
  </si>
  <si>
    <t>CAPITALES NORD</t>
  </si>
  <si>
    <t>AFFINITY PETCARE FRANCE</t>
  </si>
  <si>
    <t>RUNGIS</t>
  </si>
  <si>
    <t>DARQUE &amp; ASSOCIES SOC EXPERTISE COMPTABL</t>
  </si>
  <si>
    <t>LENS ELECTRICITE</t>
  </si>
  <si>
    <t>NOCIBE</t>
  </si>
  <si>
    <t>SOC MUTUALISTE LA FAMILLE</t>
  </si>
  <si>
    <t>APPIA GESTION ET DEVELOPPEMENT</t>
  </si>
  <si>
    <t>SA D'HLM NOTRE LOGIS</t>
  </si>
  <si>
    <t>HALLUIN CEDEX</t>
  </si>
  <si>
    <t>SOC EXPL DES ETS PETIAU PIERRE</t>
  </si>
  <si>
    <t>LA PROSPERITE FERMIERE</t>
  </si>
  <si>
    <t>ST POL SUR TERNOISE</t>
  </si>
  <si>
    <t>DUMEZ EPS</t>
  </si>
  <si>
    <t>SOCIETE SECOURS MINIERE PAS DE CALAIS</t>
  </si>
  <si>
    <t>BRUAY LA BUISSIERE</t>
  </si>
  <si>
    <t>ATOS ORIGIN SERVICES</t>
  </si>
  <si>
    <t>BLOIS</t>
  </si>
  <si>
    <t>A NOVO</t>
  </si>
  <si>
    <t>Beauvais</t>
  </si>
  <si>
    <t>ARBUATTI CONSTRUCTIONS</t>
  </si>
  <si>
    <t>SARL ELOJ</t>
  </si>
  <si>
    <t>DUISANS</t>
  </si>
  <si>
    <t>RICOH FRANCE NORD &amp; EST</t>
  </si>
  <si>
    <t>HELLEMMES LILLE</t>
  </si>
  <si>
    <t>COMMUNE DE LINSELLES</t>
  </si>
  <si>
    <t>LINSELLES</t>
  </si>
  <si>
    <t>ROXANE NORD</t>
  </si>
  <si>
    <t>PERENCHIES</t>
  </si>
  <si>
    <t>CENTRE MARTINE BERNARD</t>
  </si>
  <si>
    <t>HABASIT FRANCE</t>
  </si>
  <si>
    <t>SANTES</t>
  </si>
  <si>
    <t>TRANSPORTS BAILLY SARL</t>
  </si>
  <si>
    <t>WAMBRECHIES</t>
  </si>
  <si>
    <t>NORD PAS DE CALAIS BUREAUTIQUE</t>
  </si>
  <si>
    <t>CAPINGHEM</t>
  </si>
  <si>
    <t>GEEMARC TELECOM SA</t>
  </si>
  <si>
    <t>ASSURANCE JURIDIQUE</t>
  </si>
  <si>
    <t>MARECHAL ELECTRIC</t>
  </si>
  <si>
    <t>ST MAURICE</t>
  </si>
  <si>
    <t>IMAGE FIX</t>
  </si>
  <si>
    <t>COMMISSARIAT 'CIRCONSCRIPTION'</t>
  </si>
  <si>
    <t>SOMAIN</t>
  </si>
  <si>
    <t>JASPART COMMERCE INDUSTRIE SA</t>
  </si>
  <si>
    <t>IDEAL FLOORCOVERINGS COMINES/(CDE WEB)</t>
  </si>
  <si>
    <t>COMINES</t>
  </si>
  <si>
    <t>IDEAL FLOORCOVERINGS COMINES/CDE WEB</t>
  </si>
  <si>
    <t>SYND MIXTE REG DENAIN RETRAITEMENT...</t>
  </si>
  <si>
    <t>DOUCHY LES MINES</t>
  </si>
  <si>
    <t>ARCADIM DIFFUSION</t>
  </si>
  <si>
    <t>HORO QUARTZ GESTION DES TEMPS</t>
  </si>
  <si>
    <t>FONTENAY LE COMPTE</t>
  </si>
  <si>
    <t>BUFFALO GRILL</t>
  </si>
  <si>
    <t>AVRAINVILLE</t>
  </si>
  <si>
    <t>ENTREPRISE MIROUX</t>
  </si>
  <si>
    <t>COMMUNAUTE COMMUNES VAL DE CANCHE AUTHIE</t>
  </si>
  <si>
    <t>BEAURAINVILLE</t>
  </si>
  <si>
    <t>LIN PAC DISTRIBUTION</t>
  </si>
  <si>
    <t>PERRAY EN YVELINES  LE</t>
  </si>
  <si>
    <t>UNION GENERALE DE LA MUTUALITE DU NORD</t>
  </si>
  <si>
    <t>PHILYO</t>
  </si>
  <si>
    <t>ECOL MATE PARC DE LA MARINE</t>
  </si>
  <si>
    <t>HACHETTE LIVRE</t>
  </si>
  <si>
    <t>PARIS 15</t>
  </si>
  <si>
    <t>MR MARCHIO JEROME</t>
  </si>
  <si>
    <t>AMIENS</t>
  </si>
  <si>
    <t>ANPE DRT</t>
  </si>
  <si>
    <t>INSTITUT CATHOLIQUE DE LILLE</t>
  </si>
  <si>
    <t>SWISSCOM EUROSPOT FRANCE</t>
  </si>
  <si>
    <t>PARIS CEDEX 16</t>
  </si>
  <si>
    <t>FOYER ALTITUDE</t>
  </si>
  <si>
    <t>HALLUIN</t>
  </si>
  <si>
    <t>CAISSE EPARGNE DES PAYS DU HAINAULT</t>
  </si>
  <si>
    <t>AMMEUX FRERES</t>
  </si>
  <si>
    <t>ESQUELBECQ</t>
  </si>
  <si>
    <t>ETABLISSEMENT SERVAIS</t>
  </si>
  <si>
    <t>FEIGNIES</t>
  </si>
  <si>
    <t>SARL PRIMAPLAST</t>
  </si>
  <si>
    <t>LIBERCOURT</t>
  </si>
  <si>
    <t>MOY PARK FRANCE</t>
  </si>
  <si>
    <t>HERTZ EQUIPEMENT FRANCE</t>
  </si>
  <si>
    <t>ISBERGUES</t>
  </si>
  <si>
    <t>MENUISERIE NORD P.V.C</t>
  </si>
  <si>
    <t>S.N. JUDEZ FRERES</t>
  </si>
  <si>
    <t>PREMESQUES</t>
  </si>
  <si>
    <t>SOC INT SCE HOTELS ECONOMIQUES</t>
  </si>
  <si>
    <t>COURCOURONNES</t>
  </si>
  <si>
    <t>UNIVERSITE DU LITTORAL</t>
  </si>
  <si>
    <t>GUEUDET FRERES</t>
  </si>
  <si>
    <t>QUESNOY IMO</t>
  </si>
  <si>
    <t>TETRAN</t>
  </si>
  <si>
    <t>DISCOUR</t>
  </si>
  <si>
    <t>COURCELLES LES LENS</t>
  </si>
  <si>
    <t>ASS JEAN ITARD DE PREVENTION ET DE SOINS</t>
  </si>
  <si>
    <t>HAUBOURDIN</t>
  </si>
  <si>
    <t>LEVIS REGIS AUGUSTE</t>
  </si>
  <si>
    <t>RINXENT</t>
  </si>
  <si>
    <t>C T M - EVENEMENT</t>
  </si>
  <si>
    <t>PARIS LA DEFENSE</t>
  </si>
  <si>
    <t>CAISSE PRIMAIRE ASSURANCE MALADIE TG</t>
  </si>
  <si>
    <t>PROCTER ET GAMBLE PHARMACEUTICALS FRANCE</t>
  </si>
  <si>
    <t>NEUILLY S/SEINE</t>
  </si>
  <si>
    <t>SELARL DESCHAMPS HUSSON</t>
  </si>
  <si>
    <t>CLINIQUE MEDICO CHIRURG TESSIER</t>
  </si>
  <si>
    <t>SCP MERCIER THULLIER MAY SOINNE DEGUINES</t>
  </si>
  <si>
    <t>CEGELEC</t>
  </si>
  <si>
    <t>GROUPE CARRE</t>
  </si>
  <si>
    <t>GOUY SOUS BELLONNE</t>
  </si>
  <si>
    <t>FONTAINE</t>
  </si>
  <si>
    <t>LINPAC MATERIALS HANDLING FRANCE</t>
  </si>
  <si>
    <t>IS SUR TILLE</t>
  </si>
  <si>
    <t>MARINER SA</t>
  </si>
  <si>
    <t>ETABLISSEMENTS PATOUX</t>
  </si>
  <si>
    <t>RICHEBOURG</t>
  </si>
  <si>
    <t>MANULAND</t>
  </si>
  <si>
    <t>ENTREPRISE PAYSAGISTE BONNET</t>
  </si>
  <si>
    <t>MONTIGNY EN GOHELLE</t>
  </si>
  <si>
    <t>ASSOC EDUCATION POPULAIRE BAUDIMONT</t>
  </si>
  <si>
    <t>RECTORAT</t>
  </si>
  <si>
    <t>CAISSE D EPARGNE</t>
  </si>
  <si>
    <t>BNP PARIBAS</t>
  </si>
  <si>
    <t>MONTREUIL</t>
  </si>
  <si>
    <t>AELIA</t>
  </si>
  <si>
    <t>TRANSPAC Réseau AUCHAN VPN</t>
  </si>
  <si>
    <t>SELARL CABINET THERET</t>
  </si>
  <si>
    <t>PAPILLONS BLANCS DENAIN ET ENVIRONS</t>
  </si>
  <si>
    <t>SAMEVEIL</t>
  </si>
  <si>
    <t>PLASTIC OMNIUM AUTO EXTERIEUR</t>
  </si>
  <si>
    <t>Base Aérienne 103</t>
  </si>
  <si>
    <t>GROUPE ARCANTE</t>
  </si>
  <si>
    <t>HEWLETT-PACKARD CENTRE COMPETENCE FRANCE</t>
  </si>
  <si>
    <t>LES ULIS</t>
  </si>
  <si>
    <t>COMPAGNIE GENERALE DES EAUX</t>
  </si>
  <si>
    <t>VOYAGES WASTEELS</t>
  </si>
  <si>
    <t>GECOMA</t>
  </si>
  <si>
    <t>CHENNEVIERES SUR MARNE</t>
  </si>
  <si>
    <t>EMMANUEL VINCENT</t>
  </si>
  <si>
    <t>GIE HAINAUT DEVELOPPEMENT</t>
  </si>
  <si>
    <t>SOCIETE DE MONTAGES INDUSTRIELS</t>
  </si>
  <si>
    <t>FORT MARDYCK</t>
  </si>
  <si>
    <t>BNP LILLE</t>
  </si>
  <si>
    <t>LABORATOIRE AVENTIS</t>
  </si>
  <si>
    <t>PARIS 12</t>
  </si>
  <si>
    <t>CAR SERVICES</t>
  </si>
  <si>
    <t>STAPHYT</t>
  </si>
  <si>
    <t>INCHY EN ARTOIS</t>
  </si>
  <si>
    <t>COLLEGE</t>
  </si>
  <si>
    <t>HAUBOURDIN CEDEX</t>
  </si>
  <si>
    <t>ID LOGISTICS FRANCE</t>
  </si>
  <si>
    <t>TOTAL FRANCE</t>
  </si>
  <si>
    <t>NORD NET</t>
  </si>
  <si>
    <t>DIR DEP SECURITE PUBLIQUE</t>
  </si>
  <si>
    <t>ATOS MULTIMEDIA</t>
  </si>
  <si>
    <t xml:space="preserve"> SECLIN</t>
  </si>
  <si>
    <t>MESSAGERIES LYONNAISE DE PRESSE</t>
  </si>
  <si>
    <t>SAINT QUENTIN FALLAVIER</t>
  </si>
  <si>
    <t>API</t>
  </si>
  <si>
    <t>RADINGHEM EN WEPPES</t>
  </si>
  <si>
    <t>PARFUMERIE DOUGLAS FRANCE</t>
  </si>
  <si>
    <t>COMMUNAUTE URBAINE DE DUNKERQUE</t>
  </si>
  <si>
    <t>SARL OLIVIER LAURENT</t>
  </si>
  <si>
    <t>DIRECT. DEPARTEMENTALE POLICES URBAINES</t>
  </si>
  <si>
    <t>COMMUNE DE PONT A MARCQ</t>
  </si>
  <si>
    <t>PONT A MARCQ</t>
  </si>
  <si>
    <t>PAINLOR</t>
  </si>
  <si>
    <t>ARPAJON</t>
  </si>
  <si>
    <t>COMMUNE DE WAVRIN</t>
  </si>
  <si>
    <t>WAVRIN</t>
  </si>
  <si>
    <t>COMMUNE DE HORDAIN</t>
  </si>
  <si>
    <t>HORDAIN</t>
  </si>
  <si>
    <t>THALES COMMUNICATIONS</t>
  </si>
  <si>
    <t>TRESORERIE GENERALE DU PAS DE CALAIS</t>
  </si>
  <si>
    <t>APEI VALENCIENNOIS LES PAPILLONS BLANCS</t>
  </si>
  <si>
    <t>SCALDIS</t>
  </si>
  <si>
    <t>QUIEVRECHAIN</t>
  </si>
  <si>
    <t>LES EDITIONS LA VIE DU RAIL</t>
  </si>
  <si>
    <t>CGP PRIMAGAZ</t>
  </si>
  <si>
    <t>QUARTIER AFFAIRES MARITIMES</t>
  </si>
  <si>
    <t>CENTRE REGIONAL DE FORMATION</t>
  </si>
  <si>
    <t>SCOP INSTEP</t>
  </si>
  <si>
    <t>SAINT AMAND LES EAUX</t>
  </si>
  <si>
    <t>GEDAS FRANCE</t>
  </si>
  <si>
    <t>LA VOIX DU NORD/(CDE WEB)/TRES TRES URGENT.</t>
  </si>
  <si>
    <t>COMMUNE DE LILLE</t>
  </si>
  <si>
    <t>SCE DEP D'INCENDIE ET DE SECOURS/(CDE WEB)URGENT.</t>
  </si>
  <si>
    <t>TOMMASINI CONSTRUCTION</t>
  </si>
  <si>
    <t>AULNOYE AYMERIES</t>
  </si>
  <si>
    <t>EXAPAQ 59</t>
  </si>
  <si>
    <t>ESCAUDAIN</t>
  </si>
  <si>
    <t>SCHOONBERG TP</t>
  </si>
  <si>
    <t>SPYCKER</t>
  </si>
  <si>
    <t>EQUANT TELECOMMUNICATIONS</t>
  </si>
  <si>
    <t>MARTINAGE RADIATEURS-GRAINE MARC</t>
  </si>
  <si>
    <t>BEAUMETZ LES LOGES</t>
  </si>
  <si>
    <t>AGO INTERIM FRANCE</t>
  </si>
  <si>
    <t>LYCEE PROFESSIONNEL ALAIN SAVARY</t>
  </si>
  <si>
    <t>SARL CUISI SERVICES</t>
  </si>
  <si>
    <t>NORSYS</t>
  </si>
  <si>
    <t>ENNEVELIN</t>
  </si>
  <si>
    <t>BLAS</t>
  </si>
  <si>
    <t>AVENIR TELEMATIQUE SA</t>
  </si>
  <si>
    <t>EURODITEC</t>
  </si>
  <si>
    <t>EURO SALES FINANCE SA</t>
  </si>
  <si>
    <t>CHRISTIAN SALVESEN</t>
  </si>
  <si>
    <t>CAMON</t>
  </si>
  <si>
    <t>BOURBOURG</t>
  </si>
  <si>
    <t>FRANCOIS PNEUS</t>
  </si>
  <si>
    <t>ANNAY</t>
  </si>
  <si>
    <t>SA MATON BATIMENTS CONSTRUCTIONS</t>
  </si>
  <si>
    <t>SCARNA</t>
  </si>
  <si>
    <t>PLAKABETON FRANCE</t>
  </si>
  <si>
    <t>SARTROUVILLE</t>
  </si>
  <si>
    <t>ELYO NORD EST</t>
  </si>
  <si>
    <t>OBERHAUSBERGEN</t>
  </si>
  <si>
    <t>ASSOCIATION ITINERAIRES</t>
  </si>
  <si>
    <t>ASS NAT FORMATION PROFESSION ADULTES</t>
  </si>
  <si>
    <t>CENTRE AMELIORATION LOGEMENT</t>
  </si>
  <si>
    <t>CARIBOU</t>
  </si>
  <si>
    <t>CENTRE HOSPITALIER HAZEBROUCK</t>
  </si>
  <si>
    <t>HAZEBROUCK</t>
  </si>
  <si>
    <t>DOURDIN SA</t>
  </si>
  <si>
    <t>ST ANDRE CEDEX</t>
  </si>
  <si>
    <t>CLINIQUE DU DOCTEUR GEORGES KOMAR</t>
  </si>
  <si>
    <t>ENTREPRISE SEPTENTRIONALE CONSTRUCTION</t>
  </si>
  <si>
    <t>CAISSE D'ALLOCATIONS FAMILIALES</t>
  </si>
  <si>
    <t>SOC DISTRIBUT TELEV RADIO APPAR MENAGERS</t>
  </si>
  <si>
    <t>ASS OUVRIERE COMPAGNON DEVOIR TOUR FRANC</t>
  </si>
  <si>
    <t>POMONA</t>
  </si>
  <si>
    <t>SERVICES DE DIRECTION</t>
  </si>
  <si>
    <t>ASS DE GESTION DU GOLF DU FORT VALLIERES</t>
  </si>
  <si>
    <t>COUDEKERQUE</t>
  </si>
  <si>
    <t>HOPITAL HOSPICE DE DUNKERQUE</t>
  </si>
  <si>
    <t>ENTR. CONFECTION COMMERCIAL. EUROP</t>
  </si>
  <si>
    <t>COMMUNE DE MONTIGNY EN GOHELLE</t>
  </si>
  <si>
    <t>UNION SOCIETES MUTUALISTES</t>
  </si>
  <si>
    <t>GROUPE SERVICES FRANCE SA</t>
  </si>
  <si>
    <t>BIOT</t>
  </si>
  <si>
    <t>APPIA LITTORAL</t>
  </si>
  <si>
    <t>CTRE COM ACTION SOCIALE DE CALAIS</t>
  </si>
  <si>
    <t>AGRIGEL</t>
  </si>
  <si>
    <t>AUBIERE</t>
  </si>
  <si>
    <t>IMPRIMERIE CENTRALE</t>
  </si>
  <si>
    <t>BACARDI MARTINI</t>
  </si>
  <si>
    <t>ST OUEN</t>
  </si>
  <si>
    <t>VAN ROBAEYS FRERES</t>
  </si>
  <si>
    <t>KILLEM</t>
  </si>
  <si>
    <t>CHAMBRE DE COMMERCE ET D'INDUSTRIE</t>
  </si>
  <si>
    <t>ARMENTIERES CEDEX</t>
  </si>
  <si>
    <t>SARL HYCOLE</t>
  </si>
  <si>
    <t>RIBECOURT LA TOUR</t>
  </si>
  <si>
    <t>GROUPE GOYER</t>
  </si>
  <si>
    <t>ASSOCIATION NOTRE DAME DE LA PAIX</t>
  </si>
  <si>
    <t>CIE GAZIERE DE SERVICES ET D'ENTRETIEN</t>
  </si>
  <si>
    <t>RAVAU LEMERCIER MATYEZYK WATIOTIENNE</t>
  </si>
  <si>
    <t>DAVRAIN SA</t>
  </si>
  <si>
    <t>COLLEGE NATIONALISE JEAN DECONINCK</t>
  </si>
  <si>
    <t>IMM NORD SA</t>
  </si>
  <si>
    <t>CERP</t>
  </si>
  <si>
    <t>ROUEN</t>
  </si>
  <si>
    <t>ANPE DSI</t>
  </si>
  <si>
    <t>NOISY LE GRAND</t>
  </si>
  <si>
    <t>CONEX SOC</t>
  </si>
  <si>
    <t>RUMEGIES</t>
  </si>
  <si>
    <t>D D E SUBDIVISION DE MONTREUIL</t>
  </si>
  <si>
    <t>MISSION LOCALE TG VALLEE LYS</t>
  </si>
  <si>
    <t>OKAIDI FRANCE/(CDE WEB).</t>
  </si>
  <si>
    <t>TRANSALINORD</t>
  </si>
  <si>
    <t>ESSO SOCIETE  ANONYME FRANCAISE</t>
  </si>
  <si>
    <t>ANTONY</t>
  </si>
  <si>
    <t>SNC ED</t>
  </si>
  <si>
    <t>VITRY SEINE</t>
  </si>
  <si>
    <t>PHOTO SERVICE SA</t>
  </si>
  <si>
    <t>ROISSY EN FRANCE</t>
  </si>
  <si>
    <t>FNSA PTT</t>
  </si>
  <si>
    <t>VEPECIS</t>
  </si>
  <si>
    <t>MARSEILLE CEDEX 3</t>
  </si>
  <si>
    <t>SA ERSTI</t>
  </si>
  <si>
    <t>DRECQ</t>
  </si>
  <si>
    <t>NORSCOT</t>
  </si>
  <si>
    <t>NORSEA</t>
  </si>
  <si>
    <t>COMMUNE DE VALENCIENNES</t>
  </si>
  <si>
    <t>TRANSPAC</t>
  </si>
  <si>
    <t>CESSON SEVIGNE</t>
  </si>
  <si>
    <t>AEQUITAS SOC EXPERT COMPT COMMIS COMPTES</t>
  </si>
  <si>
    <t>SITA NORD</t>
  </si>
  <si>
    <t>FIGURES FORCE</t>
  </si>
  <si>
    <t>GRAPHEMES</t>
  </si>
  <si>
    <t>BUSINESS ET DECISION NORD</t>
  </si>
  <si>
    <t>ASSURANCE PEICHERT</t>
  </si>
  <si>
    <t>TECHNIFRANCE</t>
  </si>
  <si>
    <t>SA A.T.T.I.</t>
  </si>
  <si>
    <t>HENKEL ECOLAB</t>
  </si>
  <si>
    <t>COMMUNE DE SAINT MARTIN BOULOGNE</t>
  </si>
  <si>
    <t>SAINT MARTIN BOULOGNE</t>
  </si>
  <si>
    <t>SCANDICAR</t>
  </si>
  <si>
    <t>SAINT LEONARD</t>
  </si>
  <si>
    <t>CTRE ACCUEIL SPECIALISE POINT</t>
  </si>
  <si>
    <t>INOXYFRANCE</t>
  </si>
  <si>
    <t>Taux erreur</t>
  </si>
  <si>
    <t>Volume colis</t>
  </si>
  <si>
    <t>Capacité distribution</t>
  </si>
  <si>
    <t>Nord Est</t>
  </si>
  <si>
    <t>Atlantique</t>
  </si>
  <si>
    <t>Sud Est</t>
  </si>
  <si>
    <t>Centre Nord</t>
  </si>
  <si>
    <t>Centre Ouest</t>
  </si>
  <si>
    <t>Sud Ouest</t>
  </si>
  <si>
    <t>Ouest montagnes</t>
  </si>
  <si>
    <t>Nord Ouest</t>
  </si>
  <si>
    <t>Satisfaction clients</t>
  </si>
  <si>
    <t>Résultat</t>
  </si>
  <si>
    <t>Test résultat</t>
  </si>
  <si>
    <t>Mention</t>
  </si>
  <si>
    <t>Reçu/recalé</t>
  </si>
  <si>
    <t>Reçu</t>
  </si>
  <si>
    <t>N° GSM</t>
  </si>
  <si>
    <t>optima data</t>
  </si>
  <si>
    <t>forfait data mobile</t>
  </si>
  <si>
    <t>l'option data 15Mo</t>
  </si>
  <si>
    <t>mode international</t>
  </si>
  <si>
    <t>la carte jumelle</t>
  </si>
  <si>
    <t>option data</t>
  </si>
  <si>
    <t>x</t>
  </si>
  <si>
    <t>option</t>
  </si>
  <si>
    <t>Code</t>
  </si>
  <si>
    <t>Type</t>
  </si>
  <si>
    <t>Format</t>
  </si>
  <si>
    <t>Destination</t>
  </si>
  <si>
    <t>Remise</t>
  </si>
  <si>
    <t>PKG0001</t>
  </si>
  <si>
    <t>Petit</t>
  </si>
  <si>
    <t>Métropole</t>
  </si>
  <si>
    <t>PKG0002</t>
  </si>
  <si>
    <t>Moyen</t>
  </si>
  <si>
    <t>PKG0003</t>
  </si>
  <si>
    <t>Grand</t>
  </si>
  <si>
    <t>Frais postaux international</t>
  </si>
  <si>
    <t>PKG0004</t>
  </si>
  <si>
    <t>International</t>
  </si>
  <si>
    <t>PKG0005</t>
  </si>
  <si>
    <t>PKG0006</t>
  </si>
  <si>
    <t>PKG0007</t>
  </si>
  <si>
    <t>Enveloppe</t>
  </si>
  <si>
    <t>PKG0008</t>
  </si>
  <si>
    <t>PKG0009</t>
  </si>
  <si>
    <t>PKG0010</t>
  </si>
  <si>
    <t>PKG0011</t>
  </si>
  <si>
    <t>PKG0012</t>
  </si>
  <si>
    <t>BOITE</t>
  </si>
  <si>
    <t>Notes des examens du premier trimeste</t>
  </si>
  <si>
    <t>exo MFC</t>
  </si>
  <si>
    <t>Mise en forme conditionnelle</t>
  </si>
  <si>
    <t>formules simples</t>
  </si>
  <si>
    <t>fonctions et références absolues</t>
  </si>
  <si>
    <t>TP salaire</t>
  </si>
  <si>
    <t>références absolues</t>
  </si>
  <si>
    <t>TP SIRET</t>
  </si>
  <si>
    <t>exo examen</t>
  </si>
  <si>
    <t>fonction SI et imbrication de fonctions</t>
  </si>
  <si>
    <t>TP options</t>
  </si>
  <si>
    <t>exo frais envoi</t>
  </si>
  <si>
    <t>fonctions 2007: moyenne.si, somme.si.ens</t>
  </si>
  <si>
    <t>Coût moyen</t>
  </si>
  <si>
    <t>Frais postaux</t>
  </si>
  <si>
    <r>
      <t>Coût moyen</t>
    </r>
    <r>
      <rPr>
        <b/>
        <sz val="11"/>
        <color rgb="FFFF0000"/>
        <rFont val="Calibri"/>
        <family val="2"/>
        <scheme val="minor"/>
      </rPr>
      <t xml:space="preserve"> boite</t>
    </r>
  </si>
  <si>
    <t>TP format</t>
  </si>
  <si>
    <t>TP recensement</t>
  </si>
  <si>
    <t>Date</t>
  </si>
  <si>
    <t>Gestion d'une cave à vins</t>
  </si>
  <si>
    <t>Couleur</t>
  </si>
  <si>
    <t>Vignoble</t>
  </si>
  <si>
    <t>Appellation</t>
  </si>
  <si>
    <t>Année</t>
  </si>
  <si>
    <t>Age</t>
  </si>
  <si>
    <t>Emplacement</t>
  </si>
  <si>
    <t>Blanc</t>
  </si>
  <si>
    <t>Gewürtztraminer</t>
  </si>
  <si>
    <t>Sporen</t>
  </si>
  <si>
    <t>G</t>
  </si>
  <si>
    <t>Riesling</t>
  </si>
  <si>
    <t>Schoenenbourg</t>
  </si>
  <si>
    <t>Bordeaux</t>
  </si>
  <si>
    <t>Sauternes</t>
  </si>
  <si>
    <t>D</t>
  </si>
  <si>
    <t>Pessac Léognan</t>
  </si>
  <si>
    <t>B</t>
  </si>
  <si>
    <t>Rouge</t>
  </si>
  <si>
    <t>Pauillac</t>
  </si>
  <si>
    <t>A</t>
  </si>
  <si>
    <t>Pomerol</t>
  </si>
  <si>
    <t>C</t>
  </si>
  <si>
    <t>Margaux</t>
  </si>
  <si>
    <t>Saint Estèphe</t>
  </si>
  <si>
    <t>Champagne</t>
  </si>
  <si>
    <t>Dom Pérignon</t>
  </si>
  <si>
    <t>Bolllinger Grande Année</t>
  </si>
  <si>
    <t>R de Ruinart</t>
  </si>
  <si>
    <t>Corbières</t>
  </si>
  <si>
    <t>N°3 (Castelmaure)</t>
  </si>
  <si>
    <t>F</t>
  </si>
  <si>
    <t>La Pompadour (Castelmaure)</t>
  </si>
  <si>
    <t>Côtes du Roussillon</t>
  </si>
  <si>
    <t>Domaine Gauby Muntada</t>
  </si>
  <si>
    <t>Vallée du Rhône</t>
  </si>
  <si>
    <t>Châteauneuf du Pape</t>
  </si>
  <si>
    <t>E</t>
  </si>
  <si>
    <t>Côte Rôtie</t>
  </si>
  <si>
    <t>Domaine Ogier</t>
  </si>
  <si>
    <t>Chateau Guiraud</t>
  </si>
  <si>
    <t>Chateau La Louvière</t>
  </si>
  <si>
    <t>Chateau de Fieuzal</t>
  </si>
  <si>
    <t>Chateau Smith Haut-Lafitte</t>
  </si>
  <si>
    <t>Chateau d'Yquem</t>
  </si>
  <si>
    <t>Chateau Mouton Rothschild</t>
  </si>
  <si>
    <t>Chateau La Conseillante</t>
  </si>
  <si>
    <t>Chateau Lafite-Rothschild</t>
  </si>
  <si>
    <t>Chateau Boyd Cantenac</t>
  </si>
  <si>
    <t>Chateau Latour Martillac</t>
  </si>
  <si>
    <t>Chateau Latour</t>
  </si>
  <si>
    <t>Chateau Petrus</t>
  </si>
  <si>
    <t>Chateau Prieuré-Lichine</t>
  </si>
  <si>
    <t>Chateau Cos d'Estournel</t>
  </si>
  <si>
    <t>Chateau Larrivet Haut-Brion</t>
  </si>
  <si>
    <t>Chateau Pontet Canet</t>
  </si>
  <si>
    <t>Chateau de Beaucastel</t>
  </si>
  <si>
    <t>Client</t>
  </si>
  <si>
    <t>Saison</t>
  </si>
  <si>
    <t>Recettes</t>
  </si>
  <si>
    <t>Contoso</t>
  </si>
  <si>
    <t>Printemps</t>
  </si>
  <si>
    <t>Eté</t>
  </si>
  <si>
    <t>Automne</t>
  </si>
  <si>
    <t>Hiver</t>
  </si>
  <si>
    <t>Fabrikam</t>
  </si>
  <si>
    <t>Northwind Traders</t>
  </si>
  <si>
    <t>Etapes</t>
  </si>
  <si>
    <t>Etape 1</t>
  </si>
  <si>
    <t>Etape 2</t>
  </si>
  <si>
    <t>Etape 3</t>
  </si>
  <si>
    <t>Temps</t>
  </si>
  <si>
    <t>Liste participants</t>
  </si>
  <si>
    <t>ARNAUD</t>
  </si>
  <si>
    <t>MARTIN</t>
  </si>
  <si>
    <t>ANDRE</t>
  </si>
  <si>
    <t>SIMON</t>
  </si>
  <si>
    <t>DUPOND</t>
  </si>
  <si>
    <t>DURAND</t>
  </si>
  <si>
    <t>Strasbourg</t>
  </si>
  <si>
    <t>Filtres</t>
  </si>
  <si>
    <t>TP cave à vin</t>
  </si>
  <si>
    <t>TP clients</t>
  </si>
  <si>
    <t>Exo saison</t>
  </si>
  <si>
    <t>Tri</t>
  </si>
  <si>
    <t>Exo etapes</t>
  </si>
  <si>
    <t>Validation de données</t>
  </si>
  <si>
    <t>Jour</t>
  </si>
  <si>
    <t>Dimanche</t>
  </si>
  <si>
    <t>Samedi</t>
  </si>
  <si>
    <t>Semaine</t>
  </si>
  <si>
    <t>Volume</t>
  </si>
  <si>
    <t>Ouest Montagnes</t>
  </si>
  <si>
    <t>janvier</t>
  </si>
  <si>
    <t>Jour Semaine</t>
  </si>
  <si>
    <t>Appels téléphoniques de Trucs &amp; Machins S.A.R.L.</t>
  </si>
  <si>
    <t>Somme, appels de type</t>
  </si>
  <si>
    <t>National</t>
  </si>
  <si>
    <t>Nb.d'enregistrements</t>
  </si>
  <si>
    <t>Durée</t>
  </si>
  <si>
    <t>Numéro</t>
  </si>
  <si>
    <t>Poste</t>
  </si>
  <si>
    <t>Autre</t>
  </si>
  <si>
    <t>02.34.55.66.89</t>
  </si>
  <si>
    <t>05.60.99.08.87</t>
  </si>
  <si>
    <t>00 1 325 5545</t>
  </si>
  <si>
    <t>00 370 2 273067</t>
  </si>
  <si>
    <t>01.22.33.44.55</t>
  </si>
  <si>
    <t>03.45.67.89.01</t>
  </si>
  <si>
    <t>04.65.78.09.12</t>
  </si>
  <si>
    <t>homme</t>
  </si>
  <si>
    <t>pièce 83</t>
  </si>
  <si>
    <t>Nice</t>
  </si>
  <si>
    <t>CFS CO</t>
  </si>
  <si>
    <t>Fred</t>
  </si>
  <si>
    <t>ZOUC</t>
  </si>
  <si>
    <t>femme</t>
  </si>
  <si>
    <t>pièce 115</t>
  </si>
  <si>
    <t>CFS FSC</t>
  </si>
  <si>
    <t>Christiane</t>
  </si>
  <si>
    <t>ZIHOUNE</t>
  </si>
  <si>
    <t>pièce 66</t>
  </si>
  <si>
    <t>Paris</t>
  </si>
  <si>
    <t>CCS AGL</t>
  </si>
  <si>
    <t>Philippe</t>
  </si>
  <si>
    <t>ZHOU</t>
  </si>
  <si>
    <t>pièce 234</t>
  </si>
  <si>
    <t>CCS OGT</t>
  </si>
  <si>
    <t>ZENOU</t>
  </si>
  <si>
    <t>pièce 201</t>
  </si>
  <si>
    <t>Liliane</t>
  </si>
  <si>
    <t>ZAOUI</t>
  </si>
  <si>
    <t>SNPO</t>
  </si>
  <si>
    <t>Monique</t>
  </si>
  <si>
    <t>ZANOTI</t>
  </si>
  <si>
    <t>pièce 95</t>
  </si>
  <si>
    <t>CCS DXO</t>
  </si>
  <si>
    <t>Marie-José</t>
  </si>
  <si>
    <t>VINET</t>
  </si>
  <si>
    <t>pièce 236</t>
  </si>
  <si>
    <t>Marie-Louise</t>
  </si>
  <si>
    <t>VIDON</t>
  </si>
  <si>
    <t>pièce 232</t>
  </si>
  <si>
    <t>VIAND</t>
  </si>
  <si>
    <t>pièce 60</t>
  </si>
  <si>
    <t>VASSEUR</t>
  </si>
  <si>
    <t>pièce 90</t>
  </si>
  <si>
    <t>Francis</t>
  </si>
  <si>
    <t>VANNAXAY</t>
  </si>
  <si>
    <t>Janick</t>
  </si>
  <si>
    <t>UNG</t>
  </si>
  <si>
    <t>pièce 64</t>
  </si>
  <si>
    <t>Martine</t>
  </si>
  <si>
    <t>pièce 133</t>
  </si>
  <si>
    <t>Lydia</t>
  </si>
  <si>
    <t>THOQUENNE</t>
  </si>
  <si>
    <t>pièce 136</t>
  </si>
  <si>
    <t>Anne-Marie</t>
  </si>
  <si>
    <t>THIAM</t>
  </si>
  <si>
    <t>inconnu</t>
  </si>
  <si>
    <t>Sylvain</t>
  </si>
  <si>
    <t>THAO</t>
  </si>
  <si>
    <t>pièce 21</t>
  </si>
  <si>
    <t>Marie-Paule</t>
  </si>
  <si>
    <t>TARDIF</t>
  </si>
  <si>
    <t>pièce 209</t>
  </si>
  <si>
    <t>Armelle</t>
  </si>
  <si>
    <t>TANG</t>
  </si>
  <si>
    <t>pièce 50</t>
  </si>
  <si>
    <t>AFO</t>
  </si>
  <si>
    <t>Nathalie</t>
  </si>
  <si>
    <t>TAN</t>
  </si>
  <si>
    <t>pièce 227</t>
  </si>
  <si>
    <t>Joelle</t>
  </si>
  <si>
    <t>pièce 239</t>
  </si>
  <si>
    <t>Marie-Claire</t>
  </si>
  <si>
    <t>TAMBURRINI</t>
  </si>
  <si>
    <t>Michel</t>
  </si>
  <si>
    <t>TAIEB</t>
  </si>
  <si>
    <t>pièce 78</t>
  </si>
  <si>
    <t>Adrienne</t>
  </si>
  <si>
    <t>SURENA</t>
  </si>
  <si>
    <t>pièce S/S</t>
  </si>
  <si>
    <t>CCS DPO</t>
  </si>
  <si>
    <t>William</t>
  </si>
  <si>
    <t>SUON</t>
  </si>
  <si>
    <t>pièce 73</t>
  </si>
  <si>
    <t>James</t>
  </si>
  <si>
    <t>STOEFFLER</t>
  </si>
  <si>
    <t>Aline</t>
  </si>
  <si>
    <t>SONG</t>
  </si>
  <si>
    <t>Myriam</t>
  </si>
  <si>
    <t>SOK</t>
  </si>
  <si>
    <t>CFS AG</t>
  </si>
  <si>
    <t>Annie</t>
  </si>
  <si>
    <t>SINSEAU</t>
  </si>
  <si>
    <t>Stéphane</t>
  </si>
  <si>
    <t>SENTEX</t>
  </si>
  <si>
    <t>Marthe</t>
  </si>
  <si>
    <t>SENILLE</t>
  </si>
  <si>
    <t>pièce 14</t>
  </si>
  <si>
    <t>CFS</t>
  </si>
  <si>
    <t>Cécile</t>
  </si>
  <si>
    <t>SENG</t>
  </si>
  <si>
    <t>Georgette</t>
  </si>
  <si>
    <t>SCOTTI</t>
  </si>
  <si>
    <t>pièce 72</t>
  </si>
  <si>
    <t>Bernadette</t>
  </si>
  <si>
    <t>SCHUSTER</t>
  </si>
  <si>
    <t>pièce 62</t>
  </si>
  <si>
    <t>Henriette</t>
  </si>
  <si>
    <t>SAYAVONG</t>
  </si>
  <si>
    <t>pièce 118</t>
  </si>
  <si>
    <t>Pascal</t>
  </si>
  <si>
    <t>SARFATI</t>
  </si>
  <si>
    <t>pièce 70</t>
  </si>
  <si>
    <t>SAPIENCE</t>
  </si>
  <si>
    <t>Marie-Claude</t>
  </si>
  <si>
    <t>SAILLANT</t>
  </si>
  <si>
    <t>pièce 245</t>
  </si>
  <si>
    <t>Marie-Thérése</t>
  </si>
  <si>
    <t>SACCHET</t>
  </si>
  <si>
    <t>pièce 233</t>
  </si>
  <si>
    <t>SAADA</t>
  </si>
  <si>
    <t>pièce 212</t>
  </si>
  <si>
    <t>ROULET</t>
  </si>
  <si>
    <t>pièce 74</t>
  </si>
  <si>
    <t>ROTENBERG</t>
  </si>
  <si>
    <t>pièce 20</t>
  </si>
  <si>
    <t>ROSSO</t>
  </si>
  <si>
    <t>ROSAR</t>
  </si>
  <si>
    <t>pièce 80</t>
  </si>
  <si>
    <t>ROLLAND</t>
  </si>
  <si>
    <t>Colette</t>
  </si>
  <si>
    <t>ROLLAIS-LARROUSSE</t>
  </si>
  <si>
    <t>Daniel</t>
  </si>
  <si>
    <t>ROGUET</t>
  </si>
  <si>
    <t>pièce 132</t>
  </si>
  <si>
    <t>Régis</t>
  </si>
  <si>
    <t>RODIER</t>
  </si>
  <si>
    <t>pièce 222</t>
  </si>
  <si>
    <t>Viviane</t>
  </si>
  <si>
    <t>ROBERT</t>
  </si>
  <si>
    <t>Marie-Josée</t>
  </si>
  <si>
    <t>François</t>
  </si>
  <si>
    <t>RIESI</t>
  </si>
  <si>
    <t>Raymonde</t>
  </si>
  <si>
    <t>RIEGERT</t>
  </si>
  <si>
    <t>Paul</t>
  </si>
  <si>
    <t>RIDEAU</t>
  </si>
  <si>
    <t>pièce 219</t>
  </si>
  <si>
    <t>Marie-Jeanne</t>
  </si>
  <si>
    <t>REVERDITO</t>
  </si>
  <si>
    <t>pièce 107</t>
  </si>
  <si>
    <t>RENIER</t>
  </si>
  <si>
    <t>Marie-Marthe</t>
  </si>
  <si>
    <t>REMUND</t>
  </si>
  <si>
    <t>pièce 35</t>
  </si>
  <si>
    <t>Luc</t>
  </si>
  <si>
    <t>REBY-FAYARD</t>
  </si>
  <si>
    <t>Yvan</t>
  </si>
  <si>
    <t>RAMOS</t>
  </si>
  <si>
    <t>pièce 17</t>
  </si>
  <si>
    <t>Vincent</t>
  </si>
  <si>
    <t>RAMOND</t>
  </si>
  <si>
    <t>pièce 93</t>
  </si>
  <si>
    <t>Christian</t>
  </si>
  <si>
    <t>RAMBEAUD</t>
  </si>
  <si>
    <t>pièce 129</t>
  </si>
  <si>
    <t>Marielle</t>
  </si>
  <si>
    <t>RAGEUL</t>
  </si>
  <si>
    <t>pièce 134</t>
  </si>
  <si>
    <t>QUINTIN</t>
  </si>
  <si>
    <t>Françoise</t>
  </si>
  <si>
    <t>PUAULT</t>
  </si>
  <si>
    <t>Josette</t>
  </si>
  <si>
    <t>POUYADOU</t>
  </si>
  <si>
    <t>Claudette</t>
  </si>
  <si>
    <t>POTRIQUET</t>
  </si>
  <si>
    <t>Thierry</t>
  </si>
  <si>
    <t>PONTALIER</t>
  </si>
  <si>
    <t>POISSON</t>
  </si>
  <si>
    <t>pièce 57</t>
  </si>
  <si>
    <t>Pierre</t>
  </si>
  <si>
    <t>POINSOT</t>
  </si>
  <si>
    <t>pièce 96</t>
  </si>
  <si>
    <t>Claude</t>
  </si>
  <si>
    <t>PIDERIT</t>
  </si>
  <si>
    <t>Laurent</t>
  </si>
  <si>
    <t>PESNOT</t>
  </si>
  <si>
    <t>pièce 12B</t>
  </si>
  <si>
    <t>Fabrice</t>
  </si>
  <si>
    <t>PERRUCHON</t>
  </si>
  <si>
    <t>PERFETTO</t>
  </si>
  <si>
    <t>CFS ONF</t>
  </si>
  <si>
    <t>Isabelle</t>
  </si>
  <si>
    <t>PENALVA</t>
  </si>
  <si>
    <t>pièce 253</t>
  </si>
  <si>
    <t>PEDRO</t>
  </si>
  <si>
    <t>PAVARD</t>
  </si>
  <si>
    <t>PARTOUCHE</t>
  </si>
  <si>
    <t>pièce 109</t>
  </si>
  <si>
    <t>Jean-Louis</t>
  </si>
  <si>
    <t>PARINET</t>
  </si>
  <si>
    <t>ONG</t>
  </si>
  <si>
    <t>pièce 97</t>
  </si>
  <si>
    <t>Thérése</t>
  </si>
  <si>
    <t>OCLOO</t>
  </si>
  <si>
    <t>Rolande</t>
  </si>
  <si>
    <t>OBEL</t>
  </si>
  <si>
    <t>NICOLLE</t>
  </si>
  <si>
    <t>Chantal</t>
  </si>
  <si>
    <t>NAIMI</t>
  </si>
  <si>
    <t>pièce 251</t>
  </si>
  <si>
    <t>Huong</t>
  </si>
  <si>
    <t>MONTFORT</t>
  </si>
  <si>
    <t>pièce 241</t>
  </si>
  <si>
    <t>Loïc</t>
  </si>
  <si>
    <t>MOINARD</t>
  </si>
  <si>
    <t>Pasquale</t>
  </si>
  <si>
    <t>MILLET</t>
  </si>
  <si>
    <t>pièce 69</t>
  </si>
  <si>
    <t>MICELI</t>
  </si>
  <si>
    <t>Georges</t>
  </si>
  <si>
    <t>MIANET</t>
  </si>
  <si>
    <t>pièce 104</t>
  </si>
  <si>
    <t>Joël</t>
  </si>
  <si>
    <t>MESROBIAN</t>
  </si>
  <si>
    <t>pièce 110</t>
  </si>
  <si>
    <t>MERLAUD</t>
  </si>
  <si>
    <t>Evelyne</t>
  </si>
  <si>
    <t>MERCIER</t>
  </si>
  <si>
    <t>Véronique</t>
  </si>
  <si>
    <t>MECHARD</t>
  </si>
  <si>
    <t>pièce 53B</t>
  </si>
  <si>
    <t>pièce 255</t>
  </si>
  <si>
    <t>Franz</t>
  </si>
  <si>
    <t>pièce 131</t>
  </si>
  <si>
    <t>France</t>
  </si>
  <si>
    <t>CFS CHE</t>
  </si>
  <si>
    <t>Anne</t>
  </si>
  <si>
    <t>MARTI</t>
  </si>
  <si>
    <t>pièce 58</t>
  </si>
  <si>
    <t>Jean-Claude</t>
  </si>
  <si>
    <t>MARTEL</t>
  </si>
  <si>
    <t>MARTAUD</t>
  </si>
  <si>
    <t>Marie-Cecile</t>
  </si>
  <si>
    <t>MARQUEZ</t>
  </si>
  <si>
    <t>MARINIER</t>
  </si>
  <si>
    <t>Marcel</t>
  </si>
  <si>
    <t>Géneviéve</t>
  </si>
  <si>
    <t>MARECHAL</t>
  </si>
  <si>
    <t>LY</t>
  </si>
  <si>
    <t>Louisette</t>
  </si>
  <si>
    <t>LOUAPRE</t>
  </si>
  <si>
    <t>pièce 235</t>
  </si>
  <si>
    <t>Patrick</t>
  </si>
  <si>
    <t>LOBJOY</t>
  </si>
  <si>
    <t>Denise</t>
  </si>
  <si>
    <t>LÉVY</t>
  </si>
  <si>
    <t>Hervé</t>
  </si>
  <si>
    <t>LEMARIÉ</t>
  </si>
  <si>
    <t>LEMAIRE</t>
  </si>
  <si>
    <t>LEKA</t>
  </si>
  <si>
    <t>LEGRAND</t>
  </si>
  <si>
    <t>LEFORT</t>
  </si>
  <si>
    <t>LEE</t>
  </si>
  <si>
    <t>Madeleine</t>
  </si>
  <si>
    <t>LEDOUX</t>
  </si>
  <si>
    <t>Olivier</t>
  </si>
  <si>
    <t>LEBRETON</t>
  </si>
  <si>
    <t>Eliane</t>
  </si>
  <si>
    <t>LEBAS</t>
  </si>
  <si>
    <t>Giséle</t>
  </si>
  <si>
    <t>LE PREVOST</t>
  </si>
  <si>
    <t>Nicole</t>
  </si>
  <si>
    <t>LE LOCH</t>
  </si>
  <si>
    <t>Marie-Hélène</t>
  </si>
  <si>
    <t>LE HYARIC</t>
  </si>
  <si>
    <t>Jeanine</t>
  </si>
  <si>
    <t>LE BARBANCHON</t>
  </si>
  <si>
    <t>pièce 33</t>
  </si>
  <si>
    <t>LAUB</t>
  </si>
  <si>
    <t>pièce 138</t>
  </si>
  <si>
    <t>Catherine</t>
  </si>
  <si>
    <t>LANLO</t>
  </si>
  <si>
    <t>pièce 240</t>
  </si>
  <si>
    <t>LAMBERT</t>
  </si>
  <si>
    <t>pièce 135</t>
  </si>
  <si>
    <t>Pierrette</t>
  </si>
  <si>
    <t>LAM</t>
  </si>
  <si>
    <t>Michelle</t>
  </si>
  <si>
    <t>LAIGUILLON</t>
  </si>
  <si>
    <t>LADD</t>
  </si>
  <si>
    <t>LACIRE</t>
  </si>
  <si>
    <t>LACHAUSSÉE</t>
  </si>
  <si>
    <t>Juliette</t>
  </si>
  <si>
    <t>KTORZA</t>
  </si>
  <si>
    <t>Arlette</t>
  </si>
  <si>
    <t>KRIEF</t>
  </si>
  <si>
    <t>Bernard</t>
  </si>
  <si>
    <t>KONGOLO</t>
  </si>
  <si>
    <t>Sylvie</t>
  </si>
  <si>
    <t>KILBURG</t>
  </si>
  <si>
    <t>KARSENTY</t>
  </si>
  <si>
    <t>Christine</t>
  </si>
  <si>
    <t>KAC</t>
  </si>
  <si>
    <t>JUDITH</t>
  </si>
  <si>
    <t>JOLY</t>
  </si>
  <si>
    <t>Michele</t>
  </si>
  <si>
    <t>JOLIBOIS</t>
  </si>
  <si>
    <t>pièce 206</t>
  </si>
  <si>
    <t>IMMEUBLE</t>
  </si>
  <si>
    <t>ILARDO</t>
  </si>
  <si>
    <t>Franca</t>
  </si>
  <si>
    <t>HUSETOWSKI</t>
  </si>
  <si>
    <t>HEURAUX</t>
  </si>
  <si>
    <t>Brigitte</t>
  </si>
  <si>
    <t>HERSELIN</t>
  </si>
  <si>
    <t>Jean-Pierre</t>
  </si>
  <si>
    <t>HERMANT</t>
  </si>
  <si>
    <t>HERCLICH</t>
  </si>
  <si>
    <t>pièce 32</t>
  </si>
  <si>
    <t>HARAULT</t>
  </si>
  <si>
    <t>Moïse</t>
  </si>
  <si>
    <t>HABRANT</t>
  </si>
  <si>
    <t>GUYOT</t>
  </si>
  <si>
    <t>Dominique</t>
  </si>
  <si>
    <t>GUTFREUND</t>
  </si>
  <si>
    <t>pièce 216</t>
  </si>
  <si>
    <t>GUITTON</t>
  </si>
  <si>
    <t>Jean</t>
  </si>
  <si>
    <t>GUILLE</t>
  </si>
  <si>
    <t>GUELT</t>
  </si>
  <si>
    <t>GRAIN</t>
  </si>
  <si>
    <t>pièce 34</t>
  </si>
  <si>
    <t>GOYER</t>
  </si>
  <si>
    <t>GOUILLON</t>
  </si>
  <si>
    <t>Odette</t>
  </si>
  <si>
    <t>GORZINSKY</t>
  </si>
  <si>
    <t>GONDOUIN</t>
  </si>
  <si>
    <t>pièce 82</t>
  </si>
  <si>
    <t>Estelle</t>
  </si>
  <si>
    <t>GLYNATSIS</t>
  </si>
  <si>
    <t>GIRON</t>
  </si>
  <si>
    <t>GIRAUDO</t>
  </si>
  <si>
    <t>pièce 202</t>
  </si>
  <si>
    <t>André</t>
  </si>
  <si>
    <t>GIRARD</t>
  </si>
  <si>
    <t>Magdeleine</t>
  </si>
  <si>
    <t>GILLINGHAM</t>
  </si>
  <si>
    <t>GHIBAUDO</t>
  </si>
  <si>
    <t>Ghislaine</t>
  </si>
  <si>
    <t>GHAFFAR</t>
  </si>
  <si>
    <t>GEORGET</t>
  </si>
  <si>
    <t>GENTIL</t>
  </si>
  <si>
    <t>GEIL</t>
  </si>
  <si>
    <t>Ghyslaine</t>
  </si>
  <si>
    <t>GARCIA</t>
  </si>
  <si>
    <t>FRISA</t>
  </si>
  <si>
    <t>FRETTE</t>
  </si>
  <si>
    <t>FRENOIS</t>
  </si>
  <si>
    <t>pièce S R</t>
  </si>
  <si>
    <t>FRANÇOIS</t>
  </si>
  <si>
    <t>FOURNOL</t>
  </si>
  <si>
    <t>Samuel</t>
  </si>
  <si>
    <t>FITOUSSI</t>
  </si>
  <si>
    <t>FILLEAU</t>
  </si>
  <si>
    <t>Danielle</t>
  </si>
  <si>
    <t>FERRAND</t>
  </si>
  <si>
    <t>Suzanne</t>
  </si>
  <si>
    <t>FERNANDEZ</t>
  </si>
  <si>
    <t>Yvette</t>
  </si>
  <si>
    <t>FEDON</t>
  </si>
  <si>
    <t>Dany</t>
  </si>
  <si>
    <t>FAVRE</t>
  </si>
  <si>
    <t>pièce 105</t>
  </si>
  <si>
    <t>Simone</t>
  </si>
  <si>
    <t>FAURE</t>
  </si>
  <si>
    <t>Mireille</t>
  </si>
  <si>
    <t>FAUQUIER</t>
  </si>
  <si>
    <t>pièce 220</t>
  </si>
  <si>
    <t>FAUCHEUX</t>
  </si>
  <si>
    <t>FARIDI</t>
  </si>
  <si>
    <t>pièce 22</t>
  </si>
  <si>
    <t>Patricia</t>
  </si>
  <si>
    <t>FALZON</t>
  </si>
  <si>
    <t>Didier</t>
  </si>
  <si>
    <t>FABRE</t>
  </si>
  <si>
    <t>pièce 56</t>
  </si>
  <si>
    <t>EL KAABI</t>
  </si>
  <si>
    <t>DUROC</t>
  </si>
  <si>
    <t>pièce 225</t>
  </si>
  <si>
    <t>Jean-François</t>
  </si>
  <si>
    <t>DURAND-RENIER</t>
  </si>
  <si>
    <t>Ginette</t>
  </si>
  <si>
    <t>Sophie</t>
  </si>
  <si>
    <t>DUPRÉ</t>
  </si>
  <si>
    <t>Jean-Jacques</t>
  </si>
  <si>
    <t>DOUCOURE</t>
  </si>
  <si>
    <t>Huguette</t>
  </si>
  <si>
    <t>DONG</t>
  </si>
  <si>
    <t>DINIC</t>
  </si>
  <si>
    <t>Nadine</t>
  </si>
  <si>
    <t>DI</t>
  </si>
  <si>
    <t>pièce 53</t>
  </si>
  <si>
    <t>ATB</t>
  </si>
  <si>
    <t>Yolande</t>
  </si>
  <si>
    <t>D'HÉROUVILLE</t>
  </si>
  <si>
    <t>Roseline</t>
  </si>
  <si>
    <t>DESTAIN</t>
  </si>
  <si>
    <t>DESROSES</t>
  </si>
  <si>
    <t>DESHAYES</t>
  </si>
  <si>
    <t>DENIS</t>
  </si>
  <si>
    <t>DELUC</t>
  </si>
  <si>
    <t>Jean-Luc</t>
  </si>
  <si>
    <t>DELAMARRE</t>
  </si>
  <si>
    <t>DEIXONNE</t>
  </si>
  <si>
    <t>Hubert</t>
  </si>
  <si>
    <t>DEGRENDEL</t>
  </si>
  <si>
    <t>Sylvanna</t>
  </si>
  <si>
    <t>DEFRANCE</t>
  </si>
  <si>
    <t>Josselaine</t>
  </si>
  <si>
    <t>DEDIEU</t>
  </si>
  <si>
    <t>DEAUCOURT</t>
  </si>
  <si>
    <t>DANIEL</t>
  </si>
  <si>
    <t>René</t>
  </si>
  <si>
    <t>DAMBSKI</t>
  </si>
  <si>
    <t>Gérard</t>
  </si>
  <si>
    <t>CYMBALIST</t>
  </si>
  <si>
    <t>CUCIT</t>
  </si>
  <si>
    <t>Katherine</t>
  </si>
  <si>
    <t>CROMBEZ</t>
  </si>
  <si>
    <t>CRIÉ</t>
  </si>
  <si>
    <t>Denis</t>
  </si>
  <si>
    <t>COUGET</t>
  </si>
  <si>
    <t>COUDERC</t>
  </si>
  <si>
    <t>CORBET</t>
  </si>
  <si>
    <t>COMTE</t>
  </si>
  <si>
    <t>COHEN</t>
  </si>
  <si>
    <t>CLAVERIE</t>
  </si>
  <si>
    <t>CHRISTOPHE</t>
  </si>
  <si>
    <t>Ingrid</t>
  </si>
  <si>
    <t>CHIFFLET</t>
  </si>
  <si>
    <t>CHICHE</t>
  </si>
  <si>
    <t>CHI</t>
  </si>
  <si>
    <t>CHHUOR</t>
  </si>
  <si>
    <t>pièce 51</t>
  </si>
  <si>
    <t>Jocelyne</t>
  </si>
  <si>
    <t>CHEHMAT</t>
  </si>
  <si>
    <t>CHAVES</t>
  </si>
  <si>
    <t>CHAUBEAU</t>
  </si>
  <si>
    <t>Annick</t>
  </si>
  <si>
    <t>CHARDON</t>
  </si>
  <si>
    <t>Paule</t>
  </si>
  <si>
    <t>CHAMBLAS</t>
  </si>
  <si>
    <t>Victor</t>
  </si>
  <si>
    <t>CARRERA</t>
  </si>
  <si>
    <t>CAPRON</t>
  </si>
  <si>
    <t>CALVET</t>
  </si>
  <si>
    <t>CAILLOT</t>
  </si>
  <si>
    <t>pièce 67</t>
  </si>
  <si>
    <t>Marie-Rose</t>
  </si>
  <si>
    <t>BSIRI</t>
  </si>
  <si>
    <t>BRUNET</t>
  </si>
  <si>
    <t>BRON</t>
  </si>
  <si>
    <t>Jacques</t>
  </si>
  <si>
    <t>BRELEUR</t>
  </si>
  <si>
    <t>Gilbert</t>
  </si>
  <si>
    <t>BOVERO</t>
  </si>
  <si>
    <t>BOUZCKAR</t>
  </si>
  <si>
    <t>Fabien</t>
  </si>
  <si>
    <t>BOUSLAH</t>
  </si>
  <si>
    <t>CFS  FSC</t>
  </si>
  <si>
    <t>BOUN</t>
  </si>
  <si>
    <t>Jean-Paul</t>
  </si>
  <si>
    <t>BOULLICAUD</t>
  </si>
  <si>
    <t>pièce SEC</t>
  </si>
  <si>
    <t>BOUDART</t>
  </si>
  <si>
    <t>Micheline</t>
  </si>
  <si>
    <t>BOUCHET</t>
  </si>
  <si>
    <t>Nadège</t>
  </si>
  <si>
    <t>BONNAY</t>
  </si>
  <si>
    <t>BOLLO</t>
  </si>
  <si>
    <t>Guy</t>
  </si>
  <si>
    <t>BLANCHOT</t>
  </si>
  <si>
    <t>BLANC</t>
  </si>
  <si>
    <t>pièce 55</t>
  </si>
  <si>
    <t>Emmanuel</t>
  </si>
  <si>
    <t>BINET</t>
  </si>
  <si>
    <t>Marie-Reine</t>
  </si>
  <si>
    <t>BIDAULT</t>
  </si>
  <si>
    <t>Roger</t>
  </si>
  <si>
    <t>BERTRAND</t>
  </si>
  <si>
    <t>pièce 238</t>
  </si>
  <si>
    <t>Claudie</t>
  </si>
  <si>
    <t>BERTOLO</t>
  </si>
  <si>
    <t>BERDUGO</t>
  </si>
  <si>
    <t>BÉRAUD</t>
  </si>
  <si>
    <t>Elisabeth</t>
  </si>
  <si>
    <t>BENSIMON</t>
  </si>
  <si>
    <t>BENSIMHON</t>
  </si>
  <si>
    <t>BENHAMOU</t>
  </si>
  <si>
    <t>BEETHOVEN</t>
  </si>
  <si>
    <t>BEDO</t>
  </si>
  <si>
    <t>BEAUMIER</t>
  </si>
  <si>
    <t>BEAUDEAU</t>
  </si>
  <si>
    <t>pièce 91</t>
  </si>
  <si>
    <t>BAUDET</t>
  </si>
  <si>
    <t>BASS</t>
  </si>
  <si>
    <t>Margaret</t>
  </si>
  <si>
    <t>BARRANDON</t>
  </si>
  <si>
    <t>BARRACHINA</t>
  </si>
  <si>
    <t>Janine</t>
  </si>
  <si>
    <t>BARNAUD</t>
  </si>
  <si>
    <t>BAH</t>
  </si>
  <si>
    <t>BACH</t>
  </si>
  <si>
    <t>Maryse</t>
  </si>
  <si>
    <t>AZRIA</t>
  </si>
  <si>
    <t>Marie-France</t>
  </si>
  <si>
    <t>AZOURA</t>
  </si>
  <si>
    <t>ANGONIN</t>
  </si>
  <si>
    <t>Henri</t>
  </si>
  <si>
    <t>AMELLAL</t>
  </si>
  <si>
    <t>Jean-Marc</t>
  </si>
  <si>
    <t>Nicolas</t>
  </si>
  <si>
    <t>AMARA</t>
  </si>
  <si>
    <t>ALEMBERT</t>
  </si>
  <si>
    <t>AGAPOF</t>
  </si>
  <si>
    <t>ADAMO</t>
  </si>
  <si>
    <t>ABSCHEN</t>
  </si>
  <si>
    <t>ABENHAÏM</t>
  </si>
  <si>
    <t>AGE2004</t>
  </si>
  <si>
    <t>date de naisssance</t>
  </si>
  <si>
    <t>sexe</t>
  </si>
  <si>
    <t>SALAIRE</t>
  </si>
  <si>
    <t>PIECE</t>
  </si>
  <si>
    <t>SITE</t>
  </si>
  <si>
    <t>DIRECTION</t>
  </si>
  <si>
    <t>TEL</t>
  </si>
  <si>
    <t>PRENOM</t>
  </si>
  <si>
    <t>NOM</t>
  </si>
  <si>
    <t>Exo centre</t>
  </si>
  <si>
    <t>Appels téléphoniques</t>
  </si>
  <si>
    <t>Effectifs</t>
  </si>
  <si>
    <t>doublons clients</t>
  </si>
  <si>
    <t>Doublons (filtre élaboré ou bouton)</t>
  </si>
  <si>
    <t>Objectif</t>
  </si>
  <si>
    <t>Différence</t>
  </si>
  <si>
    <t>Tendance</t>
  </si>
  <si>
    <t>Par mois</t>
  </si>
  <si>
    <t>Dépassé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</si>
  <si>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</si>
  <si>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</si>
  <si>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</si>
  <si>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</si>
  <si>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</si>
  <si>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</si>
  <si>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</si>
  <si>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</si>
  <si>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</si>
  <si>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</si>
  <si>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</si>
  <si>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Autres</t>
  </si>
  <si>
    <t>Tapis</t>
  </si>
  <si>
    <t>Meubles</t>
  </si>
  <si>
    <t>Exo volumes colis</t>
  </si>
  <si>
    <t>Graphiques</t>
  </si>
  <si>
    <t>Exo meubles</t>
  </si>
  <si>
    <t xml:space="preserve">Exo Synthèse recettes </t>
  </si>
  <si>
    <t>Nom du client</t>
  </si>
  <si>
    <t>Montant</t>
  </si>
  <si>
    <t>PAUL</t>
  </si>
  <si>
    <t>Produit A</t>
  </si>
  <si>
    <t>Produit B</t>
  </si>
  <si>
    <t>Produit C</t>
  </si>
  <si>
    <t>Produit D</t>
  </si>
  <si>
    <t>TOTAL</t>
  </si>
  <si>
    <t>Saisie</t>
  </si>
  <si>
    <t>insertion-suprression</t>
  </si>
  <si>
    <t>Saisie de données dans une feuille</t>
  </si>
  <si>
    <t>Ruban</t>
  </si>
  <si>
    <t>Gamme "Luxe"</t>
  </si>
  <si>
    <t>Graphiques de tendance (sparkline): nouveauté 2010</t>
  </si>
  <si>
    <t>Ruban et barre d'outils d'accès rapide</t>
  </si>
  <si>
    <t>Evolution des ventes</t>
  </si>
  <si>
    <t>Société :</t>
  </si>
  <si>
    <t>SA DUPOND</t>
  </si>
  <si>
    <t xml:space="preserve">déplacer-copier </t>
  </si>
  <si>
    <t>Déplacement et copie de cellules</t>
  </si>
  <si>
    <t>Insertion et supression de lignes, colonnes et cellules</t>
  </si>
  <si>
    <t>*</t>
  </si>
  <si>
    <t>ref interne</t>
  </si>
  <si>
    <t>gty541</t>
  </si>
  <si>
    <t>Mise en forme en forme des données (alignement)</t>
  </si>
  <si>
    <t>Evolution</t>
  </si>
  <si>
    <t>Produit 1</t>
  </si>
  <si>
    <t>Produit 2</t>
  </si>
  <si>
    <t>Produit 3</t>
  </si>
  <si>
    <t>Produit 4</t>
  </si>
  <si>
    <t>Produit 5</t>
  </si>
  <si>
    <t>Produit 6</t>
  </si>
  <si>
    <t>Produit 7</t>
  </si>
  <si>
    <t>Produit 8</t>
  </si>
  <si>
    <t>Produit 9</t>
  </si>
  <si>
    <t>000</t>
  </si>
  <si>
    <t>0,00</t>
  </si>
  <si>
    <t>0 000</t>
  </si>
  <si>
    <t>###</t>
  </si>
  <si>
    <t>Affiche un nombre décimal sous forme d'une partie entière et d'une fraction</t>
  </si>
  <si>
    <t>Ajoute des espaces pour les zéros non significatifs de chaque côté de la virgule afin d'aligner les séparateurs décimaux</t>
  </si>
  <si>
    <t>0,0??</t>
  </si>
  <si>
    <t>Contenu de la cellule</t>
  </si>
  <si>
    <t>Format appliqué</t>
  </si>
  <si>
    <t>Résultat affiché</t>
  </si>
  <si>
    <t>0" Boites"</t>
  </si>
  <si>
    <t>0" Boite"_s</t>
  </si>
  <si>
    <t>Le code 0</t>
  </si>
  <si>
    <t>L'opérateur _</t>
  </si>
  <si>
    <t xml:space="preserve">Cet opérateur permet de simuler un espace d'une largeur particulière.
(La largeur de cet espace correspondant à la largeur du caractère utilisé dans le masque de format et placé après l'opérateur). 
</t>
  </si>
  <si>
    <t>L'opérateur [espace]</t>
  </si>
  <si>
    <t>Le fait de mettre un espace à droite du format a pour effet de diviser la représentation du nombre par 1000.
Ceci permet de créer des multiples (exemple : k€ ou encore kW).</t>
  </si>
  <si>
    <t>0 " KWatts"</t>
  </si>
  <si>
    <t>0  "MWatts"</t>
  </si>
  <si>
    <t>0   "GWatts"</t>
  </si>
  <si>
    <t>Sépareur de milliers</t>
  </si>
  <si>
    <t>L'opérateur "" (guillemets)</t>
  </si>
  <si>
    <t>Cet opérateur permet d'ajouter un texte personnalisé à la suite du nombre.</t>
  </si>
  <si>
    <t># ##0</t>
  </si>
  <si>
    <t># ##0" bonbons"</t>
  </si>
  <si>
    <t>L'opérateur * (étoile)</t>
  </si>
  <si>
    <t>Cet opérateur permet de répéter un même caractère afin de remplir l'espace inoccupé d'une cellule 
(exemple : créer des points de suite)</t>
  </si>
  <si>
    <t>Orthographe</t>
  </si>
  <si>
    <t>Conjugaison</t>
  </si>
  <si>
    <t>Grammaire</t>
  </si>
  <si>
    <t>Calcul</t>
  </si>
  <si>
    <t>@*-</t>
  </si>
  <si>
    <t>@*.</t>
  </si>
  <si>
    <t>@*_</t>
  </si>
  <si>
    <t>@*\</t>
  </si>
  <si>
    <t>L'opérateur \ (anti-slah)</t>
  </si>
  <si>
    <t>Cet opérateur permet d'afficher le caractère qui le suit.</t>
  </si>
  <si>
    <t>0,00\ _€</t>
  </si>
  <si>
    <t>Le code ?</t>
  </si>
  <si>
    <t>0" " ?/?</t>
  </si>
  <si>
    <t>0" " ??/??</t>
  </si>
  <si>
    <t>??0,00</t>
  </si>
  <si>
    <t>Le code #</t>
  </si>
  <si>
    <t>Ce code affiche un chiffre mais contrairement au 0 n'affiche rien si, par rapport au format, le chiffre fait défaut</t>
  </si>
  <si>
    <t>#,##</t>
  </si>
  <si>
    <t>0,0#</t>
  </si>
  <si>
    <t>Chaque zéro corrrespond à un chiffre.</t>
  </si>
  <si>
    <t>Volume d'appels</t>
  </si>
  <si>
    <t>Comparatif Réalisé / budgété</t>
  </si>
  <si>
    <t>DESIGNATION</t>
  </si>
  <si>
    <t>Ventes France</t>
  </si>
  <si>
    <t>Ventes Export</t>
  </si>
  <si>
    <t>Total des ventes</t>
  </si>
  <si>
    <t>Ventes prévues</t>
  </si>
  <si>
    <t>Commodes</t>
  </si>
  <si>
    <t>Armoires</t>
  </si>
  <si>
    <t>Buffets</t>
  </si>
  <si>
    <t>Vitrines</t>
  </si>
  <si>
    <t>Vaisselliers</t>
  </si>
  <si>
    <t>Tables</t>
  </si>
  <si>
    <t>Colonne "Total des ventes" = "Ventes France" + "Ventes Export"
Colonne "Différence" = "Total des ventes" - "Ventes prévues"
Ligne "TOTAUX" = somme de la colonne</t>
  </si>
  <si>
    <t>Ventes annuelles</t>
  </si>
  <si>
    <t>Année 2009</t>
  </si>
  <si>
    <t>Année 2010</t>
  </si>
  <si>
    <t>Commentaire</t>
  </si>
  <si>
    <t>Produit1</t>
  </si>
  <si>
    <t>Produit2</t>
  </si>
  <si>
    <t>Produit3</t>
  </si>
  <si>
    <r>
      <t xml:space="preserve">Dans la colonne </t>
    </r>
    <r>
      <rPr>
        <b/>
        <sz val="10"/>
        <color theme="3"/>
        <rFont val="Courier New"/>
        <family val="3"/>
      </rPr>
      <t>Commentaire</t>
    </r>
    <r>
      <rPr>
        <b/>
        <sz val="10"/>
        <rFont val="Arial"/>
        <family val="2"/>
      </rPr>
      <t xml:space="preserve">, 
affichez </t>
    </r>
    <r>
      <rPr>
        <b/>
        <sz val="10"/>
        <color theme="3"/>
        <rFont val="Courier New"/>
        <family val="3"/>
      </rPr>
      <t>En progression</t>
    </r>
    <r>
      <rPr>
        <b/>
        <sz val="10"/>
        <rFont val="Arial"/>
        <family val="2"/>
      </rPr>
      <t xml:space="preserve"> ou </t>
    </r>
    <r>
      <rPr>
        <b/>
        <sz val="10"/>
        <color theme="3"/>
        <rFont val="Courier New"/>
        <family val="3"/>
      </rPr>
      <t>En diminution</t>
    </r>
    <r>
      <rPr>
        <b/>
        <sz val="10"/>
        <rFont val="Arial"/>
        <family val="2"/>
      </rPr>
      <t xml:space="preserve"> </t>
    </r>
  </si>
  <si>
    <t>Transporteur</t>
  </si>
  <si>
    <t>36 tonnes</t>
  </si>
  <si>
    <t>Benne</t>
  </si>
  <si>
    <t>Moteur</t>
  </si>
  <si>
    <t>Hayon</t>
  </si>
  <si>
    <t>Table de tri</t>
  </si>
  <si>
    <t>Sous-total</t>
  </si>
  <si>
    <t>Quai chargement</t>
  </si>
  <si>
    <t>Béton</t>
  </si>
  <si>
    <t>Main d'œuvre</t>
  </si>
  <si>
    <t>Déchets</t>
  </si>
  <si>
    <t>Excavation</t>
  </si>
  <si>
    <t>Drainage</t>
  </si>
  <si>
    <t>Rails</t>
  </si>
  <si>
    <t>Traverses</t>
  </si>
  <si>
    <t>Total projet</t>
  </si>
  <si>
    <t>Pourcentage main d'œuvre</t>
  </si>
  <si>
    <t>Exo budget</t>
  </si>
  <si>
    <t>Exo Ventes annuelles</t>
  </si>
  <si>
    <t>fonction SI</t>
  </si>
  <si>
    <t>Exo transport</t>
  </si>
  <si>
    <t>Audit de formules</t>
  </si>
  <si>
    <t>Exo Planning</t>
  </si>
  <si>
    <t>hh:mm:ss</t>
  </si>
  <si>
    <t>[hh]:mm:ss</t>
  </si>
  <si>
    <t>Cet opérateur permet d'afficher les temps en minutes et en secondes.
Il permettra également d'afficher le cumul des heures lorsque celui-ci passe la limite de 24 heures</t>
  </si>
  <si>
    <t>[mm]</t>
  </si>
  <si>
    <t>[ss]</t>
  </si>
  <si>
    <t>Les codes Formats</t>
  </si>
  <si>
    <t>Les codes de format date</t>
  </si>
  <si>
    <t>Les formats personnalisés</t>
  </si>
  <si>
    <t>D'après le document:</t>
  </si>
  <si>
    <t>Le code "J"</t>
  </si>
  <si>
    <t>j</t>
  </si>
  <si>
    <t>jj</t>
  </si>
  <si>
    <t>jjj</t>
  </si>
  <si>
    <t>jjjj</t>
  </si>
  <si>
    <t>Le code "m"</t>
  </si>
  <si>
    <t>m</t>
  </si>
  <si>
    <t>mm</t>
  </si>
  <si>
    <t>mmm</t>
  </si>
  <si>
    <t>mmmm</t>
  </si>
  <si>
    <t>Le code "a"</t>
  </si>
  <si>
    <t>aa</t>
  </si>
  <si>
    <t>aaa</t>
  </si>
  <si>
    <t>Les codes de format de temps</t>
  </si>
  <si>
    <t>Les opérateurs  dans les formats</t>
  </si>
  <si>
    <t>Le code "h"</t>
  </si>
  <si>
    <t>h</t>
  </si>
  <si>
    <t>hh</t>
  </si>
  <si>
    <t>h:m</t>
  </si>
  <si>
    <t>hh:mm</t>
  </si>
  <si>
    <t>Le code "s"</t>
  </si>
  <si>
    <t>h:m:s</t>
  </si>
  <si>
    <t>Le temps est un nombre décimal compris entre 0 et 1. Pour afficher un nombre au format horaire, il sera nécessaire d'utiliser des codes de format spécifiques.</t>
  </si>
  <si>
    <t>Une date est un nombre entier. Le compteur de date d'Excel commence au 1 janvier 1900.
Il incrémente son compteur de 1 chaque jour écoulé.</t>
  </si>
  <si>
    <t>L'opérateur [ ] (crochet)</t>
  </si>
  <si>
    <t>Les couleurs dans les formats</t>
  </si>
  <si>
    <t>azerty</t>
  </si>
  <si>
    <t>[rouge]</t>
  </si>
  <si>
    <t>[Vert]</t>
  </si>
  <si>
    <t>[Magenta]</t>
  </si>
  <si>
    <t>[Couleur24]</t>
  </si>
  <si>
    <t>Affiche dans la couleur spécifiée le contenu de la cellule.
Les couleurs possibles sont: Noir, Cyan, Vert, Magenta, Rouge, Blanc, Jaune ou CouleurN (N variant de 1 à 56)</t>
  </si>
  <si>
    <t>Les conditions dans les formats</t>
  </si>
  <si>
    <t>[&gt;1]0" Boites";0" Boite"_s</t>
  </si>
  <si>
    <t>[&gt;999]0 " KWatts";0" "_K"Watts"</t>
  </si>
  <si>
    <t>[&gt;999999]0  " MWatts";[&gt;999]0 " KWatts";0" "_K"Watts"</t>
  </si>
  <si>
    <t>[&gt;999]# ##0,00 " k"€;# ##0,00_ _k€</t>
  </si>
  <si>
    <t>Les sections dans les formats</t>
  </si>
  <si>
    <t>TOP</t>
  </si>
  <si>
    <t>"En stock";"En rupture";"Stock nul";"A commander chez "@</t>
  </si>
  <si>
    <t>Un format personnalisé peut être composé de plusieurs sections (quatre au maximum), séparées par des points-virgules. Si celui-ci contient: 
  - une partie, elle sera appliquée aux valeurs positives, nulles et négatives.
  - deux parties, la première sera appliquée aux valeurs positives et nulles, la deuxième aux valeurs négatives.
  - trois parties, la première sera appliquée aux valeurs positives, la deuxième aux valeurs négatives et la troisième aux valeurs nulles.
  - quatre parties, la quatrième s'appliquera au texte</t>
  </si>
  <si>
    <t>La condition doit être placée entre crochets
Il est donc à noter que, dès qu'une condition sera posée, il faudra nécessairement créer un format pour les valeurs ne répondant pas à la condition posée.</t>
  </si>
  <si>
    <t>Secteur</t>
  </si>
  <si>
    <t>Chiffre d'affaires</t>
  </si>
  <si>
    <t>Marge</t>
  </si>
  <si>
    <t>Taux de marge</t>
  </si>
  <si>
    <t>ALBUGUES BERNARD</t>
  </si>
  <si>
    <t>CASTEL PISCINES</t>
  </si>
  <si>
    <t>COBATRI</t>
  </si>
  <si>
    <t>FONTANIE JEAN</t>
  </si>
  <si>
    <t>JM PISCINES DIFFUSION</t>
  </si>
  <si>
    <t>LOZERIENNE DE CHAUFFAGE</t>
  </si>
  <si>
    <t>MIDI THERMIQUE SCE "123"</t>
  </si>
  <si>
    <t>SOFROITEC</t>
  </si>
  <si>
    <t>ATLANTIDE SA</t>
  </si>
  <si>
    <t>FOUILLADE SARL</t>
  </si>
  <si>
    <t>MAX MARTIN</t>
  </si>
  <si>
    <t>MFP ETS ROUX</t>
  </si>
  <si>
    <t>MIDI PREFIL LEADER "123"</t>
  </si>
  <si>
    <t>PISCINES AQUIT EQUIP</t>
  </si>
  <si>
    <t>PMP LAIRE</t>
  </si>
  <si>
    <t>TIGNOL BETON</t>
  </si>
  <si>
    <t>BOURDEAU STORES</t>
  </si>
  <si>
    <t>DECOCER - MARROUFIN MARC</t>
  </si>
  <si>
    <t>GERARD J. YVES</t>
  </si>
  <si>
    <t>PISCINES DECORS BOIRARGU</t>
  </si>
  <si>
    <t>SNEC CHAZES</t>
  </si>
  <si>
    <t>YACCO</t>
  </si>
  <si>
    <t>BUTCHER TE SARL</t>
  </si>
  <si>
    <t>GILLES J-L</t>
  </si>
  <si>
    <t>GUERRERO LOISIRS</t>
  </si>
  <si>
    <t>PISCINES PLUS</t>
  </si>
  <si>
    <t>CABROL BERNARD</t>
  </si>
  <si>
    <t>CHATAIN</t>
  </si>
  <si>
    <t>PISCINES VGH "123"</t>
  </si>
  <si>
    <t>INTER LOISIR 123</t>
  </si>
  <si>
    <t>MACIA JACKY</t>
  </si>
  <si>
    <t>QUERCY BLEU</t>
  </si>
  <si>
    <t>SNPL PISCINES</t>
  </si>
  <si>
    <t>CHAUSSON MATERIAUX</t>
  </si>
  <si>
    <t>CORDAISE DE BATIMENT</t>
  </si>
  <si>
    <t>REVEILLE PISCINES</t>
  </si>
  <si>
    <t>SODIPICS SA</t>
  </si>
  <si>
    <t>DOS SANTOS</t>
  </si>
  <si>
    <t>RODOLAUSSE</t>
  </si>
  <si>
    <t>Ventes</t>
  </si>
  <si>
    <t>Graphique pour TCD</t>
  </si>
  <si>
    <t>Mise en forme en forme des données</t>
  </si>
  <si>
    <t>Création, modifcation, copie et supression de commentaires</t>
  </si>
  <si>
    <t>commentaires</t>
  </si>
  <si>
    <t>Définitions de formats personnalisés</t>
  </si>
  <si>
    <t>Formats personnalisés</t>
  </si>
  <si>
    <t>Sous-totaux</t>
  </si>
  <si>
    <t>Résultats par clients</t>
  </si>
  <si>
    <t>sous-totaux</t>
  </si>
  <si>
    <t>Date fin de stage</t>
  </si>
  <si>
    <t>Date début du stage</t>
  </si>
  <si>
    <t>Jours fériés</t>
  </si>
  <si>
    <t>Nombre de jours travaillés 
(fermé samedi et dimanche)</t>
  </si>
  <si>
    <t>Nombre de jours travaillés 
(fermé uniquement jeudi)</t>
  </si>
  <si>
    <t>Nombre de jours travaillés 
(ouvert mercredi, samedi et dimanche )</t>
  </si>
  <si>
    <t>Nombre de produits</t>
  </si>
  <si>
    <t>Pourcentage de parts de marché</t>
  </si>
  <si>
    <t>Sondage sur 120 personnes: Quel est le 1er critère pour l'achat d'une maison</t>
  </si>
  <si>
    <t>Ville A</t>
  </si>
  <si>
    <t>Ville B</t>
  </si>
  <si>
    <t>Critères</t>
  </si>
  <si>
    <t>Nombre de personnes</t>
  </si>
  <si>
    <t>Emplacement du terrain</t>
  </si>
  <si>
    <t>Surface du terrain</t>
  </si>
  <si>
    <t>Surface de la maison</t>
  </si>
  <si>
    <t>Qualité de la construction</t>
  </si>
  <si>
    <t>Europe</t>
  </si>
  <si>
    <t>Asie</t>
  </si>
  <si>
    <t>États-Unis</t>
  </si>
  <si>
    <t>Température</t>
  </si>
  <si>
    <t>Secondes</t>
  </si>
  <si>
    <t>Mesure de la résistance à la traction en fonction de la témpérature et du temps</t>
  </si>
  <si>
    <t>Graphique à bulles</t>
  </si>
  <si>
    <t>Graphique radar</t>
  </si>
  <si>
    <t>Graphique en anneau</t>
  </si>
  <si>
    <t>Graphique en surface</t>
  </si>
  <si>
    <t>Bulbes</t>
  </si>
  <si>
    <t>Semences</t>
  </si>
  <si>
    <t>Fleurs</t>
  </si>
  <si>
    <t>Arbres et arbustes</t>
  </si>
  <si>
    <t>Janv</t>
  </si>
  <si>
    <t>Fév</t>
  </si>
  <si>
    <t>Avr</t>
  </si>
  <si>
    <t>Juil</t>
  </si>
  <si>
    <t>Sep</t>
  </si>
  <si>
    <t>Oct</t>
  </si>
  <si>
    <t>Nov</t>
  </si>
  <si>
    <t>Déc</t>
  </si>
  <si>
    <t>Vendeur</t>
  </si>
  <si>
    <t>Montant de la commande</t>
  </si>
  <si>
    <t>Dodsworth</t>
  </si>
  <si>
    <t>Suyama</t>
  </si>
  <si>
    <t>Davolio</t>
  </si>
  <si>
    <t>Fuller</t>
  </si>
  <si>
    <t>Peacock</t>
  </si>
  <si>
    <t>Leverling</t>
  </si>
  <si>
    <t>Buchanan</t>
  </si>
  <si>
    <t>Callahan</t>
  </si>
  <si>
    <t>Véhicule</t>
  </si>
  <si>
    <t>V101</t>
  </si>
  <si>
    <t>V102</t>
  </si>
  <si>
    <t>V103</t>
  </si>
  <si>
    <t>V104</t>
  </si>
  <si>
    <t>V105</t>
  </si>
  <si>
    <t>V106</t>
  </si>
  <si>
    <t>V107</t>
  </si>
  <si>
    <t>V108</t>
  </si>
  <si>
    <t>V109</t>
  </si>
  <si>
    <t>V110</t>
  </si>
  <si>
    <t>Vehicules</t>
  </si>
  <si>
    <t>Exercice 1 sur la mise en forme</t>
  </si>
  <si>
    <t>Exercice 2 sur la mise en forme</t>
  </si>
  <si>
    <t>Total général</t>
  </si>
  <si>
    <t>Étiquettes de colonnes</t>
  </si>
  <si>
    <t>Somme de SALAIRE</t>
  </si>
  <si>
    <t>mettre des commentaires dans la cellule F13</t>
  </si>
  <si>
    <t xml:space="preserve">corrigé </t>
  </si>
  <si>
    <t xml:space="preserve">sélectionnez la cellule </t>
  </si>
  <si>
    <t>choissez "insérer commentaire"</t>
  </si>
  <si>
    <t>effet la cellule a une marque rouge coin supérieur gauche</t>
  </si>
  <si>
    <t>pour supprimmer ou modifier le commentaire</t>
  </si>
  <si>
    <t>modifier / supprimmer</t>
  </si>
  <si>
    <t>2 méthodes</t>
  </si>
  <si>
    <t>cellule K5 et K6</t>
  </si>
  <si>
    <t xml:space="preserve">idée </t>
  </si>
  <si>
    <t>utilisez ref absolu avec $ligne$colonne</t>
  </si>
  <si>
    <t>appliquez filtre  icone Trier et filtrer</t>
  </si>
  <si>
    <t>colonne vignoble cliquez sur la listbox et ne laisser coché que Bordeaux</t>
  </si>
  <si>
    <t>sur le champ Année cliquez sur la listbox ne garder que 1995</t>
  </si>
  <si>
    <t>corrigé</t>
  </si>
  <si>
    <t xml:space="preserve">énoncé </t>
  </si>
  <si>
    <t>utilisez filtre avancé dans le groupe icone "DONNEES"</t>
  </si>
  <si>
    <t>cochez la case sans doublon</t>
  </si>
  <si>
    <t>1er etape trier les données par client ( si ce n'est pas fait)</t>
  </si>
  <si>
    <t xml:space="preserve">se placer dans 1 cellule du tableau </t>
  </si>
  <si>
    <t>allez sur le groupe DONNES icone Sous-total</t>
  </si>
  <si>
    <t>ok</t>
  </si>
  <si>
    <t>Total 3</t>
  </si>
  <si>
    <t>Total 4</t>
  </si>
  <si>
    <t>Total 5</t>
  </si>
  <si>
    <t>Total 1</t>
  </si>
  <si>
    <t>Total 2</t>
  </si>
  <si>
    <t>cliquez sur secteur , choisissez somme et Chiffre d'affaire</t>
  </si>
  <si>
    <t>"=C4-B4"</t>
  </si>
  <si>
    <t>glissez recopier vers le bas</t>
  </si>
  <si>
    <t xml:space="preserve">  corrigé</t>
  </si>
  <si>
    <t>1ere formule</t>
  </si>
  <si>
    <t>2eme formule donner un nom à la cellule salaire horaire B2</t>
  </si>
  <si>
    <t>groupe "FORMULES" icone définir un nom</t>
  </si>
  <si>
    <t xml:space="preserve">puis appliquez  voir la cellule C6   </t>
  </si>
  <si>
    <t>Siren</t>
  </si>
  <si>
    <t>fonction gauche(siret,9)   les 9ers caracteres du siret</t>
  </si>
  <si>
    <t>les test : moyenne &gt; 75 soit la cellule colonne  F</t>
  </si>
  <si>
    <t>test complexe</t>
  </si>
  <si>
    <t>ET(moyenne&gt;75;nbabseces&lt;5)</t>
  </si>
  <si>
    <t>soit</t>
  </si>
  <si>
    <t>ET(G12&gt;75;F12&lt;5)</t>
  </si>
  <si>
    <t>le ET est vrai si toutes conditions séparées par des ; sont réalisées , ici on a 2 conditions la moyenne sup a 75 et le nbabsence &lt;5 )</t>
  </si>
  <si>
    <t>ET(moyenne&gt;75;nbabsence&lt;5)</t>
  </si>
  <si>
    <t xml:space="preserve">condition : </t>
  </si>
  <si>
    <t xml:space="preserve">élaboration de la condition complexe , au moins une valeur à "X" </t>
  </si>
  <si>
    <t xml:space="preserve">indice </t>
  </si>
  <si>
    <t>sélectionnez les plages "nom" A5:A14  ;en maintenant la touche contrôle sélectionnez aussi C5:C14 ; et E5:E14</t>
  </si>
  <si>
    <t>cliquez sur groupe "DONNEES"  icone Validation des données</t>
  </si>
  <si>
    <t>dans les critères validation selectionnez "liste"  et dans la zone source sélectionnez à la souris la liste des particiapants</t>
  </si>
  <si>
    <t>les zones nom sont  "sécurisées"</t>
  </si>
  <si>
    <t>verifiez en allant sur une cellule nom  une listebox apparait avec un choix de noms</t>
  </si>
  <si>
    <t>Étiquettes de lignes</t>
  </si>
  <si>
    <t>(vide)</t>
  </si>
  <si>
    <t>selection ensemble des données,  puis insérer TCD</t>
  </si>
  <si>
    <t>prendre en ligne le champ "Centre" et en colonnes le champ "année"</t>
  </si>
  <si>
    <t xml:space="preserve">on prendra comme données les "prix" avec comme fonction la somme </t>
  </si>
  <si>
    <t>Somme de Prix</t>
  </si>
  <si>
    <t>faire glisser  en ligne le champ "type"   ( destination )et en colonnes le champ "mois"</t>
  </si>
  <si>
    <t>on remet en forme les valeurs pour ne palus afficher de décimale</t>
  </si>
  <si>
    <t>sélectionnez les données, insérer 1 tcd</t>
  </si>
  <si>
    <t>faire glisser le champ site en ligne, et n'importe quel champ dans la zone données</t>
  </si>
  <si>
    <t>Nombre de SALAIRE</t>
  </si>
  <si>
    <t>bien vérifier en cliquant sur la zone données quelle opération est faite pas somme mais nombre</t>
  </si>
  <si>
    <t>appliquer un filtre sur les etiquettes de données cocher nice et paris</t>
  </si>
  <si>
    <t xml:space="preserve">Créez un graphique croisé dynamique affichant la somme du chiffre d’affaires par mois et par secteur </t>
  </si>
  <si>
    <t>Somme de Chiffre d'affaires</t>
  </si>
  <si>
    <t>sélectionnez toutes les données  insérer un tableau et graphique dynamique</t>
  </si>
  <si>
    <t>prendre le champ Chiffre affaire le glisser dans la zone données , vérifier que l'opération est somme</t>
  </si>
  <si>
    <t>faire glisser champ mois en ligne et champ secteur en colonne</t>
  </si>
  <si>
    <t>indice</t>
  </si>
  <si>
    <t xml:space="preserve">selection données  puis insérer garphique  choix parmi les formes </t>
  </si>
  <si>
    <t>selection données  puis insérer garphique  choix parmi tous les types de graphiques</t>
  </si>
  <si>
    <t>selection données -&gt; inserer graphique -&gt; choix parmi tous -&gt;nuages -&gt; choix du modele</t>
  </si>
  <si>
    <t>choix parmi tous les types de graphiques --&gt; surface  --&gt; choix parmi 4</t>
  </si>
  <si>
    <t>choix parmi les type de graphique -&gt; secteurs -&gt; anneau</t>
  </si>
  <si>
    <t>selection données -&gt; choix type anneau</t>
  </si>
  <si>
    <t>mise en forme</t>
  </si>
  <si>
    <t>du fond cliquez dans le graphique hors des données</t>
  </si>
  <si>
    <t>appliquez une couleur avec dégradé</t>
  </si>
  <si>
    <t>cliquez sur une série maintenir et déplacer</t>
  </si>
  <si>
    <t>le graphique "s'éclate"</t>
  </si>
  <si>
    <t>travailler sur la légende ( en cliquant)</t>
  </si>
  <si>
    <t>travailler sur les séries type de polices arriere plan …</t>
  </si>
  <si>
    <t>travailler sur le graphique ,   bordure, arrondi …</t>
  </si>
  <si>
    <t xml:space="preserve">utiliser insertion graphique sparkline </t>
  </si>
  <si>
    <r>
      <t xml:space="preserve">clic droit sur la cellule séléctionnée ou </t>
    </r>
    <r>
      <rPr>
        <b/>
        <sz val="10"/>
        <rFont val="Arial"/>
        <family val="2"/>
      </rPr>
      <t>MAJ+F2</t>
    </r>
  </si>
  <si>
    <r>
      <t xml:space="preserve">clic droit sur la cellule avec commentaire ou </t>
    </r>
    <r>
      <rPr>
        <b/>
        <sz val="10"/>
        <rFont val="Arial"/>
        <family val="2"/>
      </rPr>
      <t>MAJ+F2</t>
    </r>
    <r>
      <rPr>
        <sz val="10"/>
        <rFont val="Arial"/>
        <family val="2"/>
      </rPr>
      <t xml:space="preserve"> (modif uniquement)</t>
    </r>
  </si>
  <si>
    <t>idem précédent avec autre</t>
  </si>
  <si>
    <t>"=SI((B3="X")+(C3="X")+(D3="X");"VRAI";"FAUX")</t>
  </si>
  <si>
    <t>en matriciel</t>
  </si>
  <si>
    <t>le + remplace le "ou"</t>
  </si>
  <si>
    <t>fonction MOYENNE.SI()</t>
  </si>
  <si>
    <t>"=(DECALER(I2;;;NBVAL(I2:I10);1))</t>
  </si>
  <si>
    <t>ici nous abons limité la taille de la liste des participants à 9 lignes utiles</t>
  </si>
  <si>
    <t>Somme de Volume</t>
  </si>
  <si>
    <t>avec comme fonction la somme</t>
  </si>
  <si>
    <t>indice
utilisez la fonction Si</t>
  </si>
  <si>
    <t>Accès onglets</t>
  </si>
  <si>
    <t>TCD  Tableau croisé dynamique</t>
  </si>
  <si>
    <t>Prénom</t>
  </si>
  <si>
    <t>Math</t>
  </si>
  <si>
    <t>Français</t>
  </si>
  <si>
    <t>Anglais</t>
  </si>
  <si>
    <t>Kevin</t>
  </si>
  <si>
    <t>Dubois</t>
  </si>
  <si>
    <t>Leroy</t>
  </si>
  <si>
    <t>Garcia</t>
  </si>
  <si>
    <t>Mercier</t>
  </si>
  <si>
    <t>Martinez</t>
  </si>
  <si>
    <t>Léa</t>
  </si>
  <si>
    <t>Amina</t>
  </si>
  <si>
    <t>Cédric</t>
  </si>
  <si>
    <t>Rose</t>
  </si>
  <si>
    <t>Maeva</t>
  </si>
  <si>
    <t>age</t>
  </si>
  <si>
    <t xml:space="preserve">se placer dans 1 cellule de données
clic droit --&gt; choix "Format cellule"
choix police , Couleur …. </t>
  </si>
  <si>
    <r>
      <rPr>
        <b/>
        <sz val="12"/>
        <rFont val="Arial"/>
        <family val="2"/>
      </rPr>
      <t>énoncé</t>
    </r>
    <r>
      <rPr>
        <sz val="10"/>
        <rFont val="Arial"/>
        <family val="2"/>
      </rPr>
      <t xml:space="preserve">
Utiliser "Format cellule --&gt; Alignement pour 
centrer horizontalement et Verticalement toutes les cellules
et retour automatique à la ligne</t>
    </r>
  </si>
  <si>
    <t>sélectionnez les cellules total  F25 à F36 -&gt; cliquez sur Mise en forme conditionnelle
choix condition cellule &gt; à  , tapez 10000 et choix format personalisé
pour choix couleur de la police et fond de remplissage</t>
  </si>
  <si>
    <t>sélectionnez la plage de cellules "taux d'erreur" I25:i33
cliquez sur icone "Mise en forme conditionnelle" choix &gt; à 
tapez 0,01% et choix  format personalisé pour couleur police et fond</t>
  </si>
  <si>
    <r>
      <t xml:space="preserve">Dans la colonne </t>
    </r>
    <r>
      <rPr>
        <b/>
        <sz val="10"/>
        <color theme="3"/>
        <rFont val="Courier New"/>
        <family val="3"/>
      </rPr>
      <t>Commentaire</t>
    </r>
    <r>
      <rPr>
        <b/>
        <sz val="10"/>
        <rFont val="Arial"/>
        <family val="2"/>
      </rPr>
      <t>, 
affichez</t>
    </r>
    <r>
      <rPr>
        <b/>
        <sz val="10"/>
        <color rgb="FF00B050"/>
        <rFont val="Arial"/>
        <family val="2"/>
      </rPr>
      <t xml:space="preserve"> </t>
    </r>
    <r>
      <rPr>
        <b/>
        <sz val="10"/>
        <color rgb="FF00B050"/>
        <rFont val="Courier New"/>
        <family val="3"/>
      </rPr>
      <t>En progression</t>
    </r>
    <r>
      <rPr>
        <b/>
        <sz val="10"/>
        <rFont val="Arial"/>
        <family val="2"/>
      </rPr>
      <t xml:space="preserve"> ou </t>
    </r>
    <r>
      <rPr>
        <b/>
        <sz val="10"/>
        <color rgb="FFFF0000"/>
        <rFont val="Courier New"/>
        <family val="3"/>
      </rPr>
      <t>En diminution</t>
    </r>
    <r>
      <rPr>
        <b/>
        <sz val="10"/>
        <rFont val="Arial"/>
        <family val="2"/>
      </rPr>
      <t xml:space="preserve"> </t>
    </r>
  </si>
  <si>
    <t>sélectionnez la cellule C7
allez dans l'onglet FORMULES et cliquez sur Repérer les antécédents
une flèche et cadre montrent les cellules C2 à C6
cette fonction est utile pour s'assurer que la formule dans D7 utilise les bonnes données</t>
  </si>
  <si>
    <t>refaire pour la cellule C17</t>
  </si>
  <si>
    <t>SI(OU( B3 ="X";C3 ="X"; D3 ="X");VRAI;FAUX)</t>
  </si>
  <si>
    <t>on cherche dans la plage  B2:B13 , le critère "boite" , la moyenne se fait sur les cellules E2:E13</t>
  </si>
  <si>
    <r>
      <t xml:space="preserve">sélectionnez les données   </t>
    </r>
    <r>
      <rPr>
        <sz val="10"/>
        <color rgb="FFFFC000"/>
        <rFont val="Arial"/>
        <family val="2"/>
      </rPr>
      <t>TOUTES</t>
    </r>
    <r>
      <rPr>
        <sz val="10"/>
        <rFont val="Arial"/>
        <family val="2"/>
      </rPr>
      <t xml:space="preserve"> les données : A3:H30</t>
    </r>
  </si>
  <si>
    <t>si nous voulons pouvoir ajouter des ITEM à la liste des participants et qu'ils soient pris en compte dans la liste-box de validation, utilisez la fonction DECALER() et NBVAL()</t>
  </si>
  <si>
    <t>Graphiques à bulles</t>
  </si>
  <si>
    <t>Graphiques radar</t>
  </si>
  <si>
    <t>Graphiques en surface</t>
  </si>
  <si>
    <t>Graphiques en anneau</t>
  </si>
  <si>
    <t>AGE2015</t>
  </si>
  <si>
    <t>Moyenne de SALAIRE2</t>
  </si>
  <si>
    <r>
      <rPr>
        <b/>
        <u/>
        <sz val="12"/>
        <color rgb="FF00B0F0"/>
        <rFont val="Arial"/>
        <family val="2"/>
      </rPr>
      <t>Graphiques</t>
    </r>
    <r>
      <rPr>
        <u/>
        <sz val="12"/>
        <color rgb="FF00B0F0"/>
        <rFont val="Arial"/>
        <family val="2"/>
      </rPr>
      <t xml:space="preserve"> </t>
    </r>
  </si>
  <si>
    <t>notions à travailler</t>
  </si>
  <si>
    <r>
      <rPr>
        <b/>
        <sz val="10"/>
        <rFont val="Arial"/>
        <family val="2"/>
      </rPr>
      <t>énoncé</t>
    </r>
    <r>
      <rPr>
        <sz val="10"/>
        <rFont val="Arial"/>
        <family val="2"/>
      </rPr>
      <t xml:space="preserve">
 insérez une colonne "age"  entre les colonnes A et B 
supprimmez la ligne 14   
 </t>
    </r>
  </si>
  <si>
    <r>
      <rPr>
        <b/>
        <sz val="10"/>
        <rFont val="Arial"/>
        <family val="2"/>
      </rPr>
      <t>énoncé</t>
    </r>
    <r>
      <rPr>
        <sz val="10"/>
        <rFont val="Arial"/>
      </rPr>
      <t xml:space="preserve"> </t>
    </r>
  </si>
  <si>
    <t>découpez le tableau annuel en trimestre
faites les sommes par trimestre
pour obtenir le résultat à l'identique ci-dessous</t>
  </si>
  <si>
    <r>
      <rPr>
        <b/>
        <sz val="10"/>
        <rFont val="Arial"/>
        <family val="2"/>
      </rPr>
      <t>énoncé</t>
    </r>
    <r>
      <rPr>
        <sz val="10"/>
        <rFont val="Arial"/>
        <family val="2"/>
      </rPr>
      <t xml:space="preserve"> : appliquer un format pour obtenir </t>
    </r>
  </si>
  <si>
    <r>
      <rPr>
        <b/>
        <sz val="12"/>
        <rFont val="Arial"/>
        <family val="2"/>
      </rPr>
      <t>énoncé</t>
    </r>
    <r>
      <rPr>
        <sz val="10"/>
        <rFont val="Arial"/>
        <family val="2"/>
      </rPr>
      <t xml:space="preserve"> à l'aide d'un TCD, montrer le nombre de salariés par site pour nice et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</si>
</sst>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9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"/>
    <numFmt numFmtId="165" formatCode="#,##0.00\ &quot;€&quot;"/>
    <numFmt numFmtId="166" formatCode="0.0%"/>
    <numFmt numFmtId="167" formatCode="0.000%"/>
    <numFmt numFmtId="168" formatCode="_(&quot;$&quot;* #,##0.00_);_(&quot;$&quot;* \(#,##0.00\);_(&quot;$&quot;* &quot;-&quot;??_);_(@_)"/>
    <numFmt numFmtId="169" formatCode="_(&quot;€&quot;* #,##0.00_);_(&quot;€&quot;* \(#,##0.00\);_(&quot;€&quot;* &quot;-&quot;??_);_(@_)"/>
    <numFmt numFmtId="170" formatCode="dd/mm/yy;@"/>
    <numFmt numFmtId="171" formatCode="h:mm;@"/>
    <numFmt numFmtId="172" formatCode="dd/mm/yy"/>
    <numFmt numFmtId="173" formatCode="mmmm"/>
    <numFmt numFmtId="174" formatCode="dddd"/>
    <numFmt numFmtId="175" formatCode="mmm"/>
    <numFmt numFmtId="176" formatCode="d\ mmm\ yyyy"/>
    <numFmt numFmtId="177" formatCode="#,##0.00&quot; €  &quot;"/>
    <numFmt numFmtId="178" formatCode="#,##0.00&quot; €&quot;"/>
    <numFmt numFmtId="179" formatCode="_(* #,##0.00_);_(* \(#,##0.00\);_(* &quot;-&quot;??_);_(@_)"/>
    <numFmt numFmtId="180" formatCode="_-* #,##0.00\ [$€-40C]_-;\-* #,##0.00\ [$€-40C]_-;_-* &quot;-&quot;??\ [$€-40C]_-;_-@_-"/>
    <numFmt numFmtId="181" formatCode="_-* #,##0\ &quot;€&quot;_-;\-* #,##0\ &quot;€&quot;_-;_-* &quot;-&quot;??\ &quot;€&quot;_-;_-@_-"/>
    <numFmt numFmtId="182" formatCode="00000000"/>
    <numFmt numFmtId="183" formatCode=";;;"/>
    <numFmt numFmtId="184" formatCode="000"/>
    <numFmt numFmtId="185" formatCode="0,000"/>
    <numFmt numFmtId="186" formatCode="###"/>
    <numFmt numFmtId="187" formatCode="0.0??"/>
    <numFmt numFmtId="188" formatCode="0&quot; Boites&quot;"/>
    <numFmt numFmtId="189" formatCode="0&quot; Boite&quot;_s"/>
    <numFmt numFmtId="190" formatCode="0,&quot; KWatts&quot;"/>
    <numFmt numFmtId="191" formatCode="0,,&quot; MWatts&quot;"/>
    <numFmt numFmtId="192" formatCode="0,,,&quot; GWatts&quot;"/>
    <numFmt numFmtId="193" formatCode="#,##0&quot; bonbons&quot;"/>
    <numFmt numFmtId="194" formatCode="@*-"/>
    <numFmt numFmtId="195" formatCode="@*."/>
    <numFmt numFmtId="196" formatCode="@*_"/>
    <numFmt numFmtId="197" formatCode="@*\"/>
    <numFmt numFmtId="198" formatCode="0.00\ _€"/>
    <numFmt numFmtId="199" formatCode="0.00\ &quot;€&quot;"/>
    <numFmt numFmtId="200" formatCode="0&quot; &quot;?/?"/>
    <numFmt numFmtId="201" formatCode="0&quot; &quot;??/??"/>
    <numFmt numFmtId="202" formatCode="??0.00"/>
    <numFmt numFmtId="203" formatCode="#.##"/>
    <numFmt numFmtId="204" formatCode="0.0#"/>
    <numFmt numFmtId="205" formatCode="_-* #,##0\ _F_-;\-* #,##0\ _F_-;_-* &quot;-&quot;??\ _F_-;_-@_-"/>
    <numFmt numFmtId="206" formatCode="[hh]:mm:ss"/>
    <numFmt numFmtId="207" formatCode="[mm]"/>
    <numFmt numFmtId="208" formatCode="[ss]"/>
    <numFmt numFmtId="209" formatCode="d"/>
    <numFmt numFmtId="210" formatCode="ddd"/>
    <numFmt numFmtId="211" formatCode="m"/>
    <numFmt numFmtId="212" formatCode="mm"/>
    <numFmt numFmtId="213" formatCode="yy"/>
    <numFmt numFmtId="214" formatCode="yyyy"/>
    <numFmt numFmtId="215" formatCode="h"/>
    <numFmt numFmtId="216" formatCode="hh"/>
    <numFmt numFmtId="217" formatCode="h:m"/>
    <numFmt numFmtId="218" formatCode="h:m:s"/>
    <numFmt numFmtId="219" formatCode="[Red]General"/>
    <numFmt numFmtId="220" formatCode="[Green]General"/>
    <numFmt numFmtId="221" formatCode="[Magenta]General"/>
    <numFmt numFmtId="222" formatCode="[Color24]General"/>
    <numFmt numFmtId="223" formatCode="[&gt;1]0&quot; Boites&quot;;0&quot; Boite&quot;_s"/>
    <numFmt numFmtId="224" formatCode="[&gt;999999]0,,&quot; MWatts&quot;;[&gt;999]0,&quot; KWatts&quot;;0&quot; &quot;_K&quot;Watts&quot;"/>
    <numFmt numFmtId="225" formatCode="[&gt;999]#,##0.00,&quot; k&quot;&quot;€&quot;;#,##0.00_ _k&quot;€&quot;"/>
    <numFmt numFmtId="226" formatCode="&quot;En stock&quot;;&quot;En rupture&quot;;&quot;Stock nul&quot;;&quot;A commander chez &quot;@"/>
    <numFmt numFmtId="227" formatCode="#,##0\ &quot;€&quot;"/>
    <numFmt numFmtId="228" formatCode="_-* #,##0\ _€_-;\-* #,##0\ _€_-;_-* &quot;-&quot;??\ _€_-;_-@_-"/>
  </numFmts>
  <fonts count="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7.5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Helvetica 55 Roman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6"/>
      <color indexed="22"/>
      <name val="Arial"/>
      <family val="2"/>
    </font>
    <font>
      <sz val="10"/>
      <name val="Arial"/>
      <family val="2"/>
    </font>
    <font>
      <b/>
      <sz val="12"/>
      <color rgb="FF00B0F0"/>
      <name val="Century"/>
      <family val="1"/>
    </font>
    <font>
      <b/>
      <sz val="12"/>
      <name val="Verdana"/>
      <family val="2"/>
    </font>
    <font>
      <sz val="10"/>
      <color rgb="FF92D050"/>
      <name val="Arial"/>
      <family val="2"/>
    </font>
    <font>
      <b/>
      <sz val="10"/>
      <color theme="3"/>
      <name val="Courier New"/>
      <family val="3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b/>
      <sz val="11"/>
      <color rgb="FF454545"/>
      <name val="Arial"/>
      <family val="2"/>
    </font>
    <font>
      <sz val="11"/>
      <color rgb="FF454545"/>
      <name val="Arial"/>
      <family val="2"/>
    </font>
    <font>
      <sz val="10"/>
      <color rgb="FF454545"/>
      <name val="Arial"/>
      <family val="2"/>
    </font>
    <font>
      <b/>
      <sz val="10"/>
      <color rgb="FF454545"/>
      <name val="Arial"/>
      <family val="2"/>
    </font>
    <font>
      <sz val="9"/>
      <color indexed="81"/>
      <name val="Tahoma"/>
      <family val="2"/>
    </font>
    <font>
      <i/>
      <sz val="14"/>
      <name val="Arial"/>
      <family val="2"/>
    </font>
    <font>
      <u/>
      <sz val="12"/>
      <color theme="0"/>
      <name val="Arial"/>
      <family val="2"/>
    </font>
    <font>
      <sz val="10"/>
      <color rgb="FFFFC000"/>
      <name val="Arial"/>
      <family val="2"/>
    </font>
    <font>
      <i/>
      <sz val="10"/>
      <name val="Comic Sans MS"/>
      <family val="4"/>
    </font>
    <font>
      <b/>
      <sz val="10"/>
      <color rgb="FF00B050"/>
      <name val="Courier New"/>
      <family val="3"/>
    </font>
    <font>
      <b/>
      <sz val="10"/>
      <color rgb="FFFF0000"/>
      <name val="Courier New"/>
      <family val="3"/>
    </font>
    <font>
      <b/>
      <sz val="10"/>
      <color rgb="FF00B050"/>
      <name val="Arial"/>
      <family val="2"/>
    </font>
    <font>
      <b/>
      <u/>
      <sz val="12"/>
      <color rgb="FF00B0F0"/>
      <name val="Arial"/>
      <family val="2"/>
    </font>
    <font>
      <u/>
      <sz val="12"/>
      <color rgb="FF00B0F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gradientFill degree="45">
        <stop position="0">
          <color rgb="FF0070C0"/>
        </stop>
        <stop position="1">
          <color theme="0"/>
        </stop>
      </gradientFill>
    </fill>
    <fill>
      <patternFill patternType="solid">
        <fgColor indexed="5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darkDown">
        <fgColor rgb="FFFFFF00"/>
        <bgColor rgb="FF00B0F0"/>
      </patternFill>
    </fill>
    <fill>
      <gradientFill degree="45">
        <stop position="0">
          <color rgb="FFFF0000"/>
        </stop>
        <stop position="1">
          <color rgb="FFFFFF00"/>
        </stop>
      </gradientFill>
    </fill>
    <fill>
      <patternFill patternType="solid">
        <fgColor rgb="FF0070C0"/>
        <bgColor indexed="64"/>
      </patternFill>
    </fill>
    <fill>
      <gradientFill degree="45">
        <stop position="0">
          <color rgb="FFFFFF0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  <fill>
      <gradientFill degree="90">
        <stop position="0">
          <color theme="2" tint="-9.8025452436902985E-2"/>
        </stop>
        <stop position="1">
          <color theme="5" tint="0.59999389629810485"/>
        </stop>
      </gradient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3" tint="0.59996337778862885"/>
      </left>
      <right style="thin">
        <color rgb="FF7030A0"/>
      </right>
      <top style="thin">
        <color rgb="FFFF0000"/>
      </top>
      <bottom style="thin">
        <color rgb="FF92D05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9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168" fontId="26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3" fillId="0" borderId="0"/>
    <xf numFmtId="0" fontId="11" fillId="0" borderId="0"/>
    <xf numFmtId="17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38" fillId="0" borderId="0"/>
    <xf numFmtId="0" fontId="10" fillId="0" borderId="0"/>
    <xf numFmtId="44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8" fillId="0" borderId="0"/>
    <xf numFmtId="16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5" fillId="25" borderId="42"/>
    <xf numFmtId="0" fontId="4" fillId="0" borderId="0"/>
    <xf numFmtId="168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608">
    <xf numFmtId="0" fontId="0" fillId="0" borderId="0" xfId="0"/>
    <xf numFmtId="0" fontId="16" fillId="2" borderId="1" xfId="0" applyFont="1" applyFill="1" applyBorder="1" applyAlignment="1">
      <alignment horizontal="center"/>
    </xf>
    <xf numFmtId="0" fontId="16" fillId="2" borderId="2" xfId="0" quotePrefix="1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7" fillId="3" borderId="4" xfId="0" applyFont="1" applyFill="1" applyBorder="1"/>
    <xf numFmtId="164" fontId="0" fillId="0" borderId="0" xfId="0" applyNumberFormat="1" applyBorder="1"/>
    <xf numFmtId="164" fontId="0" fillId="0" borderId="5" xfId="0" applyNumberFormat="1" applyBorder="1"/>
    <xf numFmtId="0" fontId="17" fillId="3" borderId="4" xfId="0" quotePrefix="1" applyFont="1" applyFill="1" applyBorder="1" applyAlignment="1">
      <alignment horizontal="left"/>
    </xf>
    <xf numFmtId="164" fontId="0" fillId="0" borderId="0" xfId="0" applyNumberFormat="1" applyBorder="1" applyAlignment="1"/>
    <xf numFmtId="0" fontId="17" fillId="3" borderId="6" xfId="0" applyFont="1" applyFill="1" applyBorder="1"/>
    <xf numFmtId="0" fontId="0" fillId="0" borderId="0" xfId="0" applyNumberFormat="1"/>
    <xf numFmtId="0" fontId="16" fillId="0" borderId="0" xfId="0" applyFont="1"/>
    <xf numFmtId="0" fontId="0" fillId="0" borderId="0" xfId="0" applyAlignment="1">
      <alignment horizontal="center"/>
    </xf>
    <xf numFmtId="0" fontId="19" fillId="0" borderId="0" xfId="0" applyFont="1" applyFill="1"/>
    <xf numFmtId="0" fontId="18" fillId="4" borderId="7" xfId="0" applyFont="1" applyFill="1" applyBorder="1" applyAlignment="1">
      <alignment horizontal="center"/>
    </xf>
    <xf numFmtId="0" fontId="18" fillId="4" borderId="8" xfId="0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6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/>
    </xf>
    <xf numFmtId="10" fontId="0" fillId="5" borderId="13" xfId="0" applyNumberFormat="1" applyFill="1" applyBorder="1" applyAlignment="1">
      <alignment horizontal="center"/>
    </xf>
    <xf numFmtId="2" fontId="0" fillId="0" borderId="0" xfId="0" applyNumberFormat="1"/>
    <xf numFmtId="0" fontId="18" fillId="4" borderId="0" xfId="0" applyFont="1" applyFill="1"/>
    <xf numFmtId="0" fontId="0" fillId="0" borderId="0" xfId="0" applyAlignment="1" applyProtection="1">
      <alignment horizontal="right" wrapText="1"/>
      <protection hidden="1"/>
    </xf>
    <xf numFmtId="0" fontId="20" fillId="0" borderId="0" xfId="0" applyFont="1" applyAlignment="1" applyProtection="1">
      <alignment horizontal="righ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19" fillId="0" borderId="0" xfId="0" applyFont="1" applyAlignment="1" applyProtection="1">
      <alignment horizontal="left" wrapText="1"/>
      <protection hidden="1"/>
    </xf>
    <xf numFmtId="3" fontId="19" fillId="0" borderId="0" xfId="0" applyNumberFormat="1" applyFont="1" applyAlignment="1" applyProtection="1">
      <alignment horizontal="right" wrapText="1"/>
      <protection hidden="1"/>
    </xf>
    <xf numFmtId="166" fontId="0" fillId="0" borderId="0" xfId="0" applyNumberFormat="1"/>
    <xf numFmtId="0" fontId="0" fillId="0" borderId="0" xfId="0" applyProtection="1">
      <protection hidden="1"/>
    </xf>
    <xf numFmtId="165" fontId="0" fillId="0" borderId="0" xfId="0" applyNumberFormat="1" applyProtection="1">
      <protection hidden="1"/>
    </xf>
    <xf numFmtId="1" fontId="0" fillId="0" borderId="0" xfId="0" applyNumberFormat="1" applyAlignment="1">
      <alignment horizontal="center"/>
    </xf>
    <xf numFmtId="1" fontId="0" fillId="0" borderId="0" xfId="0" applyNumberFormat="1" applyAlignment="1" applyProtection="1">
      <alignment horizontal="center"/>
      <protection hidden="1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21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/>
    <xf numFmtId="0" fontId="19" fillId="0" borderId="0" xfId="0" quotePrefix="1" applyNumberFormat="1" applyFont="1" applyFill="1" applyBorder="1" applyAlignment="1">
      <alignment horizontal="left"/>
    </xf>
    <xf numFmtId="2" fontId="0" fillId="0" borderId="0" xfId="0" applyNumberFormat="1" applyAlignment="1">
      <alignment horizontal="center"/>
    </xf>
    <xf numFmtId="2" fontId="0" fillId="0" borderId="0" xfId="0" applyNumberFormat="1" applyAlignment="1" applyProtection="1">
      <alignment horizontal="center"/>
      <protection hidden="1"/>
    </xf>
    <xf numFmtId="2" fontId="16" fillId="0" borderId="0" xfId="0" applyNumberFormat="1" applyFont="1" applyAlignment="1">
      <alignment horizontal="center" wrapText="1"/>
    </xf>
    <xf numFmtId="2" fontId="16" fillId="0" borderId="0" xfId="0" applyNumberFormat="1" applyFont="1" applyAlignment="1" applyProtection="1">
      <alignment horizontal="center" wrapText="1"/>
      <protection hidden="1"/>
    </xf>
    <xf numFmtId="0" fontId="16" fillId="2" borderId="14" xfId="0" applyFont="1" applyFill="1" applyBorder="1" applyAlignment="1">
      <alignment horizontal="center"/>
    </xf>
    <xf numFmtId="0" fontId="0" fillId="0" borderId="0" xfId="0" applyBorder="1"/>
    <xf numFmtId="0" fontId="0" fillId="0" borderId="15" xfId="0" applyBorder="1" applyAlignment="1">
      <alignment horizontal="center" vertical="center"/>
    </xf>
    <xf numFmtId="0" fontId="16" fillId="0" borderId="0" xfId="0" quotePrefix="1" applyFont="1" applyAlignment="1">
      <alignment horizontal="center" wrapText="1"/>
    </xf>
    <xf numFmtId="0" fontId="16" fillId="0" borderId="0" xfId="0" quotePrefix="1" applyNumberFormat="1" applyFont="1" applyAlignment="1">
      <alignment horizontal="center" wrapText="1"/>
    </xf>
    <xf numFmtId="0" fontId="20" fillId="0" borderId="0" xfId="0" applyNumberFormat="1" applyFont="1" applyAlignment="1" applyProtection="1">
      <alignment wrapText="1"/>
      <protection hidden="1"/>
    </xf>
    <xf numFmtId="0" fontId="0" fillId="0" borderId="0" xfId="0" applyNumberFormat="1" applyAlignment="1" applyProtection="1">
      <alignment wrapText="1"/>
      <protection hidden="1"/>
    </xf>
    <xf numFmtId="0" fontId="19" fillId="0" borderId="0" xfId="0" applyNumberFormat="1" applyFont="1" applyAlignment="1" applyProtection="1">
      <alignment wrapText="1"/>
      <protection hidden="1"/>
    </xf>
    <xf numFmtId="0" fontId="0" fillId="0" borderId="0" xfId="0" applyNumberFormat="1" applyAlignment="1" applyProtection="1">
      <protection hidden="1"/>
    </xf>
    <xf numFmtId="3" fontId="0" fillId="0" borderId="0" xfId="0" applyNumberFormat="1"/>
    <xf numFmtId="0" fontId="0" fillId="0" borderId="15" xfId="0" applyBorder="1"/>
    <xf numFmtId="0" fontId="0" fillId="7" borderId="0" xfId="0" applyFill="1"/>
    <xf numFmtId="164" fontId="0" fillId="8" borderId="12" xfId="0" applyNumberFormat="1" applyFill="1" applyBorder="1"/>
    <xf numFmtId="164" fontId="0" fillId="8" borderId="16" xfId="0" applyNumberFormat="1" applyFill="1" applyBorder="1"/>
    <xf numFmtId="0" fontId="25" fillId="0" borderId="0" xfId="0" applyFont="1" applyAlignment="1">
      <alignment horizontal="center"/>
    </xf>
    <xf numFmtId="0" fontId="25" fillId="0" borderId="0" xfId="0" applyFont="1"/>
    <xf numFmtId="9" fontId="0" fillId="0" borderId="0" xfId="0" applyNumberFormat="1"/>
    <xf numFmtId="0" fontId="14" fillId="0" borderId="0" xfId="2"/>
    <xf numFmtId="0" fontId="14" fillId="9" borderId="15" xfId="2" applyFill="1" applyBorder="1"/>
    <xf numFmtId="0" fontId="14" fillId="0" borderId="15" xfId="2" applyBorder="1"/>
    <xf numFmtId="0" fontId="16" fillId="0" borderId="15" xfId="2" applyFont="1" applyBorder="1"/>
    <xf numFmtId="0" fontId="14" fillId="0" borderId="0" xfId="2" applyBorder="1"/>
    <xf numFmtId="0" fontId="14" fillId="0" borderId="15" xfId="2" applyFill="1" applyBorder="1"/>
    <xf numFmtId="2" fontId="14" fillId="0" borderId="0" xfId="2" applyNumberFormat="1"/>
    <xf numFmtId="0" fontId="14" fillId="0" borderId="0" xfId="2" applyFont="1" applyFill="1" applyBorder="1"/>
    <xf numFmtId="2" fontId="14" fillId="0" borderId="0" xfId="2" applyNumberFormat="1" applyFont="1" applyFill="1" applyBorder="1"/>
    <xf numFmtId="0" fontId="14" fillId="9" borderId="15" xfId="2" applyFont="1" applyFill="1" applyBorder="1"/>
    <xf numFmtId="2" fontId="14" fillId="9" borderId="15" xfId="2" applyNumberFormat="1" applyFont="1" applyFill="1" applyBorder="1"/>
    <xf numFmtId="0" fontId="16" fillId="0" borderId="15" xfId="2" applyFont="1" applyFill="1" applyBorder="1"/>
    <xf numFmtId="2" fontId="14" fillId="9" borderId="15" xfId="2" applyNumberFormat="1" applyFont="1" applyFill="1" applyBorder="1" applyProtection="1">
      <protection hidden="1"/>
    </xf>
    <xf numFmtId="0" fontId="14" fillId="9" borderId="15" xfId="2" applyFont="1" applyFill="1" applyBorder="1" applyProtection="1">
      <protection hidden="1"/>
    </xf>
    <xf numFmtId="0" fontId="16" fillId="0" borderId="0" xfId="2" applyFont="1" applyBorder="1"/>
    <xf numFmtId="0" fontId="14" fillId="9" borderId="15" xfId="2" applyFill="1" applyBorder="1" applyProtection="1">
      <protection hidden="1"/>
    </xf>
    <xf numFmtId="0" fontId="27" fillId="0" borderId="0" xfId="2" applyFont="1"/>
    <xf numFmtId="0" fontId="14" fillId="0" borderId="15" xfId="2" applyFont="1" applyBorder="1"/>
    <xf numFmtId="0" fontId="14" fillId="0" borderId="0" xfId="2" applyFont="1" applyBorder="1"/>
    <xf numFmtId="168" fontId="0" fillId="0" borderId="0" xfId="3" applyFont="1"/>
    <xf numFmtId="0" fontId="25" fillId="0" borderId="15" xfId="0" applyFont="1" applyBorder="1" applyAlignment="1">
      <alignment horizontal="center"/>
    </xf>
    <xf numFmtId="168" fontId="25" fillId="0" borderId="15" xfId="3" applyFont="1" applyBorder="1" applyAlignment="1">
      <alignment horizontal="center"/>
    </xf>
    <xf numFmtId="0" fontId="25" fillId="7" borderId="15" xfId="0" applyFont="1" applyFill="1" applyBorder="1" applyAlignment="1">
      <alignment horizontal="center"/>
    </xf>
    <xf numFmtId="169" fontId="0" fillId="0" borderId="15" xfId="3" applyNumberFormat="1" applyFont="1" applyBorder="1"/>
    <xf numFmtId="0" fontId="28" fillId="10" borderId="15" xfId="0" applyFont="1" applyFill="1" applyBorder="1" applyProtection="1">
      <protection hidden="1"/>
    </xf>
    <xf numFmtId="168" fontId="25" fillId="7" borderId="15" xfId="3" applyFont="1" applyFill="1" applyBorder="1"/>
    <xf numFmtId="0" fontId="28" fillId="10" borderId="15" xfId="0" applyFont="1" applyFill="1" applyBorder="1"/>
    <xf numFmtId="169" fontId="0" fillId="10" borderId="15" xfId="3" applyNumberFormat="1" applyFont="1" applyFill="1" applyBorder="1"/>
    <xf numFmtId="169" fontId="0" fillId="10" borderId="15" xfId="3" applyNumberFormat="1" applyFont="1" applyFill="1" applyBorder="1" applyProtection="1">
      <protection hidden="1"/>
    </xf>
    <xf numFmtId="0" fontId="14" fillId="0" borderId="0" xfId="2" applyFill="1" applyBorder="1"/>
    <xf numFmtId="0" fontId="0" fillId="0" borderId="0" xfId="0" applyAlignment="1">
      <alignment horizontal="center"/>
    </xf>
    <xf numFmtId="14" fontId="0" fillId="0" borderId="0" xfId="0" applyNumberFormat="1"/>
    <xf numFmtId="0" fontId="16" fillId="5" borderId="15" xfId="0" applyFont="1" applyFill="1" applyBorder="1" applyAlignment="1">
      <alignment horizontal="center"/>
    </xf>
    <xf numFmtId="43" fontId="16" fillId="5" borderId="15" xfId="5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43" fontId="0" fillId="0" borderId="15" xfId="5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43" fontId="0" fillId="0" borderId="0" xfId="5" applyFont="1" applyAlignment="1">
      <alignment horizontal="center"/>
    </xf>
    <xf numFmtId="168" fontId="25" fillId="0" borderId="0" xfId="3" applyFont="1" applyAlignment="1">
      <alignment horizontal="center"/>
    </xf>
    <xf numFmtId="169" fontId="0" fillId="0" borderId="0" xfId="3" applyNumberFormat="1" applyFont="1"/>
    <xf numFmtId="0" fontId="16" fillId="0" borderId="15" xfId="0" applyFont="1" applyBorder="1" applyAlignment="1">
      <alignment horizontal="center"/>
    </xf>
    <xf numFmtId="171" fontId="0" fillId="0" borderId="15" xfId="0" applyNumberFormat="1" applyBorder="1" applyAlignment="1">
      <alignment horizontal="center"/>
    </xf>
    <xf numFmtId="169" fontId="0" fillId="12" borderId="0" xfId="3" applyNumberFormat="1" applyFont="1" applyFill="1"/>
    <xf numFmtId="0" fontId="35" fillId="11" borderId="20" xfId="0" applyFont="1" applyFill="1" applyBorder="1" applyAlignment="1">
      <alignment horizontal="center"/>
    </xf>
    <xf numFmtId="0" fontId="36" fillId="0" borderId="25" xfId="0" applyFont="1" applyBorder="1"/>
    <xf numFmtId="14" fontId="12" fillId="0" borderId="20" xfId="0" applyNumberFormat="1" applyFont="1" applyBorder="1" applyAlignment="1">
      <alignment horizontal="left"/>
    </xf>
    <xf numFmtId="0" fontId="12" fillId="0" borderId="20" xfId="0" applyNumberFormat="1" applyFont="1" applyBorder="1" applyAlignment="1">
      <alignment horizontal="left"/>
    </xf>
    <xf numFmtId="0" fontId="36" fillId="0" borderId="20" xfId="0" applyFont="1" applyBorder="1"/>
    <xf numFmtId="0" fontId="36" fillId="0" borderId="26" xfId="0" applyNumberFormat="1" applyFont="1" applyBorder="1"/>
    <xf numFmtId="0" fontId="36" fillId="0" borderId="27" xfId="0" applyFont="1" applyBorder="1"/>
    <xf numFmtId="14" fontId="12" fillId="0" borderId="28" xfId="0" applyNumberFormat="1" applyFont="1" applyBorder="1" applyAlignment="1">
      <alignment horizontal="left"/>
    </xf>
    <xf numFmtId="0" fontId="12" fillId="0" borderId="28" xfId="0" applyNumberFormat="1" applyFont="1" applyBorder="1" applyAlignment="1">
      <alignment horizontal="left"/>
    </xf>
    <xf numFmtId="0" fontId="36" fillId="0" borderId="28" xfId="0" applyFont="1" applyBorder="1"/>
    <xf numFmtId="0" fontId="36" fillId="0" borderId="29" xfId="0" applyNumberFormat="1" applyFont="1" applyBorder="1"/>
    <xf numFmtId="0" fontId="35" fillId="11" borderId="25" xfId="0" applyFont="1" applyFill="1" applyBorder="1" applyAlignment="1">
      <alignment horizontal="center"/>
    </xf>
    <xf numFmtId="0" fontId="35" fillId="11" borderId="26" xfId="0" applyFont="1" applyFill="1" applyBorder="1" applyAlignment="1">
      <alignment horizontal="center"/>
    </xf>
    <xf numFmtId="0" fontId="14" fillId="13" borderId="0" xfId="2" applyFill="1"/>
    <xf numFmtId="0" fontId="16" fillId="13" borderId="21" xfId="2" applyFont="1" applyFill="1" applyBorder="1"/>
    <xf numFmtId="0" fontId="16" fillId="13" borderId="22" xfId="2" applyFont="1" applyFill="1" applyBorder="1"/>
    <xf numFmtId="2" fontId="16" fillId="13" borderId="23" xfId="2" applyNumberFormat="1" applyFont="1" applyFill="1" applyBorder="1" applyAlignment="1">
      <alignment horizontal="center"/>
    </xf>
    <xf numFmtId="0" fontId="16" fillId="13" borderId="30" xfId="2" applyFont="1" applyFill="1" applyBorder="1" applyAlignment="1">
      <alignment horizontal="left"/>
    </xf>
    <xf numFmtId="0" fontId="16" fillId="13" borderId="23" xfId="2" applyFont="1" applyFill="1" applyBorder="1" applyAlignment="1">
      <alignment horizontal="center"/>
    </xf>
    <xf numFmtId="46" fontId="14" fillId="13" borderId="0" xfId="2" applyNumberFormat="1" applyFill="1"/>
    <xf numFmtId="0" fontId="14" fillId="13" borderId="0" xfId="2" applyFill="1" applyAlignment="1">
      <alignment horizontal="right"/>
    </xf>
    <xf numFmtId="0" fontId="16" fillId="13" borderId="31" xfId="2" applyFont="1" applyFill="1" applyBorder="1" applyAlignment="1">
      <alignment horizontal="center" vertical="center"/>
    </xf>
    <xf numFmtId="46" fontId="16" fillId="13" borderId="31" xfId="2" applyNumberFormat="1" applyFont="1" applyFill="1" applyBorder="1" applyAlignment="1">
      <alignment horizontal="center" vertical="center"/>
    </xf>
    <xf numFmtId="172" fontId="14" fillId="13" borderId="0" xfId="2" applyNumberFormat="1" applyFill="1"/>
    <xf numFmtId="173" fontId="14" fillId="13" borderId="0" xfId="2" applyNumberFormat="1" applyFill="1" applyAlignment="1">
      <alignment horizontal="center"/>
    </xf>
    <xf numFmtId="174" fontId="14" fillId="13" borderId="0" xfId="2" applyNumberFormat="1" applyFill="1" applyAlignment="1">
      <alignment horizontal="center"/>
    </xf>
    <xf numFmtId="21" fontId="14" fillId="13" borderId="0" xfId="2" applyNumberFormat="1" applyFill="1"/>
    <xf numFmtId="2" fontId="14" fillId="13" borderId="0" xfId="2" applyNumberFormat="1" applyFill="1"/>
    <xf numFmtId="175" fontId="14" fillId="13" borderId="0" xfId="2" applyNumberFormat="1" applyFill="1" applyAlignment="1">
      <alignment horizontal="center"/>
    </xf>
    <xf numFmtId="176" fontId="14" fillId="0" borderId="0" xfId="2" applyNumberFormat="1"/>
    <xf numFmtId="0" fontId="14" fillId="0" borderId="0" xfId="2" applyFont="1" applyFill="1" applyAlignment="1"/>
    <xf numFmtId="176" fontId="14" fillId="0" borderId="0" xfId="2" applyNumberFormat="1" applyFont="1" applyFill="1" applyAlignment="1"/>
    <xf numFmtId="177" fontId="14" fillId="0" borderId="0" xfId="2" applyNumberFormat="1" applyFont="1" applyFill="1" applyAlignment="1"/>
    <xf numFmtId="0" fontId="14" fillId="0" borderId="0" xfId="2" applyNumberFormat="1" applyFont="1" applyFill="1" applyAlignment="1"/>
    <xf numFmtId="0" fontId="14" fillId="0" borderId="0" xfId="0" applyFont="1"/>
    <xf numFmtId="0" fontId="14" fillId="0" borderId="15" xfId="0" applyFont="1" applyBorder="1"/>
    <xf numFmtId="0" fontId="25" fillId="0" borderId="0" xfId="8" applyFont="1" applyAlignment="1">
      <alignment horizontal="center"/>
    </xf>
    <xf numFmtId="0" fontId="11" fillId="0" borderId="0" xfId="8"/>
    <xf numFmtId="0" fontId="0" fillId="0" borderId="0" xfId="9" applyNumberFormat="1" applyFont="1"/>
    <xf numFmtId="180" fontId="0" fillId="0" borderId="0" xfId="10" applyNumberFormat="1" applyFont="1"/>
    <xf numFmtId="0" fontId="0" fillId="0" borderId="15" xfId="0" applyFill="1" applyBorder="1"/>
    <xf numFmtId="0" fontId="38" fillId="0" borderId="0" xfId="11"/>
    <xf numFmtId="0" fontId="16" fillId="7" borderId="15" xfId="11" applyFont="1" applyFill="1" applyBorder="1" applyAlignment="1">
      <alignment horizontal="center"/>
    </xf>
    <xf numFmtId="0" fontId="10" fillId="0" borderId="15" xfId="12" applyBorder="1"/>
    <xf numFmtId="14" fontId="10" fillId="0" borderId="15" xfId="12" applyNumberFormat="1" applyBorder="1"/>
    <xf numFmtId="181" fontId="0" fillId="0" borderId="15" xfId="13" applyNumberFormat="1" applyFont="1" applyBorder="1"/>
    <xf numFmtId="0" fontId="38" fillId="0" borderId="15" xfId="11" applyBorder="1"/>
    <xf numFmtId="14" fontId="38" fillId="0" borderId="15" xfId="11" applyNumberFormat="1" applyBorder="1"/>
    <xf numFmtId="0" fontId="16" fillId="0" borderId="15" xfId="0" applyFont="1" applyFill="1" applyBorder="1" applyAlignment="1">
      <alignment horizontal="center"/>
    </xf>
    <xf numFmtId="165" fontId="0" fillId="0" borderId="15" xfId="13" applyNumberFormat="1" applyFont="1" applyFill="1" applyBorder="1" applyProtection="1"/>
    <xf numFmtId="0" fontId="16" fillId="0" borderId="15" xfId="0" applyFont="1" applyFill="1" applyBorder="1"/>
    <xf numFmtId="0" fontId="0" fillId="0" borderId="0" xfId="0" applyAlignment="1">
      <alignment horizontal="left"/>
    </xf>
    <xf numFmtId="181" fontId="0" fillId="0" borderId="0" xfId="13" applyNumberFormat="1" applyFont="1" applyBorder="1"/>
    <xf numFmtId="0" fontId="33" fillId="0" borderId="0" xfId="11" applyFont="1" applyBorder="1" applyAlignment="1">
      <alignment horizontal="center"/>
    </xf>
    <xf numFmtId="0" fontId="16" fillId="0" borderId="0" xfId="11" applyFont="1" applyFill="1" applyBorder="1" applyAlignment="1">
      <alignment horizontal="center"/>
    </xf>
    <xf numFmtId="0" fontId="0" fillId="0" borderId="0" xfId="0" applyFill="1"/>
    <xf numFmtId="165" fontId="0" fillId="0" borderId="15" xfId="14" applyNumberFormat="1" applyFont="1" applyFill="1" applyBorder="1" applyProtection="1"/>
    <xf numFmtId="165" fontId="0" fillId="0" borderId="15" xfId="0" applyNumberFormat="1" applyFill="1" applyBorder="1" applyProtection="1"/>
    <xf numFmtId="4" fontId="0" fillId="0" borderId="15" xfId="0" applyNumberFormat="1" applyFill="1" applyBorder="1" applyProtection="1"/>
    <xf numFmtId="165" fontId="0" fillId="0" borderId="15" xfId="15" applyNumberFormat="1" applyFont="1" applyFill="1" applyBorder="1" applyProtection="1"/>
    <xf numFmtId="165" fontId="16" fillId="0" borderId="15" xfId="14" applyNumberFormat="1" applyFont="1" applyFill="1" applyBorder="1" applyProtection="1">
      <protection hidden="1"/>
    </xf>
    <xf numFmtId="165" fontId="16" fillId="0" borderId="15" xfId="0" applyNumberFormat="1" applyFont="1" applyFill="1" applyBorder="1" applyProtection="1">
      <protection hidden="1"/>
    </xf>
    <xf numFmtId="4" fontId="16" fillId="0" borderId="15" xfId="0" applyNumberFormat="1" applyFont="1" applyFill="1" applyBorder="1" applyProtection="1">
      <protection hidden="1"/>
    </xf>
    <xf numFmtId="0" fontId="33" fillId="0" borderId="21" xfId="0" applyFont="1" applyFill="1" applyBorder="1" applyAlignment="1"/>
    <xf numFmtId="0" fontId="33" fillId="0" borderId="22" xfId="0" applyFont="1" applyFill="1" applyBorder="1" applyAlignment="1"/>
    <xf numFmtId="1" fontId="0" fillId="0" borderId="0" xfId="0" applyNumberFormat="1"/>
    <xf numFmtId="183" fontId="14" fillId="0" borderId="0" xfId="0" applyNumberFormat="1" applyFont="1"/>
    <xf numFmtId="0" fontId="14" fillId="0" borderId="4" xfId="0" applyNumberFormat="1" applyFont="1" applyBorder="1" applyAlignment="1">
      <alignment horizontal="fill"/>
    </xf>
    <xf numFmtId="0" fontId="0" fillId="0" borderId="0" xfId="0" applyBorder="1" applyAlignment="1">
      <alignment horizontal="fill"/>
    </xf>
    <xf numFmtId="0" fontId="0" fillId="0" borderId="5" xfId="0" applyBorder="1" applyAlignment="1">
      <alignment horizontal="fill"/>
    </xf>
    <xf numFmtId="0" fontId="0" fillId="0" borderId="33" xfId="0" applyBorder="1"/>
    <xf numFmtId="182" fontId="0" fillId="0" borderId="15" xfId="0" applyNumberFormat="1" applyBorder="1" applyAlignment="1">
      <alignment horizontal="center"/>
    </xf>
    <xf numFmtId="2" fontId="0" fillId="0" borderId="34" xfId="0" applyNumberFormat="1" applyBorder="1"/>
    <xf numFmtId="182" fontId="0" fillId="7" borderId="15" xfId="0" applyNumberFormat="1" applyFill="1" applyBorder="1" applyAlignment="1">
      <alignment horizontal="center"/>
    </xf>
    <xf numFmtId="0" fontId="0" fillId="0" borderId="35" xfId="0" applyBorder="1"/>
    <xf numFmtId="182" fontId="0" fillId="0" borderId="36" xfId="0" applyNumberFormat="1" applyBorder="1" applyAlignment="1">
      <alignment horizontal="center"/>
    </xf>
    <xf numFmtId="2" fontId="0" fillId="0" borderId="37" xfId="0" applyNumberFormat="1" applyBorder="1"/>
    <xf numFmtId="0" fontId="0" fillId="15" borderId="33" xfId="0" applyFill="1" applyBorder="1"/>
    <xf numFmtId="0" fontId="0" fillId="15" borderId="15" xfId="0" applyFill="1" applyBorder="1"/>
    <xf numFmtId="0" fontId="0" fillId="15" borderId="34" xfId="0" applyFill="1" applyBorder="1"/>
    <xf numFmtId="0" fontId="0" fillId="16" borderId="0" xfId="0" applyFill="1"/>
    <xf numFmtId="165" fontId="0" fillId="16" borderId="0" xfId="0" applyNumberFormat="1" applyFill="1"/>
    <xf numFmtId="0" fontId="40" fillId="0" borderId="0" xfId="0" applyNumberFormat="1" applyFont="1" applyFill="1" applyBorder="1" applyAlignment="1">
      <alignment horizontal="center"/>
    </xf>
    <xf numFmtId="0" fontId="41" fillId="17" borderId="4" xfId="0" applyNumberFormat="1" applyFont="1" applyFill="1" applyBorder="1" applyAlignment="1"/>
    <xf numFmtId="0" fontId="41" fillId="17" borderId="4" xfId="0" quotePrefix="1" applyNumberFormat="1" applyFont="1" applyFill="1" applyBorder="1" applyAlignment="1">
      <alignment horizontal="left"/>
    </xf>
    <xf numFmtId="0" fontId="19" fillId="0" borderId="6" xfId="0" applyNumberFormat="1" applyFont="1" applyFill="1" applyBorder="1" applyAlignment="1"/>
    <xf numFmtId="164" fontId="19" fillId="0" borderId="0" xfId="0" applyNumberFormat="1" applyFont="1" applyFill="1" applyBorder="1" applyAlignment="1"/>
    <xf numFmtId="164" fontId="19" fillId="0" borderId="5" xfId="0" applyNumberFormat="1" applyFont="1" applyFill="1" applyBorder="1" applyAlignment="1"/>
    <xf numFmtId="0" fontId="19" fillId="18" borderId="12" xfId="0" applyNumberFormat="1" applyFont="1" applyFill="1" applyBorder="1" applyAlignment="1"/>
    <xf numFmtId="0" fontId="19" fillId="18" borderId="16" xfId="0" applyNumberFormat="1" applyFont="1" applyFill="1" applyBorder="1" applyAlignment="1"/>
    <xf numFmtId="0" fontId="14" fillId="0" borderId="0" xfId="0" quotePrefix="1" applyFont="1"/>
    <xf numFmtId="0" fontId="14" fillId="0" borderId="15" xfId="0" quotePrefix="1" applyFont="1" applyBorder="1" applyAlignment="1">
      <alignment horizontal="center"/>
    </xf>
    <xf numFmtId="184" fontId="0" fillId="0" borderId="15" xfId="0" applyNumberFormat="1" applyBorder="1"/>
    <xf numFmtId="0" fontId="0" fillId="0" borderId="0" xfId="0" applyFill="1" applyBorder="1"/>
    <xf numFmtId="188" fontId="0" fillId="0" borderId="15" xfId="0" applyNumberFormat="1" applyBorder="1"/>
    <xf numFmtId="189" fontId="0" fillId="0" borderId="15" xfId="0" applyNumberFormat="1" applyBorder="1"/>
    <xf numFmtId="0" fontId="16" fillId="7" borderId="15" xfId="0" applyFont="1" applyFill="1" applyBorder="1"/>
    <xf numFmtId="10" fontId="0" fillId="0" borderId="0" xfId="0" applyNumberFormat="1"/>
    <xf numFmtId="0" fontId="0" fillId="10" borderId="0" xfId="0" applyFill="1" applyAlignment="1">
      <alignment horizontal="centerContinuous"/>
    </xf>
    <xf numFmtId="0" fontId="0" fillId="10" borderId="0" xfId="0" applyFill="1" applyAlignment="1"/>
    <xf numFmtId="0" fontId="16" fillId="10" borderId="0" xfId="0" applyFont="1" applyFill="1" applyAlignment="1"/>
    <xf numFmtId="0" fontId="14" fillId="0" borderId="0" xfId="0" applyFont="1"/>
    <xf numFmtId="190" fontId="0" fillId="0" borderId="15" xfId="0" applyNumberFormat="1" applyBorder="1"/>
    <xf numFmtId="191" fontId="0" fillId="0" borderId="15" xfId="0" applyNumberFormat="1" applyBorder="1"/>
    <xf numFmtId="192" fontId="0" fillId="0" borderId="15" xfId="0" applyNumberFormat="1" applyBorder="1"/>
    <xf numFmtId="185" fontId="0" fillId="0" borderId="15" xfId="0" applyNumberFormat="1" applyBorder="1"/>
    <xf numFmtId="0" fontId="14" fillId="0" borderId="15" xfId="0" applyFont="1" applyFill="1" applyBorder="1" applyAlignment="1">
      <alignment horizontal="center"/>
    </xf>
    <xf numFmtId="3" fontId="0" fillId="0" borderId="15" xfId="0" applyNumberFormat="1" applyBorder="1"/>
    <xf numFmtId="193" fontId="0" fillId="0" borderId="15" xfId="0" applyNumberFormat="1" applyBorder="1"/>
    <xf numFmtId="194" fontId="0" fillId="0" borderId="15" xfId="0" applyNumberFormat="1" applyBorder="1"/>
    <xf numFmtId="195" fontId="0" fillId="0" borderId="15" xfId="0" applyNumberFormat="1" applyBorder="1"/>
    <xf numFmtId="196" fontId="0" fillId="0" borderId="15" xfId="0" applyNumberFormat="1" applyBorder="1"/>
    <xf numFmtId="197" fontId="0" fillId="0" borderId="15" xfId="0" applyNumberFormat="1" applyBorder="1"/>
    <xf numFmtId="0" fontId="14" fillId="0" borderId="0" xfId="0" applyFont="1" applyBorder="1" applyAlignment="1">
      <alignment horizontal="center"/>
    </xf>
    <xf numFmtId="193" fontId="0" fillId="0" borderId="0" xfId="0" applyNumberFormat="1" applyBorder="1"/>
    <xf numFmtId="3" fontId="0" fillId="0" borderId="0" xfId="0" applyNumberFormat="1" applyBorder="1"/>
    <xf numFmtId="2" fontId="0" fillId="0" borderId="15" xfId="0" applyNumberFormat="1" applyBorder="1"/>
    <xf numFmtId="198" fontId="0" fillId="0" borderId="15" xfId="0" applyNumberFormat="1" applyBorder="1"/>
    <xf numFmtId="8" fontId="14" fillId="0" borderId="15" xfId="0" quotePrefix="1" applyNumberFormat="1" applyFont="1" applyBorder="1" applyAlignment="1">
      <alignment horizontal="center"/>
    </xf>
    <xf numFmtId="199" fontId="0" fillId="0" borderId="15" xfId="0" applyNumberFormat="1" applyBorder="1"/>
    <xf numFmtId="0" fontId="14" fillId="0" borderId="0" xfId="0" quotePrefix="1" applyFont="1" applyBorder="1" applyAlignment="1">
      <alignment horizontal="center"/>
    </xf>
    <xf numFmtId="184" fontId="0" fillId="0" borderId="0" xfId="0" applyNumberFormat="1" applyBorder="1"/>
    <xf numFmtId="0" fontId="14" fillId="0" borderId="15" xfId="0" applyNumberFormat="1" applyFont="1" applyBorder="1"/>
    <xf numFmtId="200" fontId="0" fillId="0" borderId="15" xfId="0" applyNumberFormat="1" applyBorder="1"/>
    <xf numFmtId="201" fontId="0" fillId="0" borderId="15" xfId="0" applyNumberFormat="1" applyBorder="1"/>
    <xf numFmtId="187" fontId="0" fillId="0" borderId="0" xfId="0" applyNumberFormat="1" applyBorder="1"/>
    <xf numFmtId="0" fontId="16" fillId="7" borderId="15" xfId="0" applyFont="1" applyFill="1" applyBorder="1" applyAlignment="1"/>
    <xf numFmtId="0" fontId="0" fillId="0" borderId="15" xfId="0" applyBorder="1" applyAlignment="1"/>
    <xf numFmtId="187" fontId="0" fillId="0" borderId="15" xfId="0" applyNumberFormat="1" applyBorder="1" applyAlignment="1"/>
    <xf numFmtId="0" fontId="0" fillId="0" borderId="15" xfId="0" applyFill="1" applyBorder="1" applyAlignment="1"/>
    <xf numFmtId="202" fontId="0" fillId="0" borderId="15" xfId="0" applyNumberFormat="1" applyBorder="1" applyAlignment="1">
      <alignment horizontal="left"/>
    </xf>
    <xf numFmtId="0" fontId="0" fillId="0" borderId="0" xfId="0" applyFill="1" applyBorder="1" applyAlignment="1"/>
    <xf numFmtId="202" fontId="0" fillId="0" borderId="0" xfId="0" applyNumberFormat="1" applyBorder="1" applyAlignment="1">
      <alignment horizontal="left"/>
    </xf>
    <xf numFmtId="2" fontId="0" fillId="0" borderId="0" xfId="0" applyNumberFormat="1" applyBorder="1"/>
    <xf numFmtId="186" fontId="0" fillId="0" borderId="15" xfId="0" applyNumberFormat="1" applyBorder="1"/>
    <xf numFmtId="186" fontId="0" fillId="0" borderId="0" xfId="0" applyNumberFormat="1" applyBorder="1"/>
    <xf numFmtId="203" fontId="0" fillId="0" borderId="15" xfId="0" applyNumberFormat="1" applyBorder="1"/>
    <xf numFmtId="204" fontId="0" fillId="0" borderId="15" xfId="0" applyNumberFormat="1" applyBorder="1"/>
    <xf numFmtId="0" fontId="14" fillId="0" borderId="0" xfId="0" applyFont="1" applyBorder="1"/>
    <xf numFmtId="203" fontId="0" fillId="0" borderId="0" xfId="0" applyNumberFormat="1" applyBorder="1"/>
    <xf numFmtId="0" fontId="0" fillId="0" borderId="0" xfId="0"/>
    <xf numFmtId="0" fontId="16" fillId="0" borderId="15" xfId="0" applyFont="1" applyBorder="1" applyAlignment="1">
      <alignment horizontal="center"/>
    </xf>
    <xf numFmtId="0" fontId="16" fillId="0" borderId="15" xfId="0" applyFont="1" applyBorder="1"/>
    <xf numFmtId="0" fontId="25" fillId="0" borderId="15" xfId="0" applyFont="1" applyBorder="1"/>
    <xf numFmtId="9" fontId="0" fillId="0" borderId="15" xfId="1" applyFont="1" applyBorder="1"/>
    <xf numFmtId="167" fontId="0" fillId="0" borderId="15" xfId="0" applyNumberFormat="1" applyBorder="1"/>
    <xf numFmtId="0" fontId="16" fillId="0" borderId="15" xfId="0" applyFont="1" applyBorder="1" applyAlignment="1"/>
    <xf numFmtId="0" fontId="14" fillId="0" borderId="15" xfId="0" applyFont="1" applyBorder="1" applyAlignment="1"/>
    <xf numFmtId="9" fontId="0" fillId="0" borderId="15" xfId="0" applyNumberFormat="1" applyBorder="1"/>
    <xf numFmtId="0" fontId="16" fillId="0" borderId="0" xfId="0" applyFont="1" applyBorder="1" applyAlignment="1">
      <alignment horizontal="center"/>
    </xf>
    <xf numFmtId="0" fontId="33" fillId="0" borderId="0" xfId="2" applyFont="1" applyAlignment="1">
      <alignment horizontal="centerContinuous"/>
    </xf>
    <xf numFmtId="0" fontId="16" fillId="6" borderId="15" xfId="2" applyFont="1" applyFill="1" applyBorder="1" applyAlignment="1" applyProtection="1">
      <alignment horizontal="center" vertical="center" wrapText="1"/>
      <protection locked="0"/>
    </xf>
    <xf numFmtId="0" fontId="14" fillId="0" borderId="15" xfId="2" applyBorder="1" applyProtection="1">
      <protection locked="0"/>
    </xf>
    <xf numFmtId="0" fontId="14" fillId="0" borderId="36" xfId="2" applyBorder="1" applyProtection="1">
      <protection locked="0"/>
    </xf>
    <xf numFmtId="0" fontId="16" fillId="0" borderId="0" xfId="2" applyFont="1" applyAlignment="1">
      <alignment horizontal="centerContinuous"/>
    </xf>
    <xf numFmtId="205" fontId="0" fillId="0" borderId="15" xfId="16" applyNumberFormat="1" applyFont="1" applyBorder="1" applyProtection="1"/>
    <xf numFmtId="205" fontId="0" fillId="0" borderId="36" xfId="16" applyNumberFormat="1" applyFont="1" applyBorder="1" applyProtection="1"/>
    <xf numFmtId="205" fontId="14" fillId="0" borderId="15" xfId="16" applyNumberFormat="1" applyFont="1" applyBorder="1" applyProtection="1"/>
    <xf numFmtId="4" fontId="0" fillId="19" borderId="15" xfId="16" applyNumberFormat="1" applyFont="1" applyFill="1" applyBorder="1" applyProtection="1"/>
    <xf numFmtId="205" fontId="0" fillId="20" borderId="15" xfId="16" applyNumberFormat="1" applyFont="1" applyFill="1" applyBorder="1" applyProtection="1"/>
    <xf numFmtId="205" fontId="0" fillId="20" borderId="36" xfId="16" applyNumberFormat="1" applyFont="1" applyFill="1" applyBorder="1" applyProtection="1"/>
    <xf numFmtId="4" fontId="0" fillId="20" borderId="15" xfId="16" applyNumberFormat="1" applyFont="1" applyFill="1" applyBorder="1" applyProtection="1"/>
    <xf numFmtId="4" fontId="0" fillId="19" borderId="36" xfId="16" applyNumberFormat="1" applyFont="1" applyFill="1" applyBorder="1" applyProtection="1"/>
    <xf numFmtId="10" fontId="0" fillId="5" borderId="37" xfId="0" applyNumberFormat="1" applyFill="1" applyBorder="1" applyAlignment="1">
      <alignment horizontal="center"/>
    </xf>
    <xf numFmtId="0" fontId="0" fillId="5" borderId="36" xfId="0" applyFill="1" applyBorder="1" applyAlignment="1">
      <alignment horizontal="center" vertical="center"/>
    </xf>
    <xf numFmtId="0" fontId="25" fillId="0" borderId="0" xfId="17" applyFont="1" applyAlignment="1">
      <alignment horizontal="center"/>
    </xf>
    <xf numFmtId="168" fontId="0" fillId="0" borderId="0" xfId="18" applyFont="1"/>
    <xf numFmtId="0" fontId="8" fillId="0" borderId="0" xfId="17"/>
    <xf numFmtId="169" fontId="0" fillId="0" borderId="0" xfId="18" applyNumberFormat="1" applyFont="1"/>
    <xf numFmtId="44" fontId="8" fillId="0" borderId="0" xfId="17" applyNumberFormat="1"/>
    <xf numFmtId="0" fontId="43" fillId="0" borderId="0" xfId="17" applyFont="1"/>
    <xf numFmtId="0" fontId="25" fillId="0" borderId="0" xfId="17" applyFont="1"/>
    <xf numFmtId="169" fontId="8" fillId="0" borderId="0" xfId="17" applyNumberFormat="1"/>
    <xf numFmtId="0" fontId="0" fillId="0" borderId="0" xfId="0"/>
    <xf numFmtId="0" fontId="14" fillId="0" borderId="0" xfId="0" applyFont="1"/>
    <xf numFmtId="0" fontId="30" fillId="0" borderId="0" xfId="4"/>
    <xf numFmtId="46" fontId="14" fillId="0" borderId="15" xfId="0" applyNumberFormat="1" applyFont="1" applyBorder="1"/>
    <xf numFmtId="21" fontId="14" fillId="0" borderId="15" xfId="0" applyNumberFormat="1" applyFont="1" applyBorder="1"/>
    <xf numFmtId="206" fontId="14" fillId="0" borderId="15" xfId="0" applyNumberFormat="1" applyFont="1" applyBorder="1"/>
    <xf numFmtId="21" fontId="0" fillId="0" borderId="0" xfId="0" applyNumberFormat="1"/>
    <xf numFmtId="21" fontId="0" fillId="0" borderId="15" xfId="0" applyNumberFormat="1" applyBorder="1"/>
    <xf numFmtId="8" fontId="14" fillId="0" borderId="15" xfId="0" applyNumberFormat="1" applyFont="1" applyFill="1" applyBorder="1" applyAlignment="1">
      <alignment horizontal="center"/>
    </xf>
    <xf numFmtId="207" fontId="0" fillId="0" borderId="15" xfId="0" applyNumberFormat="1" applyBorder="1"/>
    <xf numFmtId="208" fontId="0" fillId="0" borderId="15" xfId="0" applyNumberFormat="1" applyBorder="1"/>
    <xf numFmtId="0" fontId="14" fillId="21" borderId="0" xfId="0" applyFont="1" applyFill="1"/>
    <xf numFmtId="0" fontId="0" fillId="21" borderId="0" xfId="0" applyFill="1"/>
    <xf numFmtId="0" fontId="14" fillId="10" borderId="0" xfId="0" applyFont="1" applyFill="1" applyBorder="1" applyAlignment="1">
      <alignment horizontal="center"/>
    </xf>
    <xf numFmtId="202" fontId="0" fillId="10" borderId="0" xfId="0" applyNumberFormat="1" applyFill="1" applyBorder="1" applyAlignment="1">
      <alignment horizontal="left"/>
    </xf>
    <xf numFmtId="0" fontId="0" fillId="10" borderId="0" xfId="0" applyFill="1"/>
    <xf numFmtId="209" fontId="0" fillId="0" borderId="15" xfId="0" applyNumberFormat="1" applyBorder="1"/>
    <xf numFmtId="14" fontId="0" fillId="0" borderId="15" xfId="0" applyNumberFormat="1" applyBorder="1"/>
    <xf numFmtId="210" fontId="0" fillId="0" borderId="15" xfId="0" applyNumberFormat="1" applyBorder="1"/>
    <xf numFmtId="174" fontId="0" fillId="0" borderId="15" xfId="0" applyNumberFormat="1" applyBorder="1"/>
    <xf numFmtId="211" fontId="0" fillId="0" borderId="15" xfId="0" applyNumberFormat="1" applyBorder="1"/>
    <xf numFmtId="212" fontId="0" fillId="0" borderId="15" xfId="0" applyNumberFormat="1" applyBorder="1"/>
    <xf numFmtId="175" fontId="0" fillId="0" borderId="15" xfId="0" applyNumberFormat="1" applyBorder="1"/>
    <xf numFmtId="173" fontId="0" fillId="0" borderId="15" xfId="0" applyNumberFormat="1" applyBorder="1"/>
    <xf numFmtId="213" fontId="0" fillId="0" borderId="15" xfId="0" applyNumberFormat="1" applyBorder="1"/>
    <xf numFmtId="214" fontId="0" fillId="0" borderId="15" xfId="0" applyNumberFormat="1" applyBorder="1"/>
    <xf numFmtId="0" fontId="14" fillId="22" borderId="0" xfId="0" applyFont="1" applyFill="1" applyBorder="1" applyAlignment="1"/>
    <xf numFmtId="0" fontId="14" fillId="22" borderId="0" xfId="0" applyFont="1" applyFill="1" applyBorder="1" applyAlignment="1">
      <alignment horizontal="center"/>
    </xf>
    <xf numFmtId="202" fontId="0" fillId="22" borderId="0" xfId="0" applyNumberFormat="1" applyFill="1" applyBorder="1" applyAlignment="1">
      <alignment horizontal="left"/>
    </xf>
    <xf numFmtId="0" fontId="0" fillId="22" borderId="0" xfId="0" applyFill="1"/>
    <xf numFmtId="215" fontId="0" fillId="0" borderId="15" xfId="0" applyNumberFormat="1" applyBorder="1"/>
    <xf numFmtId="216" fontId="0" fillId="0" borderId="15" xfId="0" applyNumberFormat="1" applyBorder="1"/>
    <xf numFmtId="217" fontId="0" fillId="0" borderId="15" xfId="0" applyNumberFormat="1" applyBorder="1"/>
    <xf numFmtId="20" fontId="0" fillId="0" borderId="15" xfId="0" applyNumberFormat="1" applyBorder="1"/>
    <xf numFmtId="21" fontId="0" fillId="0" borderId="0" xfId="0" applyNumberFormat="1" applyBorder="1"/>
    <xf numFmtId="216" fontId="0" fillId="0" borderId="0" xfId="0" applyNumberFormat="1" applyBorder="1"/>
    <xf numFmtId="218" fontId="0" fillId="0" borderId="15" xfId="0" applyNumberFormat="1" applyBorder="1"/>
    <xf numFmtId="0" fontId="0" fillId="0" borderId="15" xfId="0" applyNumberFormat="1" applyBorder="1"/>
    <xf numFmtId="219" fontId="14" fillId="0" borderId="15" xfId="0" applyNumberFormat="1" applyFont="1" applyBorder="1"/>
    <xf numFmtId="220" fontId="14" fillId="0" borderId="15" xfId="0" applyNumberFormat="1" applyFont="1" applyBorder="1"/>
    <xf numFmtId="221" fontId="14" fillId="0" borderId="15" xfId="0" applyNumberFormat="1" applyFont="1" applyBorder="1"/>
    <xf numFmtId="222" fontId="14" fillId="0" borderId="15" xfId="0" applyNumberFormat="1" applyFont="1" applyBorder="1"/>
    <xf numFmtId="223" fontId="14" fillId="0" borderId="15" xfId="0" applyNumberFormat="1" applyFont="1" applyBorder="1"/>
    <xf numFmtId="224" fontId="0" fillId="0" borderId="15" xfId="0" applyNumberFormat="1" applyBorder="1"/>
    <xf numFmtId="225" fontId="14" fillId="0" borderId="15" xfId="0" applyNumberFormat="1" applyFont="1" applyBorder="1"/>
    <xf numFmtId="0" fontId="0" fillId="0" borderId="0" xfId="0"/>
    <xf numFmtId="0" fontId="16" fillId="0" borderId="15" xfId="0" applyFont="1" applyBorder="1" applyAlignment="1">
      <alignment horizontal="center"/>
    </xf>
    <xf numFmtId="1" fontId="0" fillId="0" borderId="15" xfId="0" applyNumberFormat="1" applyBorder="1"/>
    <xf numFmtId="17" fontId="0" fillId="0" borderId="15" xfId="0" applyNumberFormat="1" applyBorder="1" applyAlignment="1">
      <alignment horizontal="center"/>
    </xf>
    <xf numFmtId="10" fontId="0" fillId="0" borderId="15" xfId="1" applyNumberFormat="1" applyFont="1" applyBorder="1"/>
    <xf numFmtId="0" fontId="0" fillId="0" borderId="0" xfId="0" applyAlignment="1"/>
    <xf numFmtId="0" fontId="10" fillId="0" borderId="0" xfId="12" applyAlignment="1"/>
    <xf numFmtId="0" fontId="0" fillId="0" borderId="0" xfId="0"/>
    <xf numFmtId="0" fontId="0" fillId="0" borderId="0" xfId="0"/>
    <xf numFmtId="0" fontId="16" fillId="0" borderId="15" xfId="0" applyFont="1" applyBorder="1" applyAlignment="1">
      <alignment horizontal="center"/>
    </xf>
    <xf numFmtId="181" fontId="44" fillId="0" borderId="15" xfId="20" applyNumberFormat="1" applyBorder="1"/>
    <xf numFmtId="10" fontId="44" fillId="0" borderId="15" xfId="21" applyNumberFormat="1" applyBorder="1"/>
    <xf numFmtId="0" fontId="0" fillId="0" borderId="0" xfId="0"/>
    <xf numFmtId="0" fontId="14" fillId="0" borderId="0" xfId="0" applyFont="1"/>
    <xf numFmtId="181" fontId="0" fillId="0" borderId="0" xfId="0" applyNumberFormat="1"/>
    <xf numFmtId="170" fontId="0" fillId="0" borderId="15" xfId="0" applyNumberFormat="1" applyBorder="1" applyAlignment="1"/>
    <xf numFmtId="168" fontId="25" fillId="7" borderId="15" xfId="3" applyFont="1" applyFill="1" applyBorder="1" applyAlignment="1">
      <alignment horizontal="center" wrapText="1"/>
    </xf>
    <xf numFmtId="0" fontId="16" fillId="0" borderId="15" xfId="0" applyFont="1" applyBorder="1" applyAlignment="1">
      <alignment horizontal="center" wrapText="1"/>
    </xf>
    <xf numFmtId="168" fontId="16" fillId="0" borderId="15" xfId="3" applyFont="1" applyBorder="1" applyAlignment="1">
      <alignment horizontal="center" wrapText="1"/>
    </xf>
    <xf numFmtId="1" fontId="0" fillId="10" borderId="15" xfId="3" applyNumberFormat="1" applyFont="1" applyFill="1" applyBorder="1"/>
    <xf numFmtId="0" fontId="14" fillId="0" borderId="0" xfId="0" applyFont="1"/>
    <xf numFmtId="0" fontId="0" fillId="0" borderId="15" xfId="0" applyBorder="1"/>
    <xf numFmtId="0" fontId="46" fillId="23" borderId="38" xfId="22" applyFont="1" applyFill="1" applyBorder="1" applyAlignment="1">
      <alignment vertical="center" wrapText="1"/>
    </xf>
    <xf numFmtId="0" fontId="6" fillId="0" borderId="0" xfId="22"/>
    <xf numFmtId="0" fontId="47" fillId="24" borderId="39" xfId="22" applyFont="1" applyFill="1" applyBorder="1" applyAlignment="1">
      <alignment vertical="center" wrapText="1"/>
    </xf>
    <xf numFmtId="227" fontId="47" fillId="24" borderId="39" xfId="22" applyNumberFormat="1" applyFont="1" applyFill="1" applyBorder="1" applyAlignment="1">
      <alignment vertical="center" wrapText="1"/>
    </xf>
    <xf numFmtId="0" fontId="47" fillId="23" borderId="38" xfId="22" applyFont="1" applyFill="1" applyBorder="1" applyAlignment="1">
      <alignment vertical="center" wrapText="1"/>
    </xf>
    <xf numFmtId="227" fontId="47" fillId="23" borderId="38" xfId="22" applyNumberFormat="1" applyFont="1" applyFill="1" applyBorder="1" applyAlignment="1">
      <alignment vertical="center" wrapText="1"/>
    </xf>
    <xf numFmtId="0" fontId="6" fillId="0" borderId="15" xfId="22" applyBorder="1"/>
    <xf numFmtId="0" fontId="46" fillId="23" borderId="38" xfId="22" applyFont="1" applyFill="1" applyBorder="1" applyAlignment="1">
      <alignment horizontal="center" vertical="center" wrapText="1"/>
    </xf>
    <xf numFmtId="0" fontId="46" fillId="24" borderId="39" xfId="22" applyFont="1" applyFill="1" applyBorder="1" applyAlignment="1">
      <alignment vertical="center" wrapText="1"/>
    </xf>
    <xf numFmtId="6" fontId="47" fillId="24" borderId="39" xfId="22" applyNumberFormat="1" applyFont="1" applyFill="1" applyBorder="1" applyAlignment="1">
      <alignment vertical="center" wrapText="1"/>
    </xf>
    <xf numFmtId="6" fontId="47" fillId="23" borderId="38" xfId="22" applyNumberFormat="1" applyFont="1" applyFill="1" applyBorder="1" applyAlignment="1">
      <alignment vertical="center" wrapText="1"/>
    </xf>
    <xf numFmtId="0" fontId="0" fillId="7" borderId="15" xfId="0" applyFill="1" applyBorder="1"/>
    <xf numFmtId="0" fontId="16" fillId="7" borderId="15" xfId="0" applyFont="1" applyFill="1" applyBorder="1" applyAlignment="1">
      <alignment horizontal="center" vertical="center"/>
    </xf>
    <xf numFmtId="0" fontId="16" fillId="7" borderId="15" xfId="0" applyFont="1" applyFill="1" applyBorder="1" applyAlignment="1">
      <alignment horizontal="center"/>
    </xf>
    <xf numFmtId="0" fontId="16" fillId="7" borderId="15" xfId="0" applyFont="1" applyFill="1" applyBorder="1"/>
    <xf numFmtId="0" fontId="48" fillId="23" borderId="38" xfId="0" applyFont="1" applyFill="1" applyBorder="1" applyAlignment="1">
      <alignment vertical="center" wrapText="1"/>
    </xf>
    <xf numFmtId="0" fontId="49" fillId="23" borderId="38" xfId="0" applyFont="1" applyFill="1" applyBorder="1" applyAlignment="1">
      <alignment vertical="center" wrapText="1"/>
    </xf>
    <xf numFmtId="0" fontId="49" fillId="24" borderId="39" xfId="0" applyFont="1" applyFill="1" applyBorder="1" applyAlignment="1">
      <alignment vertical="center" wrapText="1"/>
    </xf>
    <xf numFmtId="0" fontId="48" fillId="24" borderId="39" xfId="0" applyFont="1" applyFill="1" applyBorder="1" applyAlignment="1">
      <alignment vertical="center" wrapText="1"/>
    </xf>
    <xf numFmtId="3" fontId="48" fillId="23" borderId="38" xfId="0" applyNumberFormat="1" applyFont="1" applyFill="1" applyBorder="1" applyAlignment="1">
      <alignment vertical="center" wrapText="1"/>
    </xf>
    <xf numFmtId="0" fontId="14" fillId="0" borderId="0" xfId="0" applyFont="1" applyFill="1" applyAlignment="1">
      <alignment horizontal="left" vertical="center" indent="1"/>
    </xf>
    <xf numFmtId="0" fontId="14" fillId="0" borderId="15" xfId="0" applyFont="1" applyFill="1" applyBorder="1" applyAlignment="1">
      <alignment vertical="center"/>
    </xf>
    <xf numFmtId="44" fontId="14" fillId="0" borderId="15" xfId="6" applyFont="1" applyFill="1" applyBorder="1" applyAlignment="1">
      <alignment vertical="center"/>
    </xf>
    <xf numFmtId="44" fontId="0" fillId="0" borderId="0" xfId="0" applyNumberFormat="1"/>
    <xf numFmtId="0" fontId="5" fillId="0" borderId="0" xfId="24"/>
    <xf numFmtId="0" fontId="5" fillId="0" borderId="0" xfId="24" applyBorder="1"/>
    <xf numFmtId="0" fontId="0" fillId="0" borderId="0" xfId="0"/>
    <xf numFmtId="0" fontId="14" fillId="0" borderId="0" xfId="0" applyFont="1"/>
    <xf numFmtId="0" fontId="0" fillId="0" borderId="0" xfId="0" applyAlignment="1"/>
    <xf numFmtId="0" fontId="0" fillId="0" borderId="0" xfId="0" applyBorder="1" applyAlignment="1"/>
    <xf numFmtId="0" fontId="0" fillId="0" borderId="0" xfId="19" applyNumberFormat="1" applyFont="1"/>
    <xf numFmtId="0" fontId="0" fillId="0" borderId="15" xfId="0" applyBorder="1"/>
    <xf numFmtId="0" fontId="14" fillId="0" borderId="0" xfId="0" applyNumberFormat="1" applyFont="1" applyFill="1" applyBorder="1" applyAlignment="1"/>
    <xf numFmtId="0" fontId="14" fillId="0" borderId="15" xfId="0" applyFont="1" applyBorder="1"/>
    <xf numFmtId="0" fontId="0" fillId="0" borderId="15" xfId="0" applyBorder="1"/>
    <xf numFmtId="0" fontId="0" fillId="0" borderId="0" xfId="0"/>
    <xf numFmtId="0" fontId="14" fillId="0" borderId="0" xfId="0" applyFont="1"/>
    <xf numFmtId="0" fontId="16" fillId="0" borderId="15" xfId="0" applyFont="1" applyBorder="1" applyAlignment="1">
      <alignment horizontal="center"/>
    </xf>
    <xf numFmtId="0" fontId="0" fillId="0" borderId="0" xfId="0" pivotButton="1"/>
    <xf numFmtId="0" fontId="0" fillId="0" borderId="0" xfId="0"/>
    <xf numFmtId="0" fontId="0" fillId="0" borderId="0" xfId="0" applyAlignment="1">
      <alignment wrapText="1"/>
    </xf>
    <xf numFmtId="0" fontId="14" fillId="0" borderId="0" xfId="0" applyFont="1"/>
    <xf numFmtId="0" fontId="34" fillId="7" borderId="0" xfId="0" applyFont="1" applyFill="1"/>
    <xf numFmtId="0" fontId="14" fillId="0" borderId="0" xfId="0" applyNumberFormat="1" applyFont="1" applyFill="1" applyBorder="1" applyAlignment="1">
      <alignment horizontal="left"/>
    </xf>
    <xf numFmtId="0" fontId="5" fillId="20" borderId="44" xfId="24" applyFill="1" applyBorder="1" applyAlignment="1">
      <alignment horizontal="center"/>
    </xf>
    <xf numFmtId="0" fontId="5" fillId="20" borderId="45" xfId="24" applyFill="1" applyBorder="1" applyAlignment="1">
      <alignment horizontal="center"/>
    </xf>
    <xf numFmtId="0" fontId="5" fillId="20" borderId="46" xfId="24" applyFill="1" applyBorder="1" applyAlignment="1">
      <alignment horizontal="center"/>
    </xf>
    <xf numFmtId="0" fontId="5" fillId="28" borderId="0" xfId="24" applyFill="1"/>
    <xf numFmtId="0" fontId="5" fillId="28" borderId="33" xfId="24" applyFill="1" applyBorder="1"/>
    <xf numFmtId="0" fontId="5" fillId="28" borderId="35" xfId="24" applyFill="1" applyBorder="1"/>
    <xf numFmtId="0" fontId="5" fillId="0" borderId="15" xfId="24" applyBorder="1" applyAlignment="1">
      <alignment horizontal="center"/>
    </xf>
    <xf numFmtId="0" fontId="5" fillId="0" borderId="34" xfId="24" applyBorder="1" applyAlignment="1">
      <alignment horizontal="center"/>
    </xf>
    <xf numFmtId="0" fontId="5" fillId="0" borderId="36" xfId="24" applyBorder="1" applyAlignment="1">
      <alignment horizontal="center"/>
    </xf>
    <xf numFmtId="0" fontId="5" fillId="0" borderId="37" xfId="24" applyBorder="1" applyAlignment="1">
      <alignment horizontal="center"/>
    </xf>
    <xf numFmtId="0" fontId="14" fillId="0" borderId="0" xfId="0" applyFont="1" applyFill="1" applyBorder="1"/>
    <xf numFmtId="0" fontId="14" fillId="7" borderId="0" xfId="0" applyFont="1" applyFill="1"/>
    <xf numFmtId="205" fontId="14" fillId="20" borderId="15" xfId="16" applyNumberFormat="1" applyFont="1" applyFill="1" applyBorder="1" applyProtection="1"/>
    <xf numFmtId="0" fontId="0" fillId="5" borderId="15" xfId="0" applyFill="1" applyBorder="1" applyAlignment="1">
      <alignment horizontal="center"/>
    </xf>
    <xf numFmtId="10" fontId="0" fillId="5" borderId="15" xfId="0" applyNumberFormat="1" applyFill="1" applyBorder="1" applyAlignment="1">
      <alignment horizontal="center"/>
    </xf>
    <xf numFmtId="0" fontId="16" fillId="27" borderId="15" xfId="0" applyFont="1" applyFill="1" applyBorder="1" applyAlignment="1">
      <alignment horizontal="center" vertical="center"/>
    </xf>
    <xf numFmtId="10" fontId="0" fillId="27" borderId="15" xfId="0" applyNumberFormat="1" applyFill="1" applyBorder="1" applyAlignment="1">
      <alignment horizontal="center" vertical="center"/>
    </xf>
    <xf numFmtId="0" fontId="14" fillId="29" borderId="0" xfId="0" applyFont="1" applyFill="1"/>
    <xf numFmtId="0" fontId="16" fillId="29" borderId="0" xfId="0" applyFont="1" applyFill="1"/>
    <xf numFmtId="1" fontId="0" fillId="0" borderId="0" xfId="0" applyNumberFormat="1" applyBorder="1"/>
    <xf numFmtId="17" fontId="0" fillId="0" borderId="0" xfId="0" applyNumberFormat="1" applyBorder="1" applyAlignment="1">
      <alignment horizontal="center"/>
    </xf>
    <xf numFmtId="181" fontId="44" fillId="0" borderId="0" xfId="20" applyNumberFormat="1" applyBorder="1"/>
    <xf numFmtId="10" fontId="44" fillId="0" borderId="0" xfId="21" applyNumberFormat="1" applyBorder="1"/>
    <xf numFmtId="0" fontId="16" fillId="29" borderId="0" xfId="2" applyFont="1" applyFill="1"/>
    <xf numFmtId="0" fontId="16" fillId="26" borderId="0" xfId="0" applyFont="1" applyFill="1"/>
    <xf numFmtId="0" fontId="0" fillId="29" borderId="0" xfId="0" applyFill="1"/>
    <xf numFmtId="0" fontId="16" fillId="29" borderId="0" xfId="0" applyFont="1" applyFill="1" applyAlignment="1">
      <alignment horizontal="left"/>
    </xf>
    <xf numFmtId="0" fontId="16" fillId="26" borderId="0" xfId="2" applyFont="1" applyFill="1"/>
    <xf numFmtId="0" fontId="14" fillId="0" borderId="0" xfId="0" applyFont="1" applyAlignment="1">
      <alignment wrapText="1"/>
    </xf>
    <xf numFmtId="0" fontId="0" fillId="0" borderId="0" xfId="0"/>
    <xf numFmtId="0" fontId="14" fillId="0" borderId="0" xfId="0" applyFont="1"/>
    <xf numFmtId="0" fontId="16" fillId="0" borderId="0" xfId="2" applyFont="1" applyFill="1" applyAlignment="1">
      <alignment wrapText="1"/>
    </xf>
    <xf numFmtId="178" fontId="16" fillId="0" borderId="0" xfId="2" applyNumberFormat="1" applyFont="1" applyFill="1" applyAlignment="1">
      <alignment wrapText="1"/>
    </xf>
    <xf numFmtId="176" fontId="16" fillId="0" borderId="0" xfId="2" applyNumberFormat="1" applyFont="1" applyFill="1" applyAlignment="1">
      <alignment wrapText="1"/>
    </xf>
    <xf numFmtId="0" fontId="14" fillId="0" borderId="0" xfId="2" applyAlignment="1">
      <alignment wrapText="1"/>
    </xf>
    <xf numFmtId="17" fontId="0" fillId="0" borderId="0" xfId="0" applyNumberFormat="1" applyAlignment="1">
      <alignment horizontal="left"/>
    </xf>
    <xf numFmtId="228" fontId="0" fillId="0" borderId="0" xfId="0" applyNumberFormat="1"/>
    <xf numFmtId="0" fontId="2" fillId="0" borderId="0" xfId="22" applyFont="1"/>
    <xf numFmtId="0" fontId="2" fillId="29" borderId="0" xfId="22" applyFont="1" applyFill="1"/>
    <xf numFmtId="0" fontId="2" fillId="0" borderId="0" xfId="8" applyFont="1"/>
    <xf numFmtId="0" fontId="0" fillId="0" borderId="0" xfId="0"/>
    <xf numFmtId="8" fontId="0" fillId="0" borderId="0" xfId="0" applyNumberFormat="1"/>
    <xf numFmtId="0" fontId="16" fillId="28" borderId="0" xfId="0" applyFont="1" applyFill="1"/>
    <xf numFmtId="0" fontId="25" fillId="29" borderId="0" xfId="17" applyFont="1" applyFill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14" fillId="20" borderId="0" xfId="2" applyFill="1"/>
    <xf numFmtId="0" fontId="10" fillId="0" borderId="15" xfId="12" applyBorder="1" applyAlignment="1"/>
    <xf numFmtId="0" fontId="7" fillId="0" borderId="15" xfId="12" applyFont="1" applyBorder="1" applyAlignment="1"/>
    <xf numFmtId="14" fontId="9" fillId="0" borderId="15" xfId="12" applyNumberFormat="1" applyFont="1" applyBorder="1" applyAlignment="1"/>
    <xf numFmtId="0" fontId="9" fillId="0" borderId="15" xfId="12" applyFont="1" applyBorder="1" applyAlignment="1"/>
    <xf numFmtId="9" fontId="10" fillId="0" borderId="15" xfId="12" applyNumberFormat="1" applyBorder="1" applyAlignment="1"/>
    <xf numFmtId="0" fontId="9" fillId="0" borderId="15" xfId="12" quotePrefix="1" applyFont="1" applyBorder="1" applyAlignment="1"/>
    <xf numFmtId="0" fontId="10" fillId="0" borderId="44" xfId="12" applyBorder="1" applyAlignment="1"/>
    <xf numFmtId="0" fontId="10" fillId="0" borderId="45" xfId="12" applyBorder="1" applyAlignment="1"/>
    <xf numFmtId="0" fontId="10" fillId="0" borderId="46" xfId="12" applyBorder="1" applyAlignment="1"/>
    <xf numFmtId="0" fontId="10" fillId="0" borderId="33" xfId="12" applyBorder="1" applyAlignment="1"/>
    <xf numFmtId="0" fontId="10" fillId="0" borderId="34" xfId="12" applyBorder="1" applyAlignment="1"/>
    <xf numFmtId="0" fontId="0" fillId="0" borderId="34" xfId="0" applyBorder="1" applyAlignment="1"/>
    <xf numFmtId="0" fontId="10" fillId="0" borderId="35" xfId="12" applyBorder="1" applyAlignment="1"/>
    <xf numFmtId="0" fontId="10" fillId="0" borderId="36" xfId="12" applyBorder="1" applyAlignment="1"/>
    <xf numFmtId="0" fontId="10" fillId="0" borderId="37" xfId="12" applyBorder="1" applyAlignment="1"/>
    <xf numFmtId="0" fontId="0" fillId="0" borderId="0" xfId="0"/>
    <xf numFmtId="0" fontId="14" fillId="0" borderId="0" xfId="0" applyFont="1"/>
    <xf numFmtId="0" fontId="0" fillId="0" borderId="15" xfId="0" applyBorder="1"/>
    <xf numFmtId="0" fontId="33" fillId="0" borderId="0" xfId="0" applyFont="1" applyFill="1" applyBorder="1" applyAlignment="1"/>
    <xf numFmtId="0" fontId="0" fillId="0" borderId="0" xfId="0" applyFill="1" applyBorder="1" applyAlignment="1" applyProtection="1">
      <alignment horizontal="center"/>
      <protection locked="0"/>
    </xf>
    <xf numFmtId="165" fontId="0" fillId="0" borderId="15" xfId="0" applyNumberFormat="1" applyFill="1" applyBorder="1" applyAlignment="1">
      <alignment horizontal="center"/>
    </xf>
    <xf numFmtId="165" fontId="16" fillId="0" borderId="15" xfId="0" applyNumberFormat="1" applyFont="1" applyFill="1" applyBorder="1"/>
    <xf numFmtId="0" fontId="3" fillId="0" borderId="0" xfId="17" applyFont="1" applyAlignment="1">
      <alignment horizontal="center" wrapText="1"/>
    </xf>
    <xf numFmtId="0" fontId="0" fillId="14" borderId="0" xfId="0" applyFill="1"/>
    <xf numFmtId="0" fontId="14" fillId="14" borderId="0" xfId="0" applyFont="1" applyFill="1"/>
    <xf numFmtId="0" fontId="0" fillId="31" borderId="0" xfId="0" applyFill="1"/>
    <xf numFmtId="0" fontId="30" fillId="31" borderId="15" xfId="4" applyFill="1" applyBorder="1"/>
    <xf numFmtId="0" fontId="14" fillId="31" borderId="0" xfId="0" applyFont="1" applyFill="1"/>
    <xf numFmtId="0" fontId="0" fillId="31" borderId="15" xfId="0" applyFill="1" applyBorder="1"/>
    <xf numFmtId="0" fontId="14" fillId="31" borderId="15" xfId="0" applyFont="1" applyFill="1" applyBorder="1"/>
    <xf numFmtId="0" fontId="16" fillId="31" borderId="0" xfId="0" applyFont="1" applyFill="1"/>
    <xf numFmtId="0" fontId="30" fillId="31" borderId="41" xfId="4" applyFill="1" applyBorder="1"/>
    <xf numFmtId="0" fontId="15" fillId="7" borderId="15" xfId="0" applyFont="1" applyFill="1" applyBorder="1" applyAlignment="1">
      <alignment horizontal="center" vertical="center"/>
    </xf>
    <xf numFmtId="0" fontId="15" fillId="7" borderId="15" xfId="0" applyFont="1" applyFill="1" applyBorder="1" applyAlignment="1">
      <alignment horizontal="left" vertical="center"/>
    </xf>
    <xf numFmtId="0" fontId="1" fillId="0" borderId="44" xfId="12" applyFont="1" applyBorder="1" applyAlignment="1"/>
    <xf numFmtId="0" fontId="1" fillId="0" borderId="45" xfId="12" applyFont="1" applyBorder="1" applyAlignment="1"/>
    <xf numFmtId="0" fontId="1" fillId="0" borderId="33" xfId="12" applyFont="1" applyBorder="1" applyAlignment="1"/>
    <xf numFmtId="0" fontId="1" fillId="0" borderId="15" xfId="12" applyFont="1" applyBorder="1" applyAlignment="1"/>
    <xf numFmtId="0" fontId="1" fillId="0" borderId="35" xfId="12" applyFont="1" applyBorder="1" applyAlignment="1"/>
    <xf numFmtId="0" fontId="1" fillId="0" borderId="36" xfId="12" applyFont="1" applyBorder="1" applyAlignment="1"/>
    <xf numFmtId="1" fontId="9" fillId="0" borderId="15" xfId="12" applyNumberFormat="1" applyFont="1" applyBorder="1" applyAlignment="1">
      <alignment horizontal="center"/>
    </xf>
    <xf numFmtId="0" fontId="1" fillId="14" borderId="61" xfId="12" applyFont="1" applyFill="1" applyBorder="1" applyAlignment="1"/>
    <xf numFmtId="0" fontId="1" fillId="14" borderId="62" xfId="12" applyFont="1" applyFill="1" applyBorder="1" applyAlignment="1"/>
    <xf numFmtId="0" fontId="1" fillId="14" borderId="62" xfId="12" applyFont="1" applyFill="1" applyBorder="1" applyAlignment="1">
      <alignment horizontal="center"/>
    </xf>
    <xf numFmtId="0" fontId="1" fillId="14" borderId="9" xfId="12" applyFont="1" applyFill="1" applyBorder="1" applyAlignment="1">
      <alignment horizontal="center"/>
    </xf>
    <xf numFmtId="1" fontId="9" fillId="0" borderId="45" xfId="12" applyNumberFormat="1" applyFont="1" applyBorder="1" applyAlignment="1">
      <alignment horizontal="center"/>
    </xf>
    <xf numFmtId="1" fontId="9" fillId="0" borderId="46" xfId="12" applyNumberFormat="1" applyFont="1" applyBorder="1" applyAlignment="1">
      <alignment horizontal="center"/>
    </xf>
    <xf numFmtId="1" fontId="9" fillId="0" borderId="34" xfId="12" applyNumberFormat="1" applyFont="1" applyBorder="1" applyAlignment="1">
      <alignment horizontal="center"/>
    </xf>
    <xf numFmtId="1" fontId="9" fillId="0" borderId="36" xfId="12" applyNumberFormat="1" applyFont="1" applyBorder="1" applyAlignment="1">
      <alignment horizontal="center"/>
    </xf>
    <xf numFmtId="1" fontId="9" fillId="0" borderId="37" xfId="12" applyNumberFormat="1" applyFont="1" applyBorder="1" applyAlignment="1">
      <alignment horizontal="center"/>
    </xf>
    <xf numFmtId="0" fontId="14" fillId="0" borderId="0" xfId="11" applyFont="1"/>
    <xf numFmtId="0" fontId="15" fillId="14" borderId="0" xfId="0" applyFont="1" applyFill="1"/>
    <xf numFmtId="0" fontId="0" fillId="14" borderId="15" xfId="0" applyFill="1" applyBorder="1" applyAlignment="1">
      <alignment horizontal="center"/>
    </xf>
    <xf numFmtId="2" fontId="54" fillId="31" borderId="15" xfId="0" applyNumberFormat="1" applyFont="1" applyFill="1" applyBorder="1" applyAlignment="1">
      <alignment horizontal="center"/>
    </xf>
    <xf numFmtId="0" fontId="0" fillId="14" borderId="15" xfId="0" applyFill="1" applyBorder="1" applyAlignment="1">
      <alignment horizontal="right" vertical="center" wrapText="1"/>
    </xf>
    <xf numFmtId="0" fontId="17" fillId="14" borderId="0" xfId="0" applyFont="1" applyFill="1" applyBorder="1"/>
    <xf numFmtId="0" fontId="14" fillId="27" borderId="43" xfId="0" applyFont="1" applyFill="1" applyBorder="1" applyAlignment="1">
      <alignment horizontal="center" vertical="center" wrapText="1"/>
    </xf>
    <xf numFmtId="0" fontId="1" fillId="0" borderId="0" xfId="17" applyFont="1" applyAlignment="1">
      <alignment horizontal="center" wrapText="1"/>
    </xf>
    <xf numFmtId="0" fontId="1" fillId="0" borderId="0" xfId="17" applyFont="1"/>
    <xf numFmtId="169" fontId="0" fillId="30" borderId="0" xfId="18" applyNumberFormat="1" applyFont="1" applyFill="1"/>
    <xf numFmtId="0" fontId="0" fillId="12" borderId="0" xfId="0" applyFill="1"/>
    <xf numFmtId="0" fontId="0" fillId="12" borderId="0" xfId="0" applyNumberFormat="1" applyFill="1" applyAlignment="1">
      <alignment horizontal="center"/>
    </xf>
    <xf numFmtId="0" fontId="0" fillId="19" borderId="0" xfId="0" applyFill="1"/>
    <xf numFmtId="0" fontId="0" fillId="32" borderId="0" xfId="0" applyFill="1"/>
    <xf numFmtId="0" fontId="0" fillId="32" borderId="0" xfId="0" applyNumberFormat="1" applyFill="1" applyAlignment="1">
      <alignment horizontal="center"/>
    </xf>
    <xf numFmtId="0" fontId="14" fillId="0" borderId="0" xfId="2" applyFont="1" applyFill="1" applyAlignment="1"/>
    <xf numFmtId="176" fontId="14" fillId="0" borderId="0" xfId="2" applyNumberFormat="1" applyFont="1" applyFill="1" applyAlignment="1"/>
    <xf numFmtId="177" fontId="14" fillId="0" borderId="0" xfId="2" applyNumberFormat="1" applyFont="1" applyFill="1" applyAlignment="1"/>
    <xf numFmtId="0" fontId="14" fillId="0" borderId="0" xfId="2" applyNumberFormat="1" applyFont="1" applyFill="1" applyAlignment="1"/>
    <xf numFmtId="0" fontId="16" fillId="0" borderId="0" xfId="2" applyFont="1" applyFill="1" applyAlignment="1"/>
    <xf numFmtId="176" fontId="16" fillId="0" borderId="0" xfId="2" applyNumberFormat="1" applyFont="1" applyFill="1" applyAlignment="1"/>
    <xf numFmtId="178" fontId="16" fillId="0" borderId="0" xfId="2" applyNumberFormat="1" applyFont="1" applyFill="1" applyAlignment="1"/>
    <xf numFmtId="0" fontId="0" fillId="0" borderId="0" xfId="0" applyAlignment="1">
      <alignment horizontal="left" indent="1"/>
    </xf>
    <xf numFmtId="0" fontId="14" fillId="14" borderId="0" xfId="11" applyFont="1" applyFill="1"/>
    <xf numFmtId="0" fontId="14" fillId="7" borderId="15" xfId="0" applyFont="1" applyFill="1" applyBorder="1"/>
    <xf numFmtId="0" fontId="1" fillId="0" borderId="0" xfId="24" applyFont="1"/>
    <xf numFmtId="0" fontId="1" fillId="7" borderId="0" xfId="17" applyFont="1" applyFill="1"/>
    <xf numFmtId="0" fontId="59" fillId="31" borderId="21" xfId="4" applyFont="1" applyFill="1" applyBorder="1" applyAlignment="1">
      <alignment horizontal="center"/>
    </xf>
    <xf numFmtId="0" fontId="52" fillId="31" borderId="23" xfId="4" applyFont="1" applyFill="1" applyBorder="1" applyAlignment="1">
      <alignment horizontal="center"/>
    </xf>
    <xf numFmtId="0" fontId="14" fillId="7" borderId="11" xfId="11" applyFont="1" applyFill="1" applyBorder="1" applyAlignment="1">
      <alignment horizontal="left" wrapText="1"/>
    </xf>
    <xf numFmtId="0" fontId="14" fillId="7" borderId="0" xfId="11" applyFont="1" applyFill="1" applyBorder="1" applyAlignment="1">
      <alignment horizontal="left" wrapText="1"/>
    </xf>
    <xf numFmtId="0" fontId="0" fillId="0" borderId="17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14" fillId="7" borderId="55" xfId="0" applyFont="1" applyFill="1" applyBorder="1" applyAlignment="1">
      <alignment horizontal="left" wrapText="1"/>
    </xf>
    <xf numFmtId="0" fontId="0" fillId="7" borderId="56" xfId="0" applyFill="1" applyBorder="1" applyAlignment="1">
      <alignment horizontal="left"/>
    </xf>
    <xf numFmtId="0" fontId="0" fillId="7" borderId="57" xfId="0" applyFill="1" applyBorder="1" applyAlignment="1">
      <alignment horizontal="left"/>
    </xf>
    <xf numFmtId="0" fontId="0" fillId="7" borderId="11" xfId="0" applyFill="1" applyBorder="1" applyAlignment="1">
      <alignment horizontal="left"/>
    </xf>
    <xf numFmtId="0" fontId="0" fillId="7" borderId="0" xfId="0" applyFill="1" applyBorder="1" applyAlignment="1">
      <alignment horizontal="left"/>
    </xf>
    <xf numFmtId="0" fontId="0" fillId="7" borderId="58" xfId="0" applyFill="1" applyBorder="1" applyAlignment="1">
      <alignment horizontal="left"/>
    </xf>
    <xf numFmtId="0" fontId="0" fillId="7" borderId="59" xfId="0" applyFill="1" applyBorder="1" applyAlignment="1">
      <alignment horizontal="left"/>
    </xf>
    <xf numFmtId="0" fontId="0" fillId="7" borderId="14" xfId="0" applyFill="1" applyBorder="1" applyAlignment="1">
      <alignment horizontal="left"/>
    </xf>
    <xf numFmtId="0" fontId="0" fillId="7" borderId="60" xfId="0" applyFill="1" applyBorder="1" applyAlignment="1">
      <alignment horizontal="left"/>
    </xf>
    <xf numFmtId="0" fontId="14" fillId="14" borderId="0" xfId="0" applyFont="1" applyFill="1" applyAlignment="1">
      <alignment horizontal="left" wrapText="1"/>
    </xf>
    <xf numFmtId="0" fontId="14" fillId="14" borderId="0" xfId="0" applyFont="1" applyFill="1" applyAlignment="1">
      <alignment horizontal="left"/>
    </xf>
    <xf numFmtId="0" fontId="14" fillId="7" borderId="0" xfId="0" applyFont="1" applyFill="1" applyAlignment="1">
      <alignment horizontal="left" wrapText="1"/>
    </xf>
    <xf numFmtId="0" fontId="14" fillId="14" borderId="0" xfId="0" applyFon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39" fillId="14" borderId="10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39" fillId="14" borderId="32" xfId="0" applyFont="1" applyFill="1" applyBorder="1" applyAlignment="1">
      <alignment horizontal="center"/>
    </xf>
    <xf numFmtId="0" fontId="14" fillId="0" borderId="0" xfId="0" applyFont="1" applyAlignment="1">
      <alignment wrapText="1"/>
    </xf>
    <xf numFmtId="226" fontId="14" fillId="0" borderId="15" xfId="0" applyNumberFormat="1" applyFont="1" applyBorder="1"/>
    <xf numFmtId="0" fontId="16" fillId="7" borderId="15" xfId="0" applyFont="1" applyFill="1" applyBorder="1"/>
    <xf numFmtId="0" fontId="0" fillId="0" borderId="0" xfId="0" applyAlignment="1">
      <alignment wrapText="1"/>
    </xf>
    <xf numFmtId="0" fontId="14" fillId="0" borderId="17" xfId="0" applyFont="1" applyBorder="1" applyAlignment="1"/>
    <xf numFmtId="0" fontId="14" fillId="0" borderId="18" xfId="0" applyFont="1" applyBorder="1" applyAlignment="1"/>
    <xf numFmtId="0" fontId="14" fillId="0" borderId="19" xfId="0" applyFont="1" applyBorder="1" applyAlignment="1"/>
    <xf numFmtId="8" fontId="14" fillId="0" borderId="17" xfId="0" applyNumberFormat="1" applyFont="1" applyFill="1" applyBorder="1" applyAlignment="1"/>
    <xf numFmtId="8" fontId="14" fillId="0" borderId="18" xfId="0" applyNumberFormat="1" applyFont="1" applyFill="1" applyBorder="1" applyAlignment="1"/>
    <xf numFmtId="8" fontId="14" fillId="0" borderId="19" xfId="0" applyNumberFormat="1" applyFont="1" applyFill="1" applyBorder="1" applyAlignment="1"/>
    <xf numFmtId="8" fontId="14" fillId="0" borderId="17" xfId="0" quotePrefix="1" applyNumberFormat="1" applyFont="1" applyBorder="1" applyAlignment="1"/>
    <xf numFmtId="8" fontId="14" fillId="0" borderId="18" xfId="0" quotePrefix="1" applyNumberFormat="1" applyFont="1" applyBorder="1" applyAlignment="1"/>
    <xf numFmtId="8" fontId="14" fillId="0" borderId="19" xfId="0" quotePrefix="1" applyNumberFormat="1" applyFont="1" applyBorder="1" applyAlignment="1"/>
    <xf numFmtId="0" fontId="16" fillId="7" borderId="17" xfId="0" applyFont="1" applyFill="1" applyBorder="1"/>
    <xf numFmtId="0" fontId="16" fillId="7" borderId="18" xfId="0" applyFont="1" applyFill="1" applyBorder="1"/>
    <xf numFmtId="0" fontId="16" fillId="7" borderId="19" xfId="0" applyFont="1" applyFill="1" applyBorder="1"/>
    <xf numFmtId="0" fontId="14" fillId="0" borderId="15" xfId="0" applyFont="1" applyBorder="1"/>
    <xf numFmtId="0" fontId="0" fillId="0" borderId="15" xfId="0" applyBorder="1"/>
    <xf numFmtId="0" fontId="0" fillId="0" borderId="0" xfId="0"/>
    <xf numFmtId="0" fontId="14" fillId="0" borderId="0" xfId="0" applyFont="1"/>
    <xf numFmtId="0" fontId="14" fillId="0" borderId="0" xfId="0" applyFont="1" applyAlignment="1"/>
    <xf numFmtId="0" fontId="15" fillId="0" borderId="0" xfId="0" applyFont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40" fillId="0" borderId="0" xfId="0" applyNumberFormat="1" applyFont="1" applyFill="1" applyBorder="1" applyAlignment="1">
      <alignment horizontal="center"/>
    </xf>
    <xf numFmtId="0" fontId="21" fillId="0" borderId="0" xfId="2" applyFont="1" applyAlignment="1">
      <alignment horizontal="left" wrapText="1"/>
    </xf>
    <xf numFmtId="0" fontId="14" fillId="0" borderId="0" xfId="2" applyAlignment="1"/>
    <xf numFmtId="0" fontId="32" fillId="0" borderId="21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23" xfId="0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45" fillId="0" borderId="23" xfId="0" applyFont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7" borderId="0" xfId="0" applyFont="1" applyFill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14" borderId="0" xfId="0" applyFont="1" applyFill="1" applyAlignment="1">
      <alignment horizontal="center" wrapText="1"/>
    </xf>
    <xf numFmtId="0" fontId="14" fillId="14" borderId="0" xfId="0" applyFont="1" applyFill="1" applyAlignment="1">
      <alignment horizontal="center"/>
    </xf>
    <xf numFmtId="0" fontId="1" fillId="14" borderId="0" xfId="17" applyFont="1" applyFill="1" applyAlignment="1">
      <alignment horizontal="left" wrapText="1"/>
    </xf>
    <xf numFmtId="0" fontId="1" fillId="14" borderId="0" xfId="17" applyFont="1" applyFill="1" applyAlignment="1">
      <alignment horizontal="left"/>
    </xf>
    <xf numFmtId="0" fontId="16" fillId="0" borderId="0" xfId="0" applyFont="1" applyAlignment="1" applyProtection="1">
      <alignment horizontal="center" wrapText="1"/>
      <protection hidden="1"/>
    </xf>
    <xf numFmtId="0" fontId="16" fillId="0" borderId="15" xfId="0" applyFont="1" applyBorder="1" applyAlignment="1">
      <alignment horizontal="center"/>
    </xf>
    <xf numFmtId="0" fontId="33" fillId="0" borderId="21" xfId="0" applyFont="1" applyBorder="1" applyAlignment="1">
      <alignment horizontal="center"/>
    </xf>
    <xf numFmtId="0" fontId="33" fillId="0" borderId="22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7" fillId="13" borderId="0" xfId="2" applyFont="1" applyFill="1" applyAlignment="1">
      <alignment horizontal="center" vertical="center"/>
    </xf>
    <xf numFmtId="0" fontId="14" fillId="7" borderId="21" xfId="2" applyFill="1" applyBorder="1" applyAlignment="1">
      <alignment horizontal="center" wrapText="1"/>
    </xf>
    <xf numFmtId="0" fontId="14" fillId="7" borderId="23" xfId="2" applyFill="1" applyBorder="1" applyAlignment="1">
      <alignment horizontal="center" wrapText="1"/>
    </xf>
    <xf numFmtId="0" fontId="16" fillId="26" borderId="21" xfId="2" applyFont="1" applyFill="1" applyBorder="1" applyAlignment="1">
      <alignment horizontal="center"/>
    </xf>
    <xf numFmtId="0" fontId="16" fillId="26" borderId="23" xfId="2" applyFont="1" applyFill="1" applyBorder="1" applyAlignment="1">
      <alignment horizontal="center"/>
    </xf>
    <xf numFmtId="0" fontId="51" fillId="7" borderId="10" xfId="0" applyFont="1" applyFill="1" applyBorder="1" applyAlignment="1">
      <alignment horizontal="center" vertical="center" wrapText="1"/>
    </xf>
    <xf numFmtId="0" fontId="51" fillId="7" borderId="7" xfId="0" applyFont="1" applyFill="1" applyBorder="1" applyAlignment="1">
      <alignment horizontal="center" vertical="center" wrapText="1"/>
    </xf>
    <xf numFmtId="0" fontId="51" fillId="7" borderId="32" xfId="0" applyFont="1" applyFill="1" applyBorder="1" applyAlignment="1">
      <alignment horizontal="center" vertical="center" wrapText="1"/>
    </xf>
    <xf numFmtId="0" fontId="51" fillId="7" borderId="4" xfId="0" applyFont="1" applyFill="1" applyBorder="1" applyAlignment="1">
      <alignment horizontal="center" vertical="center" wrapText="1"/>
    </xf>
    <xf numFmtId="0" fontId="51" fillId="7" borderId="0" xfId="0" applyFont="1" applyFill="1" applyBorder="1" applyAlignment="1">
      <alignment horizontal="center" vertical="center" wrapText="1"/>
    </xf>
    <xf numFmtId="0" fontId="51" fillId="7" borderId="5" xfId="0" applyFont="1" applyFill="1" applyBorder="1" applyAlignment="1">
      <alignment horizontal="center" vertical="center" wrapText="1"/>
    </xf>
    <xf numFmtId="0" fontId="51" fillId="7" borderId="43" xfId="0" applyFont="1" applyFill="1" applyBorder="1" applyAlignment="1">
      <alignment horizontal="center" vertical="center" wrapText="1"/>
    </xf>
    <xf numFmtId="0" fontId="51" fillId="7" borderId="47" xfId="0" applyFont="1" applyFill="1" applyBorder="1" applyAlignment="1">
      <alignment horizontal="center" vertical="center" wrapText="1"/>
    </xf>
    <xf numFmtId="0" fontId="51" fillId="7" borderId="48" xfId="0" applyFont="1" applyFill="1" applyBorder="1" applyAlignment="1">
      <alignment horizontal="center" vertical="center" wrapText="1"/>
    </xf>
    <xf numFmtId="0" fontId="16" fillId="7" borderId="40" xfId="0" applyFont="1" applyFill="1" applyBorder="1" applyAlignment="1">
      <alignment horizontal="center"/>
    </xf>
    <xf numFmtId="0" fontId="16" fillId="7" borderId="41" xfId="0" applyFont="1" applyFill="1" applyBorder="1" applyAlignment="1">
      <alignment horizontal="center"/>
    </xf>
    <xf numFmtId="0" fontId="11" fillId="0" borderId="0" xfId="8" applyAlignment="1">
      <alignment horizontal="center"/>
    </xf>
  </cellXfs>
  <cellStyles count="49">
    <cellStyle name="essai3" xfId="23"/>
    <cellStyle name="essai3 2" xfId="46"/>
    <cellStyle name="Euro" xfId="13"/>
    <cellStyle name="Euro 2" xfId="20"/>
    <cellStyle name="Euro 2 2" xfId="43"/>
    <cellStyle name="Euro 3" xfId="36"/>
    <cellStyle name="Lien hypertexte" xfId="4" builtinId="8"/>
    <cellStyle name="Milliers" xfId="5" builtinId="3"/>
    <cellStyle name="Milliers 2" xfId="9"/>
    <cellStyle name="Milliers 2 2" xfId="32"/>
    <cellStyle name="Milliers 3" xfId="14"/>
    <cellStyle name="Milliers 3 2" xfId="37"/>
    <cellStyle name="Milliers 4" xfId="16"/>
    <cellStyle name="Milliers 4 2" xfId="39"/>
    <cellStyle name="Milliers 5" xfId="28"/>
    <cellStyle name="Monétaire" xfId="6" builtinId="4"/>
    <cellStyle name="Monétaire 2" xfId="3"/>
    <cellStyle name="Monétaire 2 2" xfId="18"/>
    <cellStyle name="Monétaire 2 2 2" xfId="41"/>
    <cellStyle name="Monétaire 2 3" xfId="27"/>
    <cellStyle name="Monétaire 3" xfId="10"/>
    <cellStyle name="Monétaire 3 2" xfId="33"/>
    <cellStyle name="Monétaire 4" xfId="15"/>
    <cellStyle name="Monétaire 4 2" xfId="38"/>
    <cellStyle name="Monétaire 5" xfId="29"/>
    <cellStyle name="Normal" xfId="0" builtinId="0"/>
    <cellStyle name="Normal 2" xfId="2"/>
    <cellStyle name="Normal 2 2" xfId="11"/>
    <cellStyle name="Normal 2 2 2" xfId="34"/>
    <cellStyle name="Normal 3" xfId="7"/>
    <cellStyle name="Normal 3 2" xfId="30"/>
    <cellStyle name="Normal 4" xfId="8"/>
    <cellStyle name="Normal 4 2" xfId="31"/>
    <cellStyle name="Normal 5" xfId="12"/>
    <cellStyle name="Normal 5 2" xfId="35"/>
    <cellStyle name="Normal 6" xfId="17"/>
    <cellStyle name="Normal 6 2" xfId="40"/>
    <cellStyle name="Normal 7" xfId="22"/>
    <cellStyle name="Normal 7 2" xfId="45"/>
    <cellStyle name="Normal 8" xfId="24"/>
    <cellStyle name="Normal 8 2" xfId="47"/>
    <cellStyle name="Normal 9" xfId="26"/>
    <cellStyle name="Normal 9 2" xfId="48"/>
    <cellStyle name="Pourcentage" xfId="1" builtinId="5"/>
    <cellStyle name="Pourcentage 2" xfId="19"/>
    <cellStyle name="Pourcentage 2 2" xfId="42"/>
    <cellStyle name="Pourcentage 3" xfId="21"/>
    <cellStyle name="Pourcentage 3 2" xfId="44"/>
    <cellStyle name="Style 1" xfId="25"/>
  </cellStyles>
  <dxfs count="14">
    <dxf>
      <numFmt numFmtId="228" formatCode="_-* #,##0\ _€_-;\-* #,##0\ _€_-;_-* &quot;-&quot;??\ _€_-;_-@_-"/>
    </dxf>
    <dxf>
      <font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</dxf>
    <dxf>
      <font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</dxf>
    <dxf>
      <alignment horizontal="center" readingOrder="0"/>
    </dxf>
    <dxf>
      <numFmt numFmtId="1" formatCode="0"/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1"/>
        </patternFill>
      </fill>
    </dxf>
    <dxf>
      <font>
        <color theme="3" tint="0.39994506668294322"/>
      </font>
      <fill>
        <patternFill>
          <bgColor rgb="FFFFFF00"/>
        </patternFill>
      </fill>
    </dxf>
    <dxf>
      <font>
        <b val="0"/>
        <i/>
      </font>
    </dxf>
  </dxfs>
  <tableStyles count="1" defaultTableStyle="TableStyleMedium2" defaultPivotStyle="PivotStyleLight16">
    <tableStyle name="essai" pivot="0" count="1">
      <tableStyleElement type="headerRow" dxfId="13"/>
    </tableStyle>
  </tableStyles>
  <colors>
    <mruColors>
      <color rgb="FF99FF66"/>
      <color rgb="FFCCFF99"/>
      <color rgb="FFCCFFCC"/>
      <color rgb="FFE60ACC"/>
      <color rgb="FF57D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pivotCacheDefinition" Target="pivotCache/pivotCacheDefinition5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pivotCacheDefinition" Target="pivotCache/pivotCacheDefinition2.xml"/><Relationship Id="rId65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microsoft.com/office/2007/relationships/slicerCache" Target="slicerCaches/slicerCache1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pivotCacheDefinition" Target="pivotCache/pivotCacheDefinition1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pivotCacheDefinition" Target="pivotCache/pivotCacheDefinition4.xml"/><Relationship Id="rId7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Volumes produits</a:t>
            </a:r>
          </a:p>
        </c:rich>
      </c:tx>
      <c:layout>
        <c:manualLayout>
          <c:xMode val="edge"/>
          <c:yMode val="edge"/>
          <c:x val="0.3792845581802274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'Exo volumes colis'!$A$2</c:f>
              <c:strCache>
                <c:ptCount val="1"/>
                <c:pt idx="0">
                  <c:v>Année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'Exo volumes colis'!$A$3:$A$9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B-4B17-8C1D-B0DB847D1843}"/>
            </c:ext>
          </c:extLst>
        </c:ser>
        <c:ser>
          <c:idx val="1"/>
          <c:order val="1"/>
          <c:tx>
            <c:strRef>
              <c:f>'Exo volumes colis'!$B$2</c:f>
              <c:strCache>
                <c:ptCount val="1"/>
                <c:pt idx="0">
                  <c:v>Volume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'Exo volumes colis'!$B$3:$B$9</c:f>
              <c:numCache>
                <c:formatCode>General</c:formatCode>
                <c:ptCount val="7"/>
                <c:pt idx="0">
                  <c:v>14000791</c:v>
                </c:pt>
                <c:pt idx="1">
                  <c:v>19942031</c:v>
                </c:pt>
                <c:pt idx="2">
                  <c:v>27366521</c:v>
                </c:pt>
                <c:pt idx="3">
                  <c:v>38020917</c:v>
                </c:pt>
                <c:pt idx="4">
                  <c:v>76010392</c:v>
                </c:pt>
                <c:pt idx="5">
                  <c:v>87418334</c:v>
                </c:pt>
                <c:pt idx="6">
                  <c:v>99310754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B-4B17-8C1D-B0DB847D1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2119384"/>
        <c:axId val="542125656"/>
      </c:barChart>
      <c:catAx>
        <c:axId val="54211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2125656"/>
        <c:crosses val="autoZero"/>
        <c:auto val="1"/>
        <c:lblAlgn val="ctr"/>
        <c:lblOffset val="100"/>
        <c:noMultiLvlLbl val="0"/>
      </c:catAx>
      <c:valAx>
        <c:axId val="542125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2119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chemeClr val="lt1"/>
                </a:solidFill>
                <a:latin typeface="+mn-lt"/>
                <a:ea typeface="+mn-ea"/>
                <a:cs typeface="+mn-cs"/>
              </a:rPr>
              <a:t>Ventes par zones</a:t>
            </a:r>
            <a:endParaRPr lang="fr-FR"/>
          </a:p>
        </c:rich>
      </c:tx>
      <c:overlay val="0"/>
      <c:spPr>
        <a:gradFill rotWithShape="1">
          <a:gsLst>
            <a:gs pos="0">
              <a:schemeClr val="accent4">
                <a:shade val="51000"/>
                <a:satMod val="130000"/>
              </a:schemeClr>
            </a:gs>
            <a:gs pos="80000">
              <a:schemeClr val="accent4">
                <a:shade val="93000"/>
                <a:satMod val="130000"/>
              </a:schemeClr>
            </a:gs>
            <a:gs pos="100000">
              <a:schemeClr val="accent4">
                <a:shade val="94000"/>
                <a:satMod val="135000"/>
              </a:schemeClr>
            </a:gs>
          </a:gsLst>
          <a:lin ang="16200000" scaled="0"/>
        </a:gradFill>
        <a:ln w="9525" cap="flat" cmpd="sng" algn="ctr">
          <a:solidFill>
            <a:schemeClr val="accent4">
              <a:shade val="95000"/>
              <a:satMod val="105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c:spPr>
    </c:title>
    <c:autoTitleDeleted val="0"/>
    <c:plotArea>
      <c:layout/>
      <c:doughnutChart>
        <c:varyColors val="1"/>
        <c:ser>
          <c:idx val="0"/>
          <c:order val="0"/>
          <c:tx>
            <c:strRef>
              <c:f>'graphique anneau'!$B$3</c:f>
              <c:strCache>
                <c:ptCount val="1"/>
                <c:pt idx="0">
                  <c:v>2005</c:v>
                </c:pt>
              </c:strCache>
            </c:strRef>
          </c:tx>
          <c:dPt>
            <c:idx val="2"/>
            <c:bubble3D val="0"/>
            <c:explosion val="16"/>
            <c:extLst>
              <c:ext xmlns:c16="http://schemas.microsoft.com/office/drawing/2014/chart" uri="{C3380CC4-5D6E-409C-BE32-E72D297353CC}">
                <c16:uniqueId val="{00000000-C8C2-4CF7-B074-86B7C046A15C}"/>
              </c:ext>
            </c:extLst>
          </c:dPt>
          <c:dLbls>
            <c:dLbl>
              <c:idx val="0"/>
              <c:layout>
                <c:manualLayout>
                  <c:x val="-3.3333333333333333E-2"/>
                  <c:y val="-5.555555555555555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2-4CF7-B074-86B7C046A15C}"/>
                </c:ext>
              </c:extLst>
            </c:dLbl>
            <c:spPr>
              <a:gradFill rotWithShape="1">
                <a:gsLst>
                  <a:gs pos="0">
                    <a:schemeClr val="dk1">
                      <a:tint val="50000"/>
                      <a:satMod val="300000"/>
                    </a:schemeClr>
                  </a:gs>
                  <a:gs pos="35000">
                    <a:schemeClr val="dk1">
                      <a:tint val="37000"/>
                      <a:satMod val="300000"/>
                    </a:schemeClr>
                  </a:gs>
                  <a:gs pos="100000">
                    <a:schemeClr val="dk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dk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'graphique anneau'!$A$4:$A$6</c:f>
              <c:strCache>
                <c:ptCount val="3"/>
                <c:pt idx="0">
                  <c:v>Europe</c:v>
                </c:pt>
                <c:pt idx="1">
                  <c:v>Asie</c:v>
                </c:pt>
                <c:pt idx="2">
                  <c:v>États-Unis</c:v>
                </c:pt>
              </c:strCache>
            </c:strRef>
          </c:cat>
          <c:val>
            <c:numRef>
              <c:f>'graphique anneau'!$B$4:$B$6</c:f>
              <c:numCache>
                <c:formatCode>"€"#,##0_);[Red]\("€"#,##0\)</c:formatCode>
                <c:ptCount val="3"/>
                <c:pt idx="0">
                  <c:v>12704714</c:v>
                </c:pt>
                <c:pt idx="1">
                  <c:v>8774099</c:v>
                </c:pt>
                <c:pt idx="2">
                  <c:v>12094215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C2-4CF7-B074-86B7C046A15C}"/>
            </c:ext>
          </c:extLst>
        </c:ser>
        <c:ser>
          <c:idx val="1"/>
          <c:order val="1"/>
          <c:tx>
            <c:strRef>
              <c:f>'graphique anneau'!$C$3</c:f>
              <c:strCache>
                <c:ptCount val="1"/>
                <c:pt idx="0">
                  <c:v>2006</c:v>
                </c:pt>
              </c:strCache>
            </c:strRef>
          </c:tx>
          <c:explosion val="20"/>
          <c:dPt>
            <c:idx val="2"/>
            <c:bubble3D val="0"/>
            <c:explosion val="77"/>
            <c:extLst>
              <c:ext xmlns:c16="http://schemas.microsoft.com/office/drawing/2014/chart" uri="{C3380CC4-5D6E-409C-BE32-E72D297353CC}">
                <c16:uniqueId val="{00000003-C8C2-4CF7-B074-86B7C046A15C}"/>
              </c:ext>
            </c:extLst>
          </c:dPt>
          <c:dLbls>
            <c:spPr>
              <a:gradFill rotWithShape="1">
                <a:gsLst>
                  <a:gs pos="0">
                    <a:schemeClr val="dk1">
                      <a:tint val="50000"/>
                      <a:satMod val="300000"/>
                    </a:schemeClr>
                  </a:gs>
                  <a:gs pos="35000">
                    <a:schemeClr val="dk1">
                      <a:tint val="37000"/>
                      <a:satMod val="300000"/>
                    </a:schemeClr>
                  </a:gs>
                  <a:gs pos="100000">
                    <a:schemeClr val="dk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dk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'graphique anneau'!$A$4:$A$6</c:f>
              <c:strCache>
                <c:ptCount val="3"/>
                <c:pt idx="0">
                  <c:v>Europe</c:v>
                </c:pt>
                <c:pt idx="1">
                  <c:v>Asie</c:v>
                </c:pt>
                <c:pt idx="2">
                  <c:v>États-Unis</c:v>
                </c:pt>
              </c:strCache>
            </c:strRef>
          </c:cat>
          <c:val>
            <c:numRef>
              <c:f>'graphique anneau'!$C$4:$C$6</c:f>
              <c:numCache>
                <c:formatCode>"€"#,##0_);[Red]\("€"#,##0\)</c:formatCode>
                <c:ptCount val="3"/>
                <c:pt idx="0">
                  <c:v>17987034</c:v>
                </c:pt>
                <c:pt idx="1">
                  <c:v>12214447</c:v>
                </c:pt>
                <c:pt idx="2">
                  <c:v>10873099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2-4CF7-B074-86B7C046A15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50"/>
        <c:holeSize val="20"/>
      </c:doughnutChart>
    </c:plotArea>
    <c:legend>
      <c:legendPos val="r"/>
      <c:overlay val="0"/>
    </c:legend>
    <c:plotVisOnly val="1"/>
    <c:dispBlanksAs val="gap"/>
    <c:showDLblsOverMax val="0"/>
  </c:chart>
  <c:spPr>
    <a:gradFill rotWithShape="1">
      <a:gsLst>
        <a:gs pos="0">
          <a:schemeClr val="accent3">
            <a:tint val="50000"/>
            <a:satMod val="300000"/>
          </a:schemeClr>
        </a:gs>
        <a:gs pos="35000">
          <a:schemeClr val="accent3">
            <a:tint val="37000"/>
            <a:satMod val="300000"/>
          </a:schemeClr>
        </a:gs>
        <a:gs pos="100000">
          <a:schemeClr val="accent3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3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8312729658792651"/>
          <c:y val="0.19943277923592884"/>
          <c:w val="0.66613801399825023"/>
          <c:h val="0.6176684827275378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'Résultat volumes colis '!$C$2</c:f>
              <c:strCache>
                <c:ptCount val="1"/>
                <c:pt idx="0">
                  <c:v>Volume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BC9E-45B8-B0D4-E4B225214A7B}"/>
              </c:ext>
            </c:extLst>
          </c:dPt>
          <c:trendline>
            <c:trendlineType val="linear"/>
            <c:forward val="1"/>
            <c:dispRSqr val="0"/>
            <c:dispEq val="0"/>
          </c:trendline>
          <c:cat>
            <c:numRef>
              <c:f>'Résultat volumes colis '!$B$3:$B$9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'Résultat volumes colis '!$C$3:$C$9</c:f>
              <c:numCache>
                <c:formatCode>General</c:formatCode>
                <c:ptCount val="7"/>
                <c:pt idx="0">
                  <c:v>14000791</c:v>
                </c:pt>
                <c:pt idx="1">
                  <c:v>19942031</c:v>
                </c:pt>
                <c:pt idx="2">
                  <c:v>27366521</c:v>
                </c:pt>
                <c:pt idx="3">
                  <c:v>38020917</c:v>
                </c:pt>
                <c:pt idx="4">
                  <c:v>76010392</c:v>
                </c:pt>
                <c:pt idx="5">
                  <c:v>87418334</c:v>
                </c:pt>
                <c:pt idx="6">
                  <c:v>99310754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9E-45B8-B0D4-E4B225214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828800"/>
        <c:axId val="322826840"/>
      </c:barChart>
      <c:catAx>
        <c:axId val="322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fr-FR"/>
          </a:p>
        </c:txPr>
        <c:crossAx val="322826840"/>
        <c:crosses val="autoZero"/>
        <c:auto val="1"/>
        <c:lblAlgn val="ctr"/>
        <c:lblOffset val="100"/>
        <c:noMultiLvlLbl val="0"/>
      </c:catAx>
      <c:valAx>
        <c:axId val="322826840"/>
        <c:scaling>
          <c:orientation val="minMax"/>
        </c:scaling>
        <c:delete val="0"/>
        <c:axPos val="l"/>
        <c:majorGridlines>
          <c:spPr>
            <a:ln>
              <a:solidFill>
                <a:srgbClr val="FF0000"/>
              </a:solidFill>
              <a:prstDash val="dashDot"/>
            </a:ln>
            <a:effectLst>
              <a:outerShdw sx="1000" sy="1000" algn="ctr" rotWithShape="0">
                <a:srgbClr val="00B050"/>
              </a:outerShdw>
            </a:effectLst>
          </c:spPr>
        </c:majorGridlines>
        <c:numFmt formatCode="#,##0" sourceLinked="0"/>
        <c:majorTickMark val="out"/>
        <c:minorTickMark val="none"/>
        <c:tickLblPos val="nextTo"/>
        <c:crossAx val="322828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6.4869144962648895E-2"/>
                <c:y val="6.0543757787852259E-2"/>
              </c:manualLayout>
            </c:layout>
            <c:txPr>
              <a:bodyPr rot="0" vert="horz"/>
              <a:lstStyle/>
              <a:p>
                <a:pPr>
                  <a:defRPr/>
                </a:pPr>
                <a:endParaRPr lang="fr-FR"/>
              </a:p>
            </c:txPr>
          </c:dispUnitsLbl>
        </c:dispUnits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[TP_Excel avec correction.xlsx]ventes!Tableau croisé dynamique4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ventes!$I$14:$I$15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ventes!$H$16:$H$28</c:f>
              <c:strCache>
                <c:ptCount val="12"/>
                <c:pt idx="0">
                  <c:v>janv-09</c:v>
                </c:pt>
                <c:pt idx="1">
                  <c:v>févr-09</c:v>
                </c:pt>
                <c:pt idx="2">
                  <c:v>mars-09</c:v>
                </c:pt>
                <c:pt idx="3">
                  <c:v>avr-09</c:v>
                </c:pt>
                <c:pt idx="4">
                  <c:v>mai-09</c:v>
                </c:pt>
                <c:pt idx="5">
                  <c:v>juin-09</c:v>
                </c:pt>
                <c:pt idx="6">
                  <c:v>juil-09</c:v>
                </c:pt>
                <c:pt idx="7">
                  <c:v>août-09</c:v>
                </c:pt>
                <c:pt idx="8">
                  <c:v>sept-09</c:v>
                </c:pt>
                <c:pt idx="9">
                  <c:v>oct-09</c:v>
                </c:pt>
                <c:pt idx="10">
                  <c:v>nov-09</c:v>
                </c:pt>
                <c:pt idx="11">
                  <c:v>déc-09</c:v>
                </c:pt>
              </c:strCache>
            </c:strRef>
          </c:cat>
          <c:val>
            <c:numRef>
              <c:f>ventes!$I$16:$I$28</c:f>
              <c:numCache>
                <c:formatCode>_-* #\ ##0\ _€_-;\-* #\ ##0\ _€_-;_-* "-"??\ _€_-;_-@_-</c:formatCode>
                <c:ptCount val="12"/>
                <c:pt idx="0">
                  <c:v>27811</c:v>
                </c:pt>
                <c:pt idx="1">
                  <c:v>8228.18</c:v>
                </c:pt>
                <c:pt idx="2">
                  <c:v>5017.6900000000005</c:v>
                </c:pt>
                <c:pt idx="5">
                  <c:v>14113.49</c:v>
                </c:pt>
                <c:pt idx="6">
                  <c:v>1425.06</c:v>
                </c:pt>
                <c:pt idx="7">
                  <c:v>5407.8</c:v>
                </c:pt>
                <c:pt idx="8">
                  <c:v>2223.12</c:v>
                </c:pt>
                <c:pt idx="9">
                  <c:v>5240.66</c:v>
                </c:pt>
                <c:pt idx="10">
                  <c:v>1513.13</c:v>
                </c:pt>
                <c:pt idx="11">
                  <c:v>1858.57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F-4750-B19E-C56DEC06FDBE}"/>
            </c:ext>
          </c:extLst>
        </c:ser>
        <c:ser>
          <c:idx val="1"/>
          <c:order val="1"/>
          <c:tx>
            <c:strRef>
              <c:f>ventes!$J$14:$J$15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ventes!$H$16:$H$28</c:f>
              <c:strCache>
                <c:ptCount val="12"/>
                <c:pt idx="0">
                  <c:v>janv-09</c:v>
                </c:pt>
                <c:pt idx="1">
                  <c:v>févr-09</c:v>
                </c:pt>
                <c:pt idx="2">
                  <c:v>mars-09</c:v>
                </c:pt>
                <c:pt idx="3">
                  <c:v>avr-09</c:v>
                </c:pt>
                <c:pt idx="4">
                  <c:v>mai-09</c:v>
                </c:pt>
                <c:pt idx="5">
                  <c:v>juin-09</c:v>
                </c:pt>
                <c:pt idx="6">
                  <c:v>juil-09</c:v>
                </c:pt>
                <c:pt idx="7">
                  <c:v>août-09</c:v>
                </c:pt>
                <c:pt idx="8">
                  <c:v>sept-09</c:v>
                </c:pt>
                <c:pt idx="9">
                  <c:v>oct-09</c:v>
                </c:pt>
                <c:pt idx="10">
                  <c:v>nov-09</c:v>
                </c:pt>
                <c:pt idx="11">
                  <c:v>déc-09</c:v>
                </c:pt>
              </c:strCache>
            </c:strRef>
          </c:cat>
          <c:val>
            <c:numRef>
              <c:f>ventes!$J$16:$J$28</c:f>
              <c:numCache>
                <c:formatCode>_-* #\ ##0\ _€_-;\-* #\ ##0\ _€_-;_-* "-"??\ _€_-;_-@_-</c:formatCode>
                <c:ptCount val="12"/>
                <c:pt idx="2">
                  <c:v>7762.78</c:v>
                </c:pt>
                <c:pt idx="3">
                  <c:v>7141.27</c:v>
                </c:pt>
                <c:pt idx="4">
                  <c:v>1962.59</c:v>
                </c:pt>
                <c:pt idx="10">
                  <c:v>1488.82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AF-4750-B19E-C56DEC06FDBE}"/>
            </c:ext>
          </c:extLst>
        </c:ser>
        <c:ser>
          <c:idx val="2"/>
          <c:order val="2"/>
          <c:tx>
            <c:strRef>
              <c:f>ventes!$K$14:$K$15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ventes!$H$16:$H$28</c:f>
              <c:strCache>
                <c:ptCount val="12"/>
                <c:pt idx="0">
                  <c:v>janv-09</c:v>
                </c:pt>
                <c:pt idx="1">
                  <c:v>févr-09</c:v>
                </c:pt>
                <c:pt idx="2">
                  <c:v>mars-09</c:v>
                </c:pt>
                <c:pt idx="3">
                  <c:v>avr-09</c:v>
                </c:pt>
                <c:pt idx="4">
                  <c:v>mai-09</c:v>
                </c:pt>
                <c:pt idx="5">
                  <c:v>juin-09</c:v>
                </c:pt>
                <c:pt idx="6">
                  <c:v>juil-09</c:v>
                </c:pt>
                <c:pt idx="7">
                  <c:v>août-09</c:v>
                </c:pt>
                <c:pt idx="8">
                  <c:v>sept-09</c:v>
                </c:pt>
                <c:pt idx="9">
                  <c:v>oct-09</c:v>
                </c:pt>
                <c:pt idx="10">
                  <c:v>nov-09</c:v>
                </c:pt>
                <c:pt idx="11">
                  <c:v>déc-09</c:v>
                </c:pt>
              </c:strCache>
            </c:strRef>
          </c:cat>
          <c:val>
            <c:numRef>
              <c:f>ventes!$K$16:$K$28</c:f>
              <c:numCache>
                <c:formatCode>_-* #\ ##0\ _€_-;\-* #\ ##0\ _€_-;_-* "-"??\ _€_-;_-@_-</c:formatCode>
                <c:ptCount val="12"/>
                <c:pt idx="0">
                  <c:v>4988.2199999999993</c:v>
                </c:pt>
                <c:pt idx="1">
                  <c:v>4011.9</c:v>
                </c:pt>
                <c:pt idx="2">
                  <c:v>8561.19</c:v>
                </c:pt>
                <c:pt idx="4">
                  <c:v>5440.42</c:v>
                </c:pt>
                <c:pt idx="5">
                  <c:v>5714.39</c:v>
                </c:pt>
                <c:pt idx="6">
                  <c:v>8289.59</c:v>
                </c:pt>
                <c:pt idx="7">
                  <c:v>2223.12</c:v>
                </c:pt>
                <c:pt idx="8">
                  <c:v>1893.23</c:v>
                </c:pt>
                <c:pt idx="10">
                  <c:v>1628.72</c:v>
                </c:pt>
                <c:pt idx="11">
                  <c:v>1812.26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AF-4750-B19E-C56DEC06FDBE}"/>
            </c:ext>
          </c:extLst>
        </c:ser>
        <c:ser>
          <c:idx val="3"/>
          <c:order val="3"/>
          <c:tx>
            <c:strRef>
              <c:f>ventes!$L$14:$L$15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ventes!$H$16:$H$28</c:f>
              <c:strCache>
                <c:ptCount val="12"/>
                <c:pt idx="0">
                  <c:v>janv-09</c:v>
                </c:pt>
                <c:pt idx="1">
                  <c:v>févr-09</c:v>
                </c:pt>
                <c:pt idx="2">
                  <c:v>mars-09</c:v>
                </c:pt>
                <c:pt idx="3">
                  <c:v>avr-09</c:v>
                </c:pt>
                <c:pt idx="4">
                  <c:v>mai-09</c:v>
                </c:pt>
                <c:pt idx="5">
                  <c:v>juin-09</c:v>
                </c:pt>
                <c:pt idx="6">
                  <c:v>juil-09</c:v>
                </c:pt>
                <c:pt idx="7">
                  <c:v>août-09</c:v>
                </c:pt>
                <c:pt idx="8">
                  <c:v>sept-09</c:v>
                </c:pt>
                <c:pt idx="9">
                  <c:v>oct-09</c:v>
                </c:pt>
                <c:pt idx="10">
                  <c:v>nov-09</c:v>
                </c:pt>
                <c:pt idx="11">
                  <c:v>déc-09</c:v>
                </c:pt>
              </c:strCache>
            </c:strRef>
          </c:cat>
          <c:val>
            <c:numRef>
              <c:f>ventes!$L$16:$L$28</c:f>
              <c:numCache>
                <c:formatCode>_-* #\ ##0\ _€_-;\-* #\ ##0\ _€_-;_-* "-"??\ _€_-;_-@_-</c:formatCode>
                <c:ptCount val="12"/>
                <c:pt idx="0">
                  <c:v>2020</c:v>
                </c:pt>
                <c:pt idx="1">
                  <c:v>4714.66</c:v>
                </c:pt>
                <c:pt idx="4">
                  <c:v>1622.47</c:v>
                </c:pt>
                <c:pt idx="6">
                  <c:v>1534.83</c:v>
                </c:pt>
                <c:pt idx="7">
                  <c:v>6866.5499999999993</c:v>
                </c:pt>
                <c:pt idx="8">
                  <c:v>9912.130000000001</c:v>
                </c:pt>
                <c:pt idx="9">
                  <c:v>12648.92</c:v>
                </c:pt>
                <c:pt idx="11">
                  <c:v>1646.57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AF-4750-B19E-C56DEC06FDBE}"/>
            </c:ext>
          </c:extLst>
        </c:ser>
        <c:ser>
          <c:idx val="4"/>
          <c:order val="4"/>
          <c:tx>
            <c:strRef>
              <c:f>ventes!$M$14:$M$15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ventes!$H$16:$H$28</c:f>
              <c:strCache>
                <c:ptCount val="12"/>
                <c:pt idx="0">
                  <c:v>janv-09</c:v>
                </c:pt>
                <c:pt idx="1">
                  <c:v>févr-09</c:v>
                </c:pt>
                <c:pt idx="2">
                  <c:v>mars-09</c:v>
                </c:pt>
                <c:pt idx="3">
                  <c:v>avr-09</c:v>
                </c:pt>
                <c:pt idx="4">
                  <c:v>mai-09</c:v>
                </c:pt>
                <c:pt idx="5">
                  <c:v>juin-09</c:v>
                </c:pt>
                <c:pt idx="6">
                  <c:v>juil-09</c:v>
                </c:pt>
                <c:pt idx="7">
                  <c:v>août-09</c:v>
                </c:pt>
                <c:pt idx="8">
                  <c:v>sept-09</c:v>
                </c:pt>
                <c:pt idx="9">
                  <c:v>oct-09</c:v>
                </c:pt>
                <c:pt idx="10">
                  <c:v>nov-09</c:v>
                </c:pt>
                <c:pt idx="11">
                  <c:v>déc-09</c:v>
                </c:pt>
              </c:strCache>
            </c:strRef>
          </c:cat>
          <c:val>
            <c:numRef>
              <c:f>ventes!$M$16:$M$28</c:f>
              <c:numCache>
                <c:formatCode>_-* #\ ##0\ _€_-;\-* #\ ##0\ _€_-;_-* "-"??\ _€_-;_-@_-</c:formatCode>
                <c:ptCount val="12"/>
                <c:pt idx="3">
                  <c:v>4291.7</c:v>
                </c:pt>
                <c:pt idx="4">
                  <c:v>3427.76</c:v>
                </c:pt>
                <c:pt idx="5">
                  <c:v>1759.92</c:v>
                </c:pt>
                <c:pt idx="7">
                  <c:v>3567.47</c:v>
                </c:pt>
                <c:pt idx="8">
                  <c:v>14612.38</c:v>
                </c:pt>
                <c:pt idx="10">
                  <c:v>15445.560000000001</c:v>
                </c:pt>
                <c:pt idx="11">
                  <c:v>48798.539999999994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AF-4750-B19E-C56DEC06F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2829192"/>
        <c:axId val="322826448"/>
      </c:barChart>
      <c:catAx>
        <c:axId val="322829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826448"/>
        <c:crosses val="autoZero"/>
        <c:auto val="1"/>
        <c:lblAlgn val="ctr"/>
        <c:lblOffset val="100"/>
        <c:noMultiLvlLbl val="0"/>
      </c:catAx>
      <c:valAx>
        <c:axId val="32282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82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'Exo meubles'!$A$2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'Exo meubles'!$B$1:$D$1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'Exo meubles'!$B$2:$D$2</c:f>
              <c:numCache>
                <c:formatCode>General</c:formatCode>
                <c:ptCount val="3"/>
                <c:pt idx="0">
                  <c:v>25</c:v>
                </c:pt>
                <c:pt idx="1">
                  <c:v>30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3-442E-947A-20345730BE55}"/>
            </c:ext>
          </c:extLst>
        </c:ser>
        <c:ser>
          <c:idx val="1"/>
          <c:order val="1"/>
          <c:tx>
            <c:strRef>
              <c:f>'Exo meubles'!$A$3</c:f>
              <c:strCache>
                <c:ptCount val="1"/>
                <c:pt idx="0">
                  <c:v>Tapis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'Exo meubles'!$B$1:$D$1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'Exo meubles'!$B$3:$D$3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43-442E-947A-20345730BE55}"/>
            </c:ext>
          </c:extLst>
        </c:ser>
        <c:ser>
          <c:idx val="2"/>
          <c:order val="2"/>
          <c:tx>
            <c:strRef>
              <c:f>'Exo meubles'!$A$4</c:f>
              <c:strCache>
                <c:ptCount val="1"/>
                <c:pt idx="0">
                  <c:v>Meubles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'Exo meubles'!$B$1:$D$1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'Exo meubles'!$B$4:$D$4</c:f>
              <c:numCache>
                <c:formatCode>General</c:formatCode>
                <c:ptCount val="3"/>
                <c:pt idx="0">
                  <c:v>15</c:v>
                </c:pt>
                <c:pt idx="1">
                  <c:v>20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43-442E-947A-20345730B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2825664"/>
        <c:axId val="322829976"/>
      </c:barChart>
      <c:catAx>
        <c:axId val="32282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829976"/>
        <c:crosses val="autoZero"/>
        <c:auto val="1"/>
        <c:lblAlgn val="ctr"/>
        <c:lblOffset val="100"/>
        <c:noMultiLvlLbl val="0"/>
      </c:catAx>
      <c:valAx>
        <c:axId val="322829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82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>
                <a:effectLst>
                  <a:glow rad="127000">
                    <a:schemeClr val="accent2">
                      <a:satMod val="175000"/>
                      <a:alpha val="50000"/>
                    </a:schemeClr>
                  </a:glow>
                </a:effectLst>
              </a:rPr>
              <a:t>Evolution</a:t>
            </a:r>
            <a:r>
              <a:rPr lang="fr-FR"/>
              <a:t> du </a:t>
            </a:r>
            <a:r>
              <a:rPr lang="fr-FR">
                <a:effectLst>
                  <a:reflection blurRad="6350" stA="40000" endPos="40000" dist="29997" dir="5400000" sy="-100000" algn="bl" rotWithShape="0"/>
                </a:effectLst>
              </a:rPr>
              <a:t>mobilier</a:t>
            </a:r>
          </a:p>
        </c:rich>
      </c:tx>
      <c:overlay val="0"/>
    </c:title>
    <c:autoTitleDeleted val="0"/>
    <c:view3D>
      <c:rotX val="15"/>
      <c:rotY val="40"/>
      <c:rAngAx val="0"/>
    </c:view3D>
    <c:floor>
      <c:thickness val="0"/>
      <c:spPr>
        <a:blipFill>
          <a:blip xmlns:r="http://schemas.openxmlformats.org/officeDocument/2006/relationships" r:embed="rId1"/>
          <a:tile tx="0" ty="0" sx="100000" sy="100000" flip="none" algn="tl"/>
        </a:blipFill>
      </c:spPr>
    </c:floor>
    <c:sideWall>
      <c:thickness val="0"/>
      <c:spPr>
        <a:solidFill>
          <a:schemeClr val="accent6">
            <a:lumMod val="20000"/>
            <a:lumOff val="80000"/>
          </a:schemeClr>
        </a:solidFill>
      </c:spPr>
    </c:sideWall>
    <c:backWall>
      <c:thickness val="0"/>
      <c:spPr>
        <a:solidFill>
          <a:schemeClr val="accent6">
            <a:lumMod val="20000"/>
            <a:lumOff val="80000"/>
          </a:schemeClr>
        </a:solidFill>
      </c:spPr>
    </c:backWall>
    <c:plotArea>
      <c:layout/>
      <c:bar3DChart>
        <c:barDir val="col"/>
        <c:grouping val="standard"/>
        <c:varyColors val="0"/>
        <c:ser>
          <c:idx val="2"/>
          <c:order val="0"/>
          <c:tx>
            <c:strRef>
              <c:f>'Résultat meubles '!$A$4</c:f>
              <c:strCache>
                <c:ptCount val="1"/>
                <c:pt idx="0">
                  <c:v>Meubles</c:v>
                </c:pt>
              </c:strCache>
            </c:strRef>
          </c:tx>
          <c:spPr>
            <a:gradFill>
              <a:gsLst>
                <a:gs pos="70000">
                  <a:srgbClr val="0070C0"/>
                </a:gs>
                <a:gs pos="55000">
                  <a:srgbClr val="00B0F0"/>
                </a:gs>
                <a:gs pos="35000">
                  <a:srgbClr val="92D050"/>
                </a:gs>
                <a:gs pos="18000">
                  <a:srgbClr val="FFFF00">
                    <a:lumMod val="100000"/>
                  </a:srgbClr>
                </a:gs>
                <a:gs pos="3000">
                  <a:srgbClr val="FF0000"/>
                </a:gs>
                <a:gs pos="85000">
                  <a:srgbClr val="7030A0"/>
                </a:gs>
                <a:gs pos="97000">
                  <a:srgbClr val="C00000"/>
                </a:gs>
              </a:gsLst>
              <a:lin ang="2700000" scaled="1"/>
            </a:gradFill>
          </c:spPr>
          <c:invertIfNegative val="0"/>
          <c:cat>
            <c:numRef>
              <c:f>'Résultat meubles '!$B$1:$D$1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'Résultat meubles '!$B$4:$D$4</c:f>
              <c:numCache>
                <c:formatCode>General</c:formatCode>
                <c:ptCount val="3"/>
                <c:pt idx="0">
                  <c:v>15</c:v>
                </c:pt>
                <c:pt idx="1">
                  <c:v>20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9-496E-A846-2F0D92CA6C3B}"/>
            </c:ext>
          </c:extLst>
        </c:ser>
        <c:ser>
          <c:idx val="0"/>
          <c:order val="1"/>
          <c:tx>
            <c:strRef>
              <c:f>'Résultat meubles '!$A$2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numRef>
              <c:f>'Résultat meubles '!$B$1:$D$1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'Résultat meubles '!$B$2:$D$2</c:f>
              <c:numCache>
                <c:formatCode>General</c:formatCode>
                <c:ptCount val="3"/>
                <c:pt idx="0">
                  <c:v>25</c:v>
                </c:pt>
                <c:pt idx="1">
                  <c:v>30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9-496E-A846-2F0D92CA6C3B}"/>
            </c:ext>
          </c:extLst>
        </c:ser>
        <c:ser>
          <c:idx val="1"/>
          <c:order val="2"/>
          <c:tx>
            <c:strRef>
              <c:f>'Résultat meubles '!$A$3</c:f>
              <c:strCache>
                <c:ptCount val="1"/>
                <c:pt idx="0">
                  <c:v>Tapis</c:v>
                </c:pt>
              </c:strCache>
            </c:strRef>
          </c:tx>
          <c:invertIfNegative val="0"/>
          <c:cat>
            <c:numRef>
              <c:f>'Résultat meubles '!$B$1:$D$1</c:f>
              <c:numCache>
                <c:formatCode>General</c:formatCod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numCache>
            </c:numRef>
          </c:cat>
          <c:val>
            <c:numRef>
              <c:f>'Résultat meubles '!$B$3:$D$3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0009-496E-A846-2F0D92CA6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28744256"/>
        <c:axId val="328740336"/>
        <c:axId val="326358904"/>
      </c:bar3DChart>
      <c:catAx>
        <c:axId val="32874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8740336"/>
        <c:crosses val="autoZero"/>
        <c:auto val="1"/>
        <c:lblAlgn val="ctr"/>
        <c:lblOffset val="100"/>
        <c:noMultiLvlLbl val="0"/>
      </c:catAx>
      <c:valAx>
        <c:axId val="328740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744256"/>
        <c:crosses val="autoZero"/>
        <c:crossBetween val="between"/>
      </c:valAx>
      <c:serAx>
        <c:axId val="326358904"/>
        <c:scaling>
          <c:orientation val="minMax"/>
        </c:scaling>
        <c:delete val="1"/>
        <c:axPos val="b"/>
        <c:majorTickMark val="out"/>
        <c:minorTickMark val="none"/>
        <c:tickLblPos val="nextTo"/>
        <c:crossAx val="328740336"/>
        <c:crosses val="autoZero"/>
      </c:serAx>
    </c:plotArea>
    <c:legend>
      <c:legendPos val="r"/>
      <c:overlay val="0"/>
      <c:txPr>
        <a:bodyPr/>
        <a:lstStyle/>
        <a:p>
          <a:pPr>
            <a:defRPr>
              <a:effectLst/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'graphique de secteurs'!$B$1</c:f>
              <c:strCache>
                <c:ptCount val="1"/>
                <c:pt idx="0">
                  <c:v>Montant de la commande</c:v>
                </c:pt>
              </c:strCache>
            </c:strRef>
          </c:tx>
          <c:dPt>
            <c:idx val="3"/>
            <c:bubble3D val="0"/>
            <c:explosion val="20"/>
            <c:extLst>
              <c:ext xmlns:c16="http://schemas.microsoft.com/office/drawing/2014/chart" uri="{C3380CC4-5D6E-409C-BE32-E72D297353CC}">
                <c16:uniqueId val="{00000000-8547-4FA8-BFA8-73C2919E7B7D}"/>
              </c:ext>
            </c:extLst>
          </c:dPt>
          <c:cat>
            <c:strRef>
              <c:f>'graphique de secteurs'!$A$2:$A$9</c:f>
              <c:strCache>
                <c:ptCount val="8"/>
                <c:pt idx="0">
                  <c:v>Buchanan</c:v>
                </c:pt>
                <c:pt idx="1">
                  <c:v>Callahan</c:v>
                </c:pt>
                <c:pt idx="2">
                  <c:v>Davolio</c:v>
                </c:pt>
                <c:pt idx="3">
                  <c:v>Dodsworth</c:v>
                </c:pt>
                <c:pt idx="4">
                  <c:v>Fuller</c:v>
                </c:pt>
                <c:pt idx="5">
                  <c:v>Leverling</c:v>
                </c:pt>
                <c:pt idx="6">
                  <c:v>Peacock</c:v>
                </c:pt>
                <c:pt idx="7">
                  <c:v>Suyama</c:v>
                </c:pt>
              </c:strCache>
            </c:strRef>
          </c:cat>
          <c:val>
            <c:numRef>
              <c:f>'graphique de secteurs'!$B$2:$B$9</c:f>
              <c:numCache>
                <c:formatCode>_("€"* #,##0.00_);_("€"* \(#,##0.00\);_("€"* "-"??_);_(@_)</c:formatCode>
                <c:ptCount val="8"/>
                <c:pt idx="0">
                  <c:v>240</c:v>
                </c:pt>
                <c:pt idx="1">
                  <c:v>254</c:v>
                </c:pt>
                <c:pt idx="2">
                  <c:v>1814.88</c:v>
                </c:pt>
                <c:pt idx="3">
                  <c:v>2190.5</c:v>
                </c:pt>
                <c:pt idx="4">
                  <c:v>1676</c:v>
                </c:pt>
                <c:pt idx="5">
                  <c:v>354.06</c:v>
                </c:pt>
                <c:pt idx="6">
                  <c:v>460</c:v>
                </c:pt>
                <c:pt idx="7">
                  <c:v>1963.4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7-4FA8-BFA8-73C2919E7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6"/>
        <c:splitType val="cust"/>
        <c:custSplit>
          <c:secondPiePt val="0"/>
          <c:secondPiePt val="1"/>
          <c:secondPiePt val="5"/>
          <c:secondPiePt val="6"/>
        </c:custSplit>
        <c:secondPieSize val="50"/>
        <c:serLines/>
      </c:of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ubbleChart>
        <c:varyColors val="0"/>
        <c:ser>
          <c:idx val="0"/>
          <c:order val="0"/>
          <c:tx>
            <c:strRef>
              <c:f>'graphique à bulles'!$B$1</c:f>
              <c:strCache>
                <c:ptCount val="1"/>
                <c:pt idx="0">
                  <c:v>Ventes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Calibri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'graphique à bulles'!$A$2:$A$6</c:f>
              <c:numCache>
                <c:formatCode>General</c:formatCode>
                <c:ptCount val="5"/>
                <c:pt idx="0">
                  <c:v>5</c:v>
                </c:pt>
                <c:pt idx="1">
                  <c:v>14</c:v>
                </c:pt>
                <c:pt idx="2">
                  <c:v>20</c:v>
                </c:pt>
                <c:pt idx="3">
                  <c:v>18</c:v>
                </c:pt>
                <c:pt idx="4">
                  <c:v>22</c:v>
                </c:pt>
              </c:numCache>
            </c:numRef>
          </c:xVal>
          <c:yVal>
            <c:numRef>
              <c:f>'graphique à bulles'!$B$2:$B$6</c:f>
              <c:numCache>
                <c:formatCode>#\ ##0\ "€"</c:formatCode>
                <c:ptCount val="5"/>
                <c:pt idx="0">
                  <c:v>5500</c:v>
                </c:pt>
                <c:pt idx="1">
                  <c:v>12200</c:v>
                </c:pt>
                <c:pt idx="2">
                  <c:v>60000</c:v>
                </c:pt>
                <c:pt idx="3">
                  <c:v>24400</c:v>
                </c:pt>
                <c:pt idx="4">
                  <c:v>32000</c:v>
                </c:pt>
              </c:numCache>
            </c:numRef>
          </c:yVal>
          <c:bubbleSize>
            <c:numRef>
              <c:f>'graphique à bulles'!$C$2:$C$6</c:f>
              <c:numCache>
                <c:formatCode>General</c:formatCode>
                <c:ptCount val="5"/>
                <c:pt idx="0">
                  <c:v>3</c:v>
                </c:pt>
                <c:pt idx="1">
                  <c:v>12</c:v>
                </c:pt>
                <c:pt idx="2">
                  <c:v>33</c:v>
                </c:pt>
                <c:pt idx="3">
                  <c:v>10</c:v>
                </c:pt>
                <c:pt idx="4">
                  <c:v>42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0-CA43-4B08-A528-602D6046B13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328739944"/>
        <c:axId val="328741904"/>
      </c:bubbleChart>
      <c:valAx>
        <c:axId val="328739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741904"/>
        <c:crosses val="autoZero"/>
        <c:crossBetween val="midCat"/>
      </c:valAx>
      <c:valAx>
        <c:axId val="328741904"/>
        <c:scaling>
          <c:orientation val="minMax"/>
        </c:scaling>
        <c:delete val="0"/>
        <c:axPos val="l"/>
        <c:numFmt formatCode="#\ 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739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Ventes jardinerie</a:t>
            </a:r>
          </a:p>
        </c:rich>
      </c:tx>
      <c:overlay val="0"/>
    </c:title>
    <c:autoTitleDeleted val="0"/>
    <c:plotArea>
      <c:layout/>
      <c:radarChart>
        <c:radarStyle val="filled"/>
        <c:varyColors val="0"/>
        <c:ser>
          <c:idx val="0"/>
          <c:order val="0"/>
          <c:tx>
            <c:strRef>
              <c:f>'graphique radar'!$B$12</c:f>
              <c:strCache>
                <c:ptCount val="1"/>
                <c:pt idx="0">
                  <c:v>Bulbes</c:v>
                </c:pt>
              </c:strCache>
            </c:strRef>
          </c:tx>
          <c:cat>
            <c:strRef>
              <c:f>'graphique radar'!$A$13:$A$24</c:f>
              <c:strCache>
                <c:ptCount val="12"/>
                <c:pt idx="0">
                  <c:v>Janv</c:v>
                </c:pt>
                <c:pt idx="1">
                  <c:v>Fév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'graphique radar'!$B$13:$B$24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</c:v>
                </c:pt>
                <c:pt idx="8">
                  <c:v>5000</c:v>
                </c:pt>
                <c:pt idx="9">
                  <c:v>8500</c:v>
                </c:pt>
                <c:pt idx="10">
                  <c:v>3500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3-4FF1-B157-42413681E617}"/>
            </c:ext>
          </c:extLst>
        </c:ser>
        <c:ser>
          <c:idx val="1"/>
          <c:order val="1"/>
          <c:tx>
            <c:strRef>
              <c:f>'graphique radar'!$C$12</c:f>
              <c:strCache>
                <c:ptCount val="1"/>
                <c:pt idx="0">
                  <c:v>Semences</c:v>
                </c:pt>
              </c:strCache>
            </c:strRef>
          </c:tx>
          <c:cat>
            <c:strRef>
              <c:f>'graphique radar'!$A$13:$A$24</c:f>
              <c:strCache>
                <c:ptCount val="12"/>
                <c:pt idx="0">
                  <c:v>Janv</c:v>
                </c:pt>
                <c:pt idx="1">
                  <c:v>Fév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'graphique radar'!$C$13:$C$24</c:f>
              <c:numCache>
                <c:formatCode>General</c:formatCode>
                <c:ptCount val="12"/>
                <c:pt idx="0">
                  <c:v>2500</c:v>
                </c:pt>
                <c:pt idx="1">
                  <c:v>5500</c:v>
                </c:pt>
                <c:pt idx="2">
                  <c:v>9000</c:v>
                </c:pt>
                <c:pt idx="3">
                  <c:v>6500</c:v>
                </c:pt>
                <c:pt idx="4">
                  <c:v>3500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3-4FF1-B157-42413681E617}"/>
            </c:ext>
          </c:extLst>
        </c:ser>
        <c:ser>
          <c:idx val="2"/>
          <c:order val="2"/>
          <c:tx>
            <c:strRef>
              <c:f>'graphique radar'!$D$12</c:f>
              <c:strCache>
                <c:ptCount val="1"/>
                <c:pt idx="0">
                  <c:v>Fleurs</c:v>
                </c:pt>
              </c:strCache>
            </c:strRef>
          </c:tx>
          <c:cat>
            <c:strRef>
              <c:f>'graphique radar'!$A$13:$A$24</c:f>
              <c:strCache>
                <c:ptCount val="12"/>
                <c:pt idx="0">
                  <c:v>Janv</c:v>
                </c:pt>
                <c:pt idx="1">
                  <c:v>Fév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'graphique radar'!$D$13:$D$24</c:f>
              <c:numCache>
                <c:formatCode>General</c:formatCode>
                <c:ptCount val="12"/>
                <c:pt idx="0">
                  <c:v>500</c:v>
                </c:pt>
                <c:pt idx="1">
                  <c:v>750</c:v>
                </c:pt>
                <c:pt idx="2">
                  <c:v>1500</c:v>
                </c:pt>
                <c:pt idx="3">
                  <c:v>2000</c:v>
                </c:pt>
                <c:pt idx="4">
                  <c:v>5500</c:v>
                </c:pt>
                <c:pt idx="5" formatCode="#,##0">
                  <c:v>7500</c:v>
                </c:pt>
                <c:pt idx="6">
                  <c:v>8500</c:v>
                </c:pt>
                <c:pt idx="7">
                  <c:v>7000</c:v>
                </c:pt>
                <c:pt idx="8">
                  <c:v>3500</c:v>
                </c:pt>
                <c:pt idx="9">
                  <c:v>2500</c:v>
                </c:pt>
                <c:pt idx="10">
                  <c:v>500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3-4FF1-B157-42413681E617}"/>
            </c:ext>
          </c:extLst>
        </c:ser>
        <c:ser>
          <c:idx val="3"/>
          <c:order val="3"/>
          <c:tx>
            <c:strRef>
              <c:f>'graphique radar'!$E$12</c:f>
              <c:strCache>
                <c:ptCount val="1"/>
                <c:pt idx="0">
                  <c:v>Arbres et arbustes</c:v>
                </c:pt>
              </c:strCache>
            </c:strRef>
          </c:tx>
          <c:cat>
            <c:strRef>
              <c:f>'graphique radar'!$A$13:$A$24</c:f>
              <c:strCache>
                <c:ptCount val="12"/>
                <c:pt idx="0">
                  <c:v>Janv</c:v>
                </c:pt>
                <c:pt idx="1">
                  <c:v>Fév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'graphique radar'!$E$13:$E$24</c:f>
              <c:numCache>
                <c:formatCode>General</c:formatCode>
                <c:ptCount val="12"/>
                <c:pt idx="0">
                  <c:v>0</c:v>
                </c:pt>
                <c:pt idx="1">
                  <c:v>1500</c:v>
                </c:pt>
                <c:pt idx="2">
                  <c:v>2500</c:v>
                </c:pt>
                <c:pt idx="3">
                  <c:v>4000</c:v>
                </c:pt>
                <c:pt idx="4">
                  <c:v>3500</c:v>
                </c:pt>
                <c:pt idx="5">
                  <c:v>1500</c:v>
                </c:pt>
                <c:pt idx="6">
                  <c:v>800</c:v>
                </c:pt>
                <c:pt idx="7">
                  <c:v>550</c:v>
                </c:pt>
                <c:pt idx="8">
                  <c:v>2500</c:v>
                </c:pt>
                <c:pt idx="9">
                  <c:v>6000</c:v>
                </c:pt>
                <c:pt idx="10">
                  <c:v>5500</c:v>
                </c:pt>
                <c:pt idx="11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D3-4FF1-B157-42413681E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41512"/>
        <c:axId val="328742688"/>
      </c:radarChart>
      <c:catAx>
        <c:axId val="32874151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28742688"/>
        <c:crosses val="autoZero"/>
        <c:auto val="1"/>
        <c:lblAlgn val="ctr"/>
        <c:lblOffset val="100"/>
        <c:noMultiLvlLbl val="0"/>
      </c:catAx>
      <c:valAx>
        <c:axId val="328742688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one"/>
        <c:crossAx val="328741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surface3DChart>
        <c:wireframe val="1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val>
            <c:numRef>
              <c:f>'graphique en surface'!$A$3:$A$13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4-4933-BB85-66E7D409CDDE}"/>
            </c:ext>
          </c:extLst>
        </c:ser>
        <c:ser>
          <c:idx val="1"/>
          <c:order val="1"/>
          <c:spPr>
            <a:ln w="9525" cap="rnd">
              <a:solidFill>
                <a:schemeClr val="accent2"/>
              </a:solidFill>
              <a:round/>
            </a:ln>
            <a:effectLst/>
          </c:spPr>
          <c:val>
            <c:numRef>
              <c:f>'graphique en surface'!$B$3:$B$13</c:f>
              <c:numCache>
                <c:formatCode>General</c:formatCode>
                <c:ptCount val="11"/>
                <c:pt idx="0">
                  <c:v>10</c:v>
                </c:pt>
                <c:pt idx="2">
                  <c:v>99</c:v>
                </c:pt>
                <c:pt idx="3">
                  <c:v>107</c:v>
                </c:pt>
                <c:pt idx="4">
                  <c:v>119</c:v>
                </c:pt>
                <c:pt idx="5">
                  <c:v>135</c:v>
                </c:pt>
                <c:pt idx="6">
                  <c:v>155</c:v>
                </c:pt>
                <c:pt idx="7">
                  <c:v>184</c:v>
                </c:pt>
                <c:pt idx="8">
                  <c:v>193</c:v>
                </c:pt>
                <c:pt idx="9">
                  <c:v>295</c:v>
                </c:pt>
                <c:pt idx="10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4-4933-BB85-66E7D409CDDE}"/>
            </c:ext>
          </c:extLst>
        </c:ser>
        <c:ser>
          <c:idx val="2"/>
          <c:order val="2"/>
          <c:spPr>
            <a:ln w="9525" cap="rnd">
              <a:solidFill>
                <a:schemeClr val="accent3"/>
              </a:solidFill>
              <a:round/>
            </a:ln>
            <a:effectLst/>
          </c:spPr>
          <c:val>
            <c:numRef>
              <c:f>'graphique en surface'!$C$3:$C$13</c:f>
              <c:numCache>
                <c:formatCode>General</c:formatCode>
                <c:ptCount val="11"/>
                <c:pt idx="0">
                  <c:v>20</c:v>
                </c:pt>
                <c:pt idx="2">
                  <c:v>175</c:v>
                </c:pt>
                <c:pt idx="3">
                  <c:v>185</c:v>
                </c:pt>
                <c:pt idx="4">
                  <c:v>200</c:v>
                </c:pt>
                <c:pt idx="5">
                  <c:v>220</c:v>
                </c:pt>
                <c:pt idx="6">
                  <c:v>245</c:v>
                </c:pt>
                <c:pt idx="7">
                  <c:v>279</c:v>
                </c:pt>
                <c:pt idx="8">
                  <c:v>349</c:v>
                </c:pt>
                <c:pt idx="9">
                  <c:v>385</c:v>
                </c:pt>
                <c:pt idx="10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4-4933-BB85-66E7D409CDDE}"/>
            </c:ext>
          </c:extLst>
        </c:ser>
        <c:ser>
          <c:idx val="3"/>
          <c:order val="3"/>
          <c:spPr>
            <a:ln w="9525" cap="rnd">
              <a:solidFill>
                <a:schemeClr val="accent4"/>
              </a:solidFill>
              <a:round/>
            </a:ln>
            <a:effectLst/>
          </c:spPr>
          <c:val>
            <c:numRef>
              <c:f>'graphique en surface'!$D$3:$D$13</c:f>
              <c:numCache>
                <c:formatCode>General</c:formatCode>
                <c:ptCount val="11"/>
                <c:pt idx="0">
                  <c:v>30</c:v>
                </c:pt>
                <c:pt idx="2">
                  <c:v>250</c:v>
                </c:pt>
                <c:pt idx="3">
                  <c:v>260</c:v>
                </c:pt>
                <c:pt idx="4">
                  <c:v>275</c:v>
                </c:pt>
                <c:pt idx="5">
                  <c:v>275</c:v>
                </c:pt>
                <c:pt idx="6">
                  <c:v>320</c:v>
                </c:pt>
                <c:pt idx="7">
                  <c:v>356</c:v>
                </c:pt>
                <c:pt idx="8">
                  <c:v>392</c:v>
                </c:pt>
                <c:pt idx="9">
                  <c:v>405</c:v>
                </c:pt>
                <c:pt idx="10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D4-4933-BB85-66E7D409CDDE}"/>
            </c:ext>
          </c:extLst>
        </c:ser>
        <c:ser>
          <c:idx val="4"/>
          <c:order val="4"/>
          <c:spPr>
            <a:ln w="9525" cap="rnd">
              <a:solidFill>
                <a:schemeClr val="accent5"/>
              </a:solidFill>
              <a:round/>
            </a:ln>
            <a:effectLst/>
          </c:spPr>
          <c:val>
            <c:numRef>
              <c:f>'graphique en surface'!$E$3:$E$13</c:f>
              <c:numCache>
                <c:formatCode>General</c:formatCode>
                <c:ptCount val="11"/>
                <c:pt idx="0">
                  <c:v>40</c:v>
                </c:pt>
                <c:pt idx="2">
                  <c:v>467</c:v>
                </c:pt>
                <c:pt idx="3">
                  <c:v>385</c:v>
                </c:pt>
                <c:pt idx="4">
                  <c:v>349</c:v>
                </c:pt>
                <c:pt idx="5">
                  <c:v>279</c:v>
                </c:pt>
                <c:pt idx="6">
                  <c:v>245</c:v>
                </c:pt>
                <c:pt idx="7">
                  <c:v>220</c:v>
                </c:pt>
                <c:pt idx="8">
                  <c:v>200</c:v>
                </c:pt>
                <c:pt idx="9">
                  <c:v>185</c:v>
                </c:pt>
                <c:pt idx="10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D4-4933-BB85-66E7D409CDDE}"/>
            </c:ext>
          </c:extLst>
        </c:ser>
        <c:ser>
          <c:idx val="5"/>
          <c:order val="5"/>
          <c:spPr>
            <a:ln w="9525" cap="rnd">
              <a:solidFill>
                <a:schemeClr val="accent6"/>
              </a:solidFill>
              <a:round/>
            </a:ln>
            <a:effectLst/>
          </c:spPr>
          <c:val>
            <c:numRef>
              <c:f>'graphique en surface'!$F$3:$F$13</c:f>
              <c:numCache>
                <c:formatCode>General</c:formatCode>
                <c:ptCount val="11"/>
                <c:pt idx="0">
                  <c:v>50</c:v>
                </c:pt>
                <c:pt idx="2">
                  <c:v>400</c:v>
                </c:pt>
                <c:pt idx="3">
                  <c:v>305</c:v>
                </c:pt>
                <c:pt idx="4">
                  <c:v>209</c:v>
                </c:pt>
                <c:pt idx="5">
                  <c:v>192</c:v>
                </c:pt>
                <c:pt idx="6">
                  <c:v>163</c:v>
                </c:pt>
                <c:pt idx="7">
                  <c:v>144</c:v>
                </c:pt>
                <c:pt idx="8">
                  <c:v>118</c:v>
                </c:pt>
                <c:pt idx="9">
                  <c:v>59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D4-4933-BB85-66E7D409CDDE}"/>
            </c:ext>
          </c:extLst>
        </c:ser>
        <c:bandFmts>
          <c:bandFmt>
            <c:idx val="0"/>
            <c:spPr>
              <a:ln w="9525" cap="rnd">
                <a:solidFill>
                  <a:schemeClr val="accent1"/>
                </a:solidFill>
                <a:round/>
              </a:ln>
              <a:effectLst/>
            </c:spPr>
          </c:bandFmt>
          <c:bandFmt>
            <c:idx val="1"/>
            <c:spPr>
              <a:ln w="9525" cap="rnd">
                <a:solidFill>
                  <a:schemeClr val="accent2"/>
                </a:solidFill>
                <a:round/>
              </a:ln>
              <a:effectLst/>
            </c:spPr>
          </c:bandFmt>
          <c:bandFmt>
            <c:idx val="2"/>
            <c:spPr>
              <a:ln w="9525" cap="rnd">
                <a:solidFill>
                  <a:schemeClr val="accent3"/>
                </a:solidFill>
                <a:round/>
              </a:ln>
              <a:effectLst/>
            </c:spPr>
          </c:bandFmt>
          <c:bandFmt>
            <c:idx val="3"/>
            <c:spPr>
              <a:ln w="9525" cap="rnd">
                <a:solidFill>
                  <a:schemeClr val="accent4"/>
                </a:solidFill>
                <a:round/>
              </a:ln>
              <a:effectLst/>
            </c:spPr>
          </c:bandFmt>
          <c:bandFmt>
            <c:idx val="4"/>
            <c:spPr>
              <a:ln w="9525" cap="rnd">
                <a:solidFill>
                  <a:schemeClr val="accent5"/>
                </a:solidFill>
                <a:round/>
              </a:ln>
              <a:effectLst/>
            </c:spPr>
          </c:bandFmt>
          <c:bandFmt>
            <c:idx val="5"/>
            <c:spPr>
              <a:ln w="9525" cap="rnd">
                <a:solidFill>
                  <a:schemeClr val="accent6"/>
                </a:solidFill>
                <a:round/>
              </a:ln>
              <a:effectLst/>
            </c:spPr>
          </c:bandFmt>
          <c:bandFmt>
            <c:idx val="6"/>
            <c:spPr>
              <a:ln w="9525" cap="rnd">
                <a:solidFill>
                  <a:schemeClr val="accent1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7"/>
            <c:spPr>
              <a:ln w="9525" cap="rnd">
                <a:solidFill>
                  <a:schemeClr val="accent2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8"/>
            <c:spPr>
              <a:ln w="9525" cap="rnd">
                <a:solidFill>
                  <a:schemeClr val="accent3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9"/>
            <c:spPr>
              <a:ln w="9525" cap="rnd">
                <a:solidFill>
                  <a:schemeClr val="accent4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10"/>
            <c:spPr>
              <a:ln w="9525" cap="rnd">
                <a:solidFill>
                  <a:schemeClr val="accent5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11"/>
            <c:spPr>
              <a:ln w="9525" cap="rnd">
                <a:solidFill>
                  <a:schemeClr val="accent6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12"/>
            <c:spPr>
              <a:ln w="9525" cap="rnd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/>
            </c:spPr>
          </c:bandFmt>
          <c:bandFmt>
            <c:idx val="13"/>
            <c:spPr>
              <a:ln w="9525" cap="rnd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</c:bandFmt>
          <c:bandFmt>
            <c:idx val="14"/>
            <c:spPr>
              <a:ln w="9525" cap="rnd">
                <a:solidFill>
                  <a:schemeClr val="accent3">
                    <a:lumMod val="80000"/>
                    <a:lumOff val="20000"/>
                  </a:schemeClr>
                </a:solidFill>
                <a:round/>
              </a:ln>
              <a:effectLst/>
            </c:spPr>
          </c:bandFmt>
        </c:bandFmts>
        <c:axId val="328743472"/>
        <c:axId val="328743864"/>
        <c:axId val="329222320"/>
      </c:surface3DChart>
      <c:catAx>
        <c:axId val="32874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743864"/>
        <c:crosses val="autoZero"/>
        <c:auto val="1"/>
        <c:lblAlgn val="ctr"/>
        <c:lblOffset val="100"/>
        <c:noMultiLvlLbl val="0"/>
      </c:catAx>
      <c:valAx>
        <c:axId val="32874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743472"/>
        <c:crosses val="autoZero"/>
        <c:crossBetween val="midCat"/>
      </c:valAx>
      <c:serAx>
        <c:axId val="32922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743864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2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>
      <a:latin typeface="Calibri"/>
    </cs:defRPr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sommair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ommair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image" Target="../media/image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sommaire!A1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image" Target="../media/image10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image" Target="../media/image1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image" Target="../media/image1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image" Target="../media/image13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sommair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sommaire!A1"/><Relationship Id="rId2" Type="http://schemas.openxmlformats.org/officeDocument/2006/relationships/image" Target="../media/image14.png"/><Relationship Id="rId1" Type="http://schemas.openxmlformats.org/officeDocument/2006/relationships/chart" Target="../charts/chart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sommaire!A1"/><Relationship Id="rId2" Type="http://schemas.openxmlformats.org/officeDocument/2006/relationships/image" Target="../media/image16.png"/><Relationship Id="rId1" Type="http://schemas.openxmlformats.org/officeDocument/2006/relationships/chart" Target="../charts/chart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sommaire!A1"/><Relationship Id="rId2" Type="http://schemas.openxmlformats.org/officeDocument/2006/relationships/image" Target="../media/image17.png"/><Relationship Id="rId1" Type="http://schemas.openxmlformats.org/officeDocument/2006/relationships/chart" Target="../charts/chart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sommaire!A1"/><Relationship Id="rId1" Type="http://schemas.openxmlformats.org/officeDocument/2006/relationships/chart" Target="../charts/chart8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sommaire!A1"/><Relationship Id="rId2" Type="http://schemas.openxmlformats.org/officeDocument/2006/relationships/image" Target="../media/image18.png"/><Relationship Id="rId1" Type="http://schemas.openxmlformats.org/officeDocument/2006/relationships/chart" Target="../charts/chart9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sommaire!A1"/><Relationship Id="rId2" Type="http://schemas.openxmlformats.org/officeDocument/2006/relationships/image" Target="../media/image19.png"/><Relationship Id="rId1" Type="http://schemas.openxmlformats.org/officeDocument/2006/relationships/chart" Target="../charts/chart1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sommair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</xdr:colOff>
      <xdr:row>3</xdr:row>
      <xdr:rowOff>76199</xdr:rowOff>
    </xdr:from>
    <xdr:to>
      <xdr:col>9</xdr:col>
      <xdr:colOff>438150</xdr:colOff>
      <xdr:row>14</xdr:row>
      <xdr:rowOff>152400</xdr:rowOff>
    </xdr:to>
    <xdr:sp macro="" textlink="">
      <xdr:nvSpPr>
        <xdr:cNvPr id="2" name="ZoneTexte 1"/>
        <xdr:cNvSpPr txBox="1"/>
      </xdr:nvSpPr>
      <xdr:spPr>
        <a:xfrm>
          <a:off x="6219824" y="647699"/>
          <a:ext cx="4229101" cy="1857376"/>
        </a:xfrm>
        <a:prstGeom prst="rect">
          <a:avLst/>
        </a:prstGeom>
        <a:gradFill flip="none" rotWithShape="1">
          <a:gsLst>
            <a:gs pos="17000">
              <a:schemeClr val="accent6">
                <a:lumMod val="0"/>
                <a:lumOff val="100000"/>
              </a:schemeClr>
            </a:gs>
            <a:gs pos="39000">
              <a:schemeClr val="accent6">
                <a:lumMod val="0"/>
                <a:lumOff val="100000"/>
              </a:schemeClr>
            </a:gs>
            <a:gs pos="83000">
              <a:schemeClr val="accent6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mpd="sng">
          <a:solidFill>
            <a:schemeClr val="lt1">
              <a:shade val="50000"/>
            </a:schemeClr>
          </a:solidFill>
        </a:ln>
        <a:effectLst>
          <a:softEdge rad="38100"/>
        </a:effectLst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  <a:p>
          <a:r>
            <a:rPr lang="fr-FR" sz="1100"/>
            <a:t>                  </a:t>
          </a:r>
          <a:r>
            <a:rPr lang="fr-FR" sz="1400"/>
            <a:t>Bienvenue</a:t>
          </a:r>
          <a:r>
            <a:rPr lang="fr-FR" sz="1400" baseline="0"/>
            <a:t> pour ces exercices Excel</a:t>
          </a:r>
        </a:p>
        <a:p>
          <a:endParaRPr lang="fr-FR" sz="1100" baseline="0"/>
        </a:p>
        <a:p>
          <a:endParaRPr lang="fr-FR" sz="1100" baseline="0"/>
        </a:p>
        <a:p>
          <a:r>
            <a:rPr lang="fr-FR" sz="1100" baseline="0"/>
            <a:t>ils vous permettront de vous familiariser avec des  manipulations simples, puis au fur et à mesure à utiliser des fonctions plus complexes</a:t>
          </a:r>
        </a:p>
        <a:p>
          <a:endParaRPr lang="fr-FR" sz="1100" baseline="0"/>
        </a:p>
        <a:p>
          <a:r>
            <a:rPr lang="fr-FR" sz="1100" baseline="0"/>
            <a:t>                                              </a:t>
          </a:r>
          <a:r>
            <a:rPr lang="fr-FR" sz="1600" b="1" baseline="0"/>
            <a:t>C 'est à vous !!</a:t>
          </a:r>
        </a:p>
        <a:p>
          <a:endParaRPr lang="fr-FR" sz="1200" b="1"/>
        </a:p>
      </xdr:txBody>
    </xdr:sp>
    <xdr:clientData/>
  </xdr:twoCellAnchor>
  <xdr:twoCellAnchor>
    <xdr:from>
      <xdr:col>4</xdr:col>
      <xdr:colOff>66675</xdr:colOff>
      <xdr:row>17</xdr:row>
      <xdr:rowOff>133350</xdr:rowOff>
    </xdr:from>
    <xdr:to>
      <xdr:col>9</xdr:col>
      <xdr:colOff>476250</xdr:colOff>
      <xdr:row>21</xdr:row>
      <xdr:rowOff>152400</xdr:rowOff>
    </xdr:to>
    <xdr:sp macro="" textlink="">
      <xdr:nvSpPr>
        <xdr:cNvPr id="3" name="Rectangle à coins arrondis 2"/>
        <xdr:cNvSpPr/>
      </xdr:nvSpPr>
      <xdr:spPr bwMode="auto">
        <a:xfrm>
          <a:off x="6267450" y="2971800"/>
          <a:ext cx="4219575" cy="666750"/>
        </a:xfrm>
        <a:prstGeom prst="roundRect">
          <a:avLst/>
        </a:prstGeom>
        <a:ln>
          <a:headEnd type="none" w="med" len="med"/>
          <a:tailEnd type="none" w="med" len="med"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la navigation se fait par les liens cliquable de cette page sommaire </a:t>
          </a:r>
        </a:p>
        <a:p>
          <a:pPr algn="l"/>
          <a:r>
            <a:rPr lang="fr-FR" sz="1100"/>
            <a:t>une flèche retour vers le sommaire est présente dans tous</a:t>
          </a:r>
          <a:r>
            <a:rPr lang="fr-FR" sz="1100" baseline="0"/>
            <a:t> les onglets</a:t>
          </a:r>
          <a:r>
            <a:rPr lang="fr-FR" sz="1100"/>
            <a:t> </a:t>
          </a:r>
        </a:p>
      </xdr:txBody>
    </xdr:sp>
    <xdr:clientData/>
  </xdr:twoCellAnchor>
  <xdr:twoCellAnchor>
    <xdr:from>
      <xdr:col>5</xdr:col>
      <xdr:colOff>228600</xdr:colOff>
      <xdr:row>19</xdr:row>
      <xdr:rowOff>142875</xdr:rowOff>
    </xdr:from>
    <xdr:to>
      <xdr:col>6</xdr:col>
      <xdr:colOff>314325</xdr:colOff>
      <xdr:row>22</xdr:row>
      <xdr:rowOff>0</xdr:rowOff>
    </xdr:to>
    <xdr:sp macro="" textlink="">
      <xdr:nvSpPr>
        <xdr:cNvPr id="4" name="Flèche gauche 3"/>
        <xdr:cNvSpPr/>
      </xdr:nvSpPr>
      <xdr:spPr bwMode="auto">
        <a:xfrm>
          <a:off x="7191375" y="3305175"/>
          <a:ext cx="847725" cy="342900"/>
        </a:xfrm>
        <a:prstGeom prst="leftArrow">
          <a:avLst/>
        </a:prstGeom>
        <a:solidFill>
          <a:srgbClr val="99FF66"/>
        </a:solidFill>
        <a:ln>
          <a:headEnd type="none" w="med" len="med"/>
          <a:tailEnd type="none" w="med" len="med"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sommaire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8</xdr:col>
      <xdr:colOff>216408</xdr:colOff>
      <xdr:row>5</xdr:row>
      <xdr:rowOff>160782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7505700" y="51435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0</xdr:col>
      <xdr:colOff>104775</xdr:colOff>
      <xdr:row>18</xdr:row>
      <xdr:rowOff>38100</xdr:rowOff>
    </xdr:from>
    <xdr:to>
      <xdr:col>2</xdr:col>
      <xdr:colOff>590550</xdr:colOff>
      <xdr:row>22</xdr:row>
      <xdr:rowOff>57150</xdr:rowOff>
    </xdr:to>
    <xdr:sp macro="" textlink="">
      <xdr:nvSpPr>
        <xdr:cNvPr id="3" name="ZoneTexte 2"/>
        <xdr:cNvSpPr txBox="1"/>
      </xdr:nvSpPr>
      <xdr:spPr>
        <a:xfrm>
          <a:off x="104775" y="3676650"/>
          <a:ext cx="2733675" cy="6667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600" b="1"/>
            <a:t>énoncé</a:t>
          </a:r>
        </a:p>
        <a:p>
          <a:r>
            <a:rPr lang="fr-FR" sz="1100"/>
            <a:t>mettez en forme pour obtenir le résultat </a:t>
          </a:r>
        </a:p>
      </xdr:txBody>
    </xdr:sp>
    <xdr:clientData/>
  </xdr:twoCellAnchor>
  <xdr:twoCellAnchor>
    <xdr:from>
      <xdr:col>2</xdr:col>
      <xdr:colOff>857250</xdr:colOff>
      <xdr:row>21</xdr:row>
      <xdr:rowOff>47625</xdr:rowOff>
    </xdr:from>
    <xdr:to>
      <xdr:col>4</xdr:col>
      <xdr:colOff>647700</xdr:colOff>
      <xdr:row>22</xdr:row>
      <xdr:rowOff>47625</xdr:rowOff>
    </xdr:to>
    <xdr:sp macro="" textlink="">
      <xdr:nvSpPr>
        <xdr:cNvPr id="4" name="Flèche gauche 3"/>
        <xdr:cNvSpPr/>
      </xdr:nvSpPr>
      <xdr:spPr bwMode="auto">
        <a:xfrm rot="11318641">
          <a:off x="3105150" y="3524250"/>
          <a:ext cx="2038350" cy="161925"/>
        </a:xfrm>
        <a:prstGeom prst="lef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</xdr:row>
      <xdr:rowOff>0</xdr:rowOff>
    </xdr:from>
    <xdr:to>
      <xdr:col>15</xdr:col>
      <xdr:colOff>368808</xdr:colOff>
      <xdr:row>5</xdr:row>
      <xdr:rowOff>103632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8905875" y="5715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2</xdr:col>
      <xdr:colOff>9524</xdr:colOff>
      <xdr:row>9</xdr:row>
      <xdr:rowOff>9525</xdr:rowOff>
    </xdr:from>
    <xdr:to>
      <xdr:col>7</xdr:col>
      <xdr:colOff>428624</xdr:colOff>
      <xdr:row>11</xdr:row>
      <xdr:rowOff>66675</xdr:rowOff>
    </xdr:to>
    <xdr:sp macro="" textlink="">
      <xdr:nvSpPr>
        <xdr:cNvPr id="3" name="ZoneTexte 2"/>
        <xdr:cNvSpPr txBox="1"/>
      </xdr:nvSpPr>
      <xdr:spPr>
        <a:xfrm>
          <a:off x="1438274" y="1724025"/>
          <a:ext cx="3629025" cy="438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énoncé </a:t>
          </a:r>
        </a:p>
        <a:p>
          <a:r>
            <a:rPr lang="fr-FR" sz="1100"/>
            <a:t>mettre le tableau en forme pour obtenir l'image ci-dessous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895350</xdr:colOff>
      <xdr:row>12</xdr:row>
      <xdr:rowOff>57150</xdr:rowOff>
    </xdr:from>
    <xdr:to>
      <xdr:col>12</xdr:col>
      <xdr:colOff>873633</xdr:colOff>
      <xdr:row>15</xdr:row>
      <xdr:rowOff>56007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10344150" y="20478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 editAs="oneCell">
    <xdr:from>
      <xdr:col>0</xdr:col>
      <xdr:colOff>0</xdr:colOff>
      <xdr:row>44</xdr:row>
      <xdr:rowOff>121710</xdr:rowOff>
    </xdr:from>
    <xdr:to>
      <xdr:col>6</xdr:col>
      <xdr:colOff>9525</xdr:colOff>
      <xdr:row>52</xdr:row>
      <xdr:rowOff>18881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22610"/>
          <a:ext cx="4686300" cy="1192571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44</xdr:row>
      <xdr:rowOff>133350</xdr:rowOff>
    </xdr:from>
    <xdr:to>
      <xdr:col>12</xdr:col>
      <xdr:colOff>1723361</xdr:colOff>
      <xdr:row>53</xdr:row>
      <xdr:rowOff>28406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3475" y="7391400"/>
          <a:ext cx="5314286" cy="1352381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16</xdr:row>
      <xdr:rowOff>123825</xdr:rowOff>
    </xdr:from>
    <xdr:to>
      <xdr:col>5</xdr:col>
      <xdr:colOff>714375</xdr:colOff>
      <xdr:row>20</xdr:row>
      <xdr:rowOff>66675</xdr:rowOff>
    </xdr:to>
    <xdr:sp macro="" textlink="">
      <xdr:nvSpPr>
        <xdr:cNvPr id="5" name="ZoneTexte 4"/>
        <xdr:cNvSpPr txBox="1"/>
      </xdr:nvSpPr>
      <xdr:spPr>
        <a:xfrm>
          <a:off x="1809750" y="2800350"/>
          <a:ext cx="2647950" cy="5905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 N°1</a:t>
          </a:r>
        </a:p>
        <a:p>
          <a:r>
            <a:rPr lang="fr-FR" sz="1100"/>
            <a:t>mettre en bleu sur fond jaune les totaux des mois &gt; à 10 000</a:t>
          </a:r>
        </a:p>
      </xdr:txBody>
    </xdr:sp>
    <xdr:clientData/>
  </xdr:twoCellAnchor>
  <xdr:twoCellAnchor>
    <xdr:from>
      <xdr:col>7</xdr:col>
      <xdr:colOff>0</xdr:colOff>
      <xdr:row>16</xdr:row>
      <xdr:rowOff>123825</xdr:rowOff>
    </xdr:from>
    <xdr:to>
      <xdr:col>9</xdr:col>
      <xdr:colOff>66675</xdr:colOff>
      <xdr:row>20</xdr:row>
      <xdr:rowOff>114300</xdr:rowOff>
    </xdr:to>
    <xdr:sp macro="" textlink="">
      <xdr:nvSpPr>
        <xdr:cNvPr id="6" name="ZoneTexte 5"/>
        <xdr:cNvSpPr txBox="1"/>
      </xdr:nvSpPr>
      <xdr:spPr>
        <a:xfrm>
          <a:off x="4972050" y="2800350"/>
          <a:ext cx="2000250" cy="6381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 N° 2</a:t>
          </a:r>
        </a:p>
        <a:p>
          <a:r>
            <a:rPr lang="fr-FR" sz="1100"/>
            <a:t>mettre en Noir sur fond Rouge</a:t>
          </a:r>
        </a:p>
        <a:p>
          <a:r>
            <a:rPr lang="fr-FR" sz="1100"/>
            <a:t>les taux erreur &gt; 0,01%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</xdr:row>
      <xdr:rowOff>0</xdr:rowOff>
    </xdr:from>
    <xdr:to>
      <xdr:col>9</xdr:col>
      <xdr:colOff>978408</xdr:colOff>
      <xdr:row>9</xdr:row>
      <xdr:rowOff>160782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7867650" y="123825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8</xdr:col>
      <xdr:colOff>409575</xdr:colOff>
      <xdr:row>2</xdr:row>
      <xdr:rowOff>0</xdr:rowOff>
    </xdr:from>
    <xdr:to>
      <xdr:col>9</xdr:col>
      <xdr:colOff>1533525</xdr:colOff>
      <xdr:row>5</xdr:row>
      <xdr:rowOff>47625</xdr:rowOff>
    </xdr:to>
    <xdr:sp macro="" textlink="">
      <xdr:nvSpPr>
        <xdr:cNvPr id="3" name="ZoneTexte 2"/>
        <xdr:cNvSpPr txBox="1"/>
      </xdr:nvSpPr>
      <xdr:spPr>
        <a:xfrm>
          <a:off x="7515225" y="428625"/>
          <a:ext cx="1885950" cy="5334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</a:t>
          </a:r>
        </a:p>
        <a:p>
          <a:r>
            <a:rPr lang="fr-FR" sz="1100"/>
            <a:t>filtrez les Bordeaux de 1995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323849</xdr:colOff>
      <xdr:row>8</xdr:row>
      <xdr:rowOff>95250</xdr:rowOff>
    </xdr:from>
    <xdr:to>
      <xdr:col>6</xdr:col>
      <xdr:colOff>1609724</xdr:colOff>
      <xdr:row>11</xdr:row>
      <xdr:rowOff>94107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8658224" y="1066800"/>
          <a:ext cx="1285875" cy="484632"/>
        </a:xfrm>
        <a:prstGeom prst="leftArrow">
          <a:avLst/>
        </a:prstGeom>
        <a:solidFill>
          <a:srgbClr val="99FF66"/>
        </a:solidFill>
        <a:ln>
          <a:headEnd type="none" w="med" len="med"/>
          <a:tailEnd type="none" w="med" len="med"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5</xdr:col>
      <xdr:colOff>428625</xdr:colOff>
      <xdr:row>0</xdr:row>
      <xdr:rowOff>142875</xdr:rowOff>
    </xdr:from>
    <xdr:to>
      <xdr:col>6</xdr:col>
      <xdr:colOff>2257425</xdr:colOff>
      <xdr:row>7</xdr:row>
      <xdr:rowOff>76199</xdr:rowOff>
    </xdr:to>
    <xdr:sp macro="" textlink="">
      <xdr:nvSpPr>
        <xdr:cNvPr id="3" name="ZoneTexte 2"/>
        <xdr:cNvSpPr txBox="1"/>
      </xdr:nvSpPr>
      <xdr:spPr>
        <a:xfrm>
          <a:off x="8410575" y="142875"/>
          <a:ext cx="2266950" cy="74294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</a:t>
          </a:r>
        </a:p>
        <a:p>
          <a:r>
            <a:rPr lang="fr-FR" sz="1100"/>
            <a:t>avec filtre , conserver les données des clients du departement 59</a:t>
          </a:r>
        </a:p>
      </xdr:txBody>
    </xdr:sp>
    <xdr:clientData/>
  </xdr:twoCellAnchor>
  <xdr:twoCellAnchor>
    <xdr:from>
      <xdr:col>6</xdr:col>
      <xdr:colOff>47623</xdr:colOff>
      <xdr:row>13</xdr:row>
      <xdr:rowOff>76200</xdr:rowOff>
    </xdr:from>
    <xdr:to>
      <xdr:col>9</xdr:col>
      <xdr:colOff>104774</xdr:colOff>
      <xdr:row>21</xdr:row>
      <xdr:rowOff>152401</xdr:rowOff>
    </xdr:to>
    <xdr:sp macro="" textlink="">
      <xdr:nvSpPr>
        <xdr:cNvPr id="4" name="ZoneTexte 3"/>
        <xdr:cNvSpPr txBox="1"/>
      </xdr:nvSpPr>
      <xdr:spPr>
        <a:xfrm>
          <a:off x="7981948" y="1857375"/>
          <a:ext cx="3333751" cy="88582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Corrigé</a:t>
          </a:r>
        </a:p>
        <a:p>
          <a:r>
            <a:rPr lang="fr-FR" sz="1100"/>
            <a:t>Sélectionnez toutes les données </a:t>
          </a:r>
        </a:p>
        <a:p>
          <a:r>
            <a:rPr lang="fr-FR" sz="1100"/>
            <a:t>sur Cpclient appliquez filtre numérique --&gt; personalisé</a:t>
          </a:r>
        </a:p>
        <a:p>
          <a:r>
            <a:rPr lang="fr-FR" sz="1100"/>
            <a:t>supérieur à 58999 et inferieur à 60000</a:t>
          </a:r>
        </a:p>
      </xdr:txBody>
    </xdr:sp>
    <xdr:clientData/>
  </xdr:twoCellAnchor>
  <xdr:twoCellAnchor editAs="oneCell">
    <xdr:from>
      <xdr:col>6</xdr:col>
      <xdr:colOff>0</xdr:colOff>
      <xdr:row>28</xdr:row>
      <xdr:rowOff>0</xdr:rowOff>
    </xdr:from>
    <xdr:to>
      <xdr:col>9</xdr:col>
      <xdr:colOff>171019</xdr:colOff>
      <xdr:row>51</xdr:row>
      <xdr:rowOff>161642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4325" y="3076575"/>
          <a:ext cx="3447619" cy="22666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6</xdr:col>
      <xdr:colOff>978408</xdr:colOff>
      <xdr:row>7</xdr:row>
      <xdr:rowOff>160782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4905375" y="8382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8</xdr:col>
      <xdr:colOff>19050</xdr:colOff>
      <xdr:row>0</xdr:row>
      <xdr:rowOff>76200</xdr:rowOff>
    </xdr:from>
    <xdr:to>
      <xdr:col>14</xdr:col>
      <xdr:colOff>600075</xdr:colOff>
      <xdr:row>4</xdr:row>
      <xdr:rowOff>0</xdr:rowOff>
    </xdr:to>
    <xdr:sp macro="" textlink="">
      <xdr:nvSpPr>
        <xdr:cNvPr id="3" name="ZoneTexte 2"/>
        <xdr:cNvSpPr txBox="1"/>
      </xdr:nvSpPr>
      <xdr:spPr>
        <a:xfrm>
          <a:off x="6677025" y="76200"/>
          <a:ext cx="4895850" cy="600075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Corrigé</a:t>
          </a:r>
        </a:p>
        <a:p>
          <a:r>
            <a:rPr lang="fr-FR" sz="1100"/>
            <a:t>sélectionnez l'ensemble du tableau , appliquez trier </a:t>
          </a:r>
        </a:p>
        <a:p>
          <a:r>
            <a:rPr lang="fr-FR" sz="1100"/>
            <a:t>personalisé ( pour choisir sur quel champ ou quelle colonne doit se faire le tri</a:t>
          </a:r>
        </a:p>
        <a:p>
          <a:endParaRPr lang="fr-FR" sz="1100"/>
        </a:p>
        <a:p>
          <a:endParaRPr lang="fr-FR" sz="1100"/>
        </a:p>
      </xdr:txBody>
    </xdr:sp>
    <xdr:clientData/>
  </xdr:twoCellAnchor>
  <xdr:twoCellAnchor>
    <xdr:from>
      <xdr:col>5</xdr:col>
      <xdr:colOff>333374</xdr:colOff>
      <xdr:row>0</xdr:row>
      <xdr:rowOff>123825</xdr:rowOff>
    </xdr:from>
    <xdr:to>
      <xdr:col>6</xdr:col>
      <xdr:colOff>1390649</xdr:colOff>
      <xdr:row>3</xdr:row>
      <xdr:rowOff>114300</xdr:rowOff>
    </xdr:to>
    <xdr:sp macro="" textlink="">
      <xdr:nvSpPr>
        <xdr:cNvPr id="4" name="ZoneTexte 3"/>
        <xdr:cNvSpPr txBox="1"/>
      </xdr:nvSpPr>
      <xdr:spPr>
        <a:xfrm>
          <a:off x="4629149" y="123825"/>
          <a:ext cx="1666875" cy="504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</a:t>
          </a:r>
        </a:p>
        <a:p>
          <a:r>
            <a:rPr lang="fr-FR" sz="1100"/>
            <a:t>triez le tableau par saison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6</xdr:col>
      <xdr:colOff>978408</xdr:colOff>
      <xdr:row>7</xdr:row>
      <xdr:rowOff>160782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7258050" y="80962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5</xdr:col>
      <xdr:colOff>85725</xdr:colOff>
      <xdr:row>0</xdr:row>
      <xdr:rowOff>76200</xdr:rowOff>
    </xdr:from>
    <xdr:to>
      <xdr:col>6</xdr:col>
      <xdr:colOff>1809750</xdr:colOff>
      <xdr:row>3</xdr:row>
      <xdr:rowOff>95250</xdr:rowOff>
    </xdr:to>
    <xdr:sp macro="" textlink="">
      <xdr:nvSpPr>
        <xdr:cNvPr id="3" name="ZoneTexte 2"/>
        <xdr:cNvSpPr txBox="1"/>
      </xdr:nvSpPr>
      <xdr:spPr>
        <a:xfrm>
          <a:off x="7048500" y="76200"/>
          <a:ext cx="2019300" cy="504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</a:t>
          </a:r>
        </a:p>
        <a:p>
          <a:r>
            <a:rPr lang="fr-FR" sz="1200" b="0"/>
            <a:t>recopier la liste sans doublon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638175</xdr:colOff>
      <xdr:row>6</xdr:row>
      <xdr:rowOff>76200</xdr:rowOff>
    </xdr:from>
    <xdr:to>
      <xdr:col>7</xdr:col>
      <xdr:colOff>2647602</xdr:colOff>
      <xdr:row>26</xdr:row>
      <xdr:rowOff>142462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1152525"/>
          <a:ext cx="2780952" cy="3304762"/>
        </a:xfrm>
        <a:prstGeom prst="rect">
          <a:avLst/>
        </a:prstGeom>
      </xdr:spPr>
    </xdr:pic>
    <xdr:clientData/>
  </xdr:twoCellAnchor>
  <xdr:twoCellAnchor>
    <xdr:from>
      <xdr:col>7</xdr:col>
      <xdr:colOff>2247900</xdr:colOff>
      <xdr:row>3</xdr:row>
      <xdr:rowOff>114300</xdr:rowOff>
    </xdr:from>
    <xdr:to>
      <xdr:col>9</xdr:col>
      <xdr:colOff>66675</xdr:colOff>
      <xdr:row>6</xdr:row>
      <xdr:rowOff>9525</xdr:rowOff>
    </xdr:to>
    <xdr:sp macro="" textlink="">
      <xdr:nvSpPr>
        <xdr:cNvPr id="3" name="Double flèche verticale 2"/>
        <xdr:cNvSpPr/>
      </xdr:nvSpPr>
      <xdr:spPr bwMode="auto">
        <a:xfrm rot="3352417">
          <a:off x="9639300" y="361950"/>
          <a:ext cx="381000" cy="1066800"/>
        </a:xfrm>
        <a:prstGeom prst="upDownArrow">
          <a:avLst/>
        </a:prstGeom>
        <a:solidFill>
          <a:schemeClr val="accent6">
            <a:lumMod val="7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/>
            </a:solidFill>
            <a:effectLst/>
          </a:endParaRPr>
        </a:p>
      </xdr:txBody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978408</xdr:colOff>
      <xdr:row>6</xdr:row>
      <xdr:rowOff>160782</xdr:rowOff>
    </xdr:to>
    <xdr:sp macro="" textlink="">
      <xdr:nvSpPr>
        <xdr:cNvPr id="4" name="Flèche gauche 3">
          <a:hlinkClick xmlns:r="http://schemas.openxmlformats.org/officeDocument/2006/relationships" r:id="rId2" tooltip="allez au sommaire"/>
        </xdr:cNvPr>
        <xdr:cNvSpPr/>
      </xdr:nvSpPr>
      <xdr:spPr bwMode="auto">
        <a:xfrm>
          <a:off x="7048500" y="7524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6</xdr:col>
      <xdr:colOff>457199</xdr:colOff>
      <xdr:row>0</xdr:row>
      <xdr:rowOff>123825</xdr:rowOff>
    </xdr:from>
    <xdr:to>
      <xdr:col>7</xdr:col>
      <xdr:colOff>2800349</xdr:colOff>
      <xdr:row>3</xdr:row>
      <xdr:rowOff>38100</xdr:rowOff>
    </xdr:to>
    <xdr:sp macro="" textlink="">
      <xdr:nvSpPr>
        <xdr:cNvPr id="5" name="ZoneTexte 4"/>
        <xdr:cNvSpPr txBox="1"/>
      </xdr:nvSpPr>
      <xdr:spPr>
        <a:xfrm>
          <a:off x="6734174" y="123825"/>
          <a:ext cx="3114675" cy="504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</a:t>
          </a:r>
        </a:p>
        <a:p>
          <a:r>
            <a:rPr lang="fr-FR" sz="1100" b="0"/>
            <a:t>donnez les sous totaux chiffre d'affaires par secteur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11</xdr:col>
      <xdr:colOff>206883</xdr:colOff>
      <xdr:row>1</xdr:row>
      <xdr:rowOff>484632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8791575" y="2571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1</xdr:col>
      <xdr:colOff>819150</xdr:colOff>
      <xdr:row>12</xdr:row>
      <xdr:rowOff>76200</xdr:rowOff>
    </xdr:from>
    <xdr:to>
      <xdr:col>6</xdr:col>
      <xdr:colOff>495300</xdr:colOff>
      <xdr:row>15</xdr:row>
      <xdr:rowOff>152400</xdr:rowOff>
    </xdr:to>
    <xdr:sp macro="" textlink="">
      <xdr:nvSpPr>
        <xdr:cNvPr id="3" name="ZoneTexte 2"/>
        <xdr:cNvSpPr txBox="1"/>
      </xdr:nvSpPr>
      <xdr:spPr>
        <a:xfrm>
          <a:off x="2286000" y="2790825"/>
          <a:ext cx="3914775" cy="5619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</a:t>
          </a:r>
        </a:p>
        <a:p>
          <a:r>
            <a:rPr lang="fr-FR" sz="1100"/>
            <a:t>calculez</a:t>
          </a:r>
          <a:r>
            <a:rPr lang="fr-FR" sz="1100" baseline="0"/>
            <a:t>  le Total et la Différence</a:t>
          </a:r>
          <a:endParaRPr lang="fr-FR" sz="1100"/>
        </a:p>
      </xdr:txBody>
    </xdr:sp>
    <xdr:clientData/>
  </xdr:twoCellAnchor>
  <xdr:twoCellAnchor>
    <xdr:from>
      <xdr:col>3</xdr:col>
      <xdr:colOff>304800</xdr:colOff>
      <xdr:row>10</xdr:row>
      <xdr:rowOff>95250</xdr:rowOff>
    </xdr:from>
    <xdr:to>
      <xdr:col>3</xdr:col>
      <xdr:colOff>428625</xdr:colOff>
      <xdr:row>11</xdr:row>
      <xdr:rowOff>114300</xdr:rowOff>
    </xdr:to>
    <xdr:sp macro="" textlink="">
      <xdr:nvSpPr>
        <xdr:cNvPr id="5" name="Triangle isocèle 4"/>
        <xdr:cNvSpPr/>
      </xdr:nvSpPr>
      <xdr:spPr bwMode="auto">
        <a:xfrm>
          <a:off x="3467100" y="2486025"/>
          <a:ext cx="123825" cy="180975"/>
        </a:xfrm>
        <a:prstGeom prst="triangl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266700</xdr:colOff>
      <xdr:row>10</xdr:row>
      <xdr:rowOff>76200</xdr:rowOff>
    </xdr:from>
    <xdr:to>
      <xdr:col>5</xdr:col>
      <xdr:colOff>390525</xdr:colOff>
      <xdr:row>11</xdr:row>
      <xdr:rowOff>95250</xdr:rowOff>
    </xdr:to>
    <xdr:sp macro="" textlink="">
      <xdr:nvSpPr>
        <xdr:cNvPr id="6" name="Triangle isocèle 5"/>
        <xdr:cNvSpPr/>
      </xdr:nvSpPr>
      <xdr:spPr bwMode="auto">
        <a:xfrm>
          <a:off x="5124450" y="2466975"/>
          <a:ext cx="123825" cy="180975"/>
        </a:xfrm>
        <a:prstGeom prst="triangl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333375</xdr:colOff>
      <xdr:row>7</xdr:row>
      <xdr:rowOff>9525</xdr:rowOff>
    </xdr:from>
    <xdr:to>
      <xdr:col>12</xdr:col>
      <xdr:colOff>549783</xdr:colOff>
      <xdr:row>10</xdr:row>
      <xdr:rowOff>8382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9153525" y="115252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10</xdr:col>
      <xdr:colOff>552450</xdr:colOff>
      <xdr:row>1</xdr:row>
      <xdr:rowOff>104775</xdr:rowOff>
    </xdr:from>
    <xdr:to>
      <xdr:col>13</xdr:col>
      <xdr:colOff>447675</xdr:colOff>
      <xdr:row>6</xdr:row>
      <xdr:rowOff>0</xdr:rowOff>
    </xdr:to>
    <xdr:sp macro="" textlink="">
      <xdr:nvSpPr>
        <xdr:cNvPr id="3" name="ZoneTexte 2"/>
        <xdr:cNvSpPr txBox="1"/>
      </xdr:nvSpPr>
      <xdr:spPr>
        <a:xfrm>
          <a:off x="8658225" y="266700"/>
          <a:ext cx="2133600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</a:t>
          </a:r>
        </a:p>
        <a:p>
          <a:r>
            <a:rPr lang="fr-FR" sz="1100"/>
            <a:t>complétez le tableau </a:t>
          </a:r>
        </a:p>
        <a:p>
          <a:r>
            <a:rPr lang="fr-FR" sz="1100"/>
            <a:t>et extraire les moyenne,max min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15</xdr:row>
      <xdr:rowOff>0</xdr:rowOff>
    </xdr:from>
    <xdr:to>
      <xdr:col>1</xdr:col>
      <xdr:colOff>866775</xdr:colOff>
      <xdr:row>17</xdr:row>
      <xdr:rowOff>0</xdr:rowOff>
    </xdr:to>
    <xdr:sp macro="" textlink="">
      <xdr:nvSpPr>
        <xdr:cNvPr id="2" name="Flèche gauche 1">
          <a:hlinkClick xmlns:r="http://schemas.openxmlformats.org/officeDocument/2006/relationships" r:id="rId1"/>
        </xdr:cNvPr>
        <xdr:cNvSpPr/>
      </xdr:nvSpPr>
      <xdr:spPr bwMode="auto">
        <a:xfrm>
          <a:off x="1457325" y="2428875"/>
          <a:ext cx="781050" cy="323850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Sommaire</a:t>
          </a:r>
        </a:p>
      </xdr:txBody>
    </xdr:sp>
    <xdr:clientData/>
  </xdr:twoCellAnchor>
  <xdr:twoCellAnchor>
    <xdr:from>
      <xdr:col>0</xdr:col>
      <xdr:colOff>0</xdr:colOff>
      <xdr:row>1</xdr:row>
      <xdr:rowOff>152400</xdr:rowOff>
    </xdr:from>
    <xdr:to>
      <xdr:col>5</xdr:col>
      <xdr:colOff>457200</xdr:colOff>
      <xdr:row>13</xdr:row>
      <xdr:rowOff>142875</xdr:rowOff>
    </xdr:to>
    <xdr:sp macro="" textlink="">
      <xdr:nvSpPr>
        <xdr:cNvPr id="5" name="ZoneTexte 4"/>
        <xdr:cNvSpPr txBox="1"/>
      </xdr:nvSpPr>
      <xdr:spPr>
        <a:xfrm>
          <a:off x="0" y="314325"/>
          <a:ext cx="5610225" cy="19335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600" b="1"/>
            <a:t>énoncé</a:t>
          </a:r>
        </a:p>
        <a:p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dans l'onglet "</a:t>
          </a:r>
          <a:r>
            <a:rPr lang="fr-FR" sz="1100" b="1" i="0" u="none" strike="noStrike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ACCUEIL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 visualisez les icônes des groupes "Police" , "Alignement" , "Nombre"    </a:t>
          </a:r>
          <a:r>
            <a:rPr lang="fr-FR"/>
            <a:t> </a:t>
          </a:r>
        </a:p>
        <a:p>
          <a:endParaRPr lang="fr-FR" sz="1100"/>
        </a:p>
        <a:p>
          <a:r>
            <a:rPr lang="fr-FR" sz="1100"/>
            <a:t>chercher les icônes : pour colorer la couleur de fond d'une cellule , pour insérer un tableau , un graphique</a:t>
          </a:r>
        </a:p>
        <a:p>
          <a:endParaRPr lang="fr-FR" sz="1100"/>
        </a:p>
        <a:p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visualez aussi les groupes des onglets "INSERTION" et "DONNEES" </a:t>
          </a:r>
          <a:r>
            <a:rPr lang="fr-FR"/>
            <a:t> </a:t>
          </a:r>
          <a:endParaRPr lang="fr-F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216408</xdr:colOff>
      <xdr:row>2</xdr:row>
      <xdr:rowOff>56007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7677150" y="16192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10</xdr:row>
      <xdr:rowOff>95250</xdr:rowOff>
    </xdr:from>
    <xdr:to>
      <xdr:col>6</xdr:col>
      <xdr:colOff>857250</xdr:colOff>
      <xdr:row>13</xdr:row>
      <xdr:rowOff>8382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7543800" y="2162175"/>
          <a:ext cx="1314450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3</xdr:col>
      <xdr:colOff>152399</xdr:colOff>
      <xdr:row>0</xdr:row>
      <xdr:rowOff>171450</xdr:rowOff>
    </xdr:from>
    <xdr:to>
      <xdr:col>5</xdr:col>
      <xdr:colOff>66674</xdr:colOff>
      <xdr:row>4</xdr:row>
      <xdr:rowOff>38100</xdr:rowOff>
    </xdr:to>
    <xdr:sp macro="" textlink="">
      <xdr:nvSpPr>
        <xdr:cNvPr id="3" name="ZoneTexte 2"/>
        <xdr:cNvSpPr txBox="1"/>
      </xdr:nvSpPr>
      <xdr:spPr>
        <a:xfrm>
          <a:off x="4667249" y="171450"/>
          <a:ext cx="2305050" cy="7905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énoncé</a:t>
          </a:r>
          <a:r>
            <a:rPr lang="fr-FR" sz="1100"/>
            <a:t>,  Audit de formules</a:t>
          </a:r>
        </a:p>
        <a:p>
          <a:endParaRPr lang="fr-FR" sz="1100"/>
        </a:p>
        <a:p>
          <a:r>
            <a:rPr lang="fr-FR" sz="1100"/>
            <a:t>quelles sont les données utilisées dans la cellule soustotal en C7</a:t>
          </a:r>
        </a:p>
        <a:p>
          <a:endParaRPr lang="fr-F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91440</xdr:colOff>
      <xdr:row>0</xdr:row>
      <xdr:rowOff>259080</xdr:rowOff>
    </xdr:from>
    <xdr:to>
      <xdr:col>9</xdr:col>
      <xdr:colOff>723900</xdr:colOff>
      <xdr:row>4</xdr:row>
      <xdr:rowOff>91440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4351020" y="259080"/>
          <a:ext cx="4594860" cy="670560"/>
        </a:xfrm>
        <a:prstGeom prst="rect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Remplir la colonne Variation de la population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Variation de la population = (Recensement 1999 - Recensement 1990)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5</xdr:col>
      <xdr:colOff>216408</xdr:colOff>
      <xdr:row>11</xdr:row>
      <xdr:rowOff>160782</xdr:rowOff>
    </xdr:to>
    <xdr:sp macro="" textlink="">
      <xdr:nvSpPr>
        <xdr:cNvPr id="3" name="Flèche gauche 2">
          <a:hlinkClick xmlns:r="http://schemas.openxmlformats.org/officeDocument/2006/relationships" r:id="rId1" tooltip="allez au sommaire"/>
        </xdr:cNvPr>
        <xdr:cNvSpPr/>
      </xdr:nvSpPr>
      <xdr:spPr bwMode="auto">
        <a:xfrm>
          <a:off x="4124325" y="161925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264795</xdr:colOff>
      <xdr:row>0</xdr:row>
      <xdr:rowOff>112394</xdr:rowOff>
    </xdr:from>
    <xdr:to>
      <xdr:col>9</xdr:col>
      <xdr:colOff>0</xdr:colOff>
      <xdr:row>4</xdr:row>
      <xdr:rowOff>76200</xdr:rowOff>
    </xdr:to>
    <xdr:sp macro="" textlink="">
      <xdr:nvSpPr>
        <xdr:cNvPr id="4097" name="Text Box 1"/>
        <xdr:cNvSpPr txBox="1">
          <a:spLocks noChangeArrowheads="1"/>
        </xdr:cNvSpPr>
      </xdr:nvSpPr>
      <xdr:spPr bwMode="auto">
        <a:xfrm>
          <a:off x="3789045" y="112394"/>
          <a:ext cx="3545205" cy="773431"/>
        </a:xfrm>
        <a:prstGeom prst="rect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Remplir la colonne Somme due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utiliser le copier coller et les références absolues   $B$2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ou donnez un nom au Salaire Horaire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Somme due = Heures travaillées *Salaire horaire</a:t>
          </a:r>
        </a:p>
      </xdr:txBody>
    </xdr:sp>
    <xdr:clientData/>
  </xdr:twoCellAnchor>
  <xdr:twoCellAnchor editAs="oneCell">
    <xdr:from>
      <xdr:col>10</xdr:col>
      <xdr:colOff>66675</xdr:colOff>
      <xdr:row>6</xdr:row>
      <xdr:rowOff>76200</xdr:rowOff>
    </xdr:from>
    <xdr:to>
      <xdr:col>14</xdr:col>
      <xdr:colOff>9151</xdr:colOff>
      <xdr:row>21</xdr:row>
      <xdr:rowOff>37801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2925" y="1209675"/>
          <a:ext cx="2990476" cy="239047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</xdr:row>
      <xdr:rowOff>0</xdr:rowOff>
    </xdr:from>
    <xdr:to>
      <xdr:col>6</xdr:col>
      <xdr:colOff>216408</xdr:colOff>
      <xdr:row>10</xdr:row>
      <xdr:rowOff>160782</xdr:rowOff>
    </xdr:to>
    <xdr:sp macro="" textlink="">
      <xdr:nvSpPr>
        <xdr:cNvPr id="4" name="Flèche gauche 3">
          <a:hlinkClick xmlns:r="http://schemas.openxmlformats.org/officeDocument/2006/relationships" r:id="rId2" tooltip="allez au sommaire"/>
        </xdr:cNvPr>
        <xdr:cNvSpPr/>
      </xdr:nvSpPr>
      <xdr:spPr bwMode="auto">
        <a:xfrm>
          <a:off x="4286250" y="145732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403860</xdr:colOff>
      <xdr:row>0</xdr:row>
      <xdr:rowOff>97155</xdr:rowOff>
    </xdr:from>
    <xdr:to>
      <xdr:col>9</xdr:col>
      <xdr:colOff>266700</xdr:colOff>
      <xdr:row>5</xdr:row>
      <xdr:rowOff>112395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6642735" y="97155"/>
          <a:ext cx="3672840" cy="824865"/>
        </a:xfrm>
        <a:prstGeom prst="rect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Extraire le SIREN du SIRET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fonction GAUCHE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Mettre en forme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6</xdr:col>
      <xdr:colOff>216408</xdr:colOff>
      <xdr:row>10</xdr:row>
      <xdr:rowOff>160782</xdr:rowOff>
    </xdr:to>
    <xdr:sp macro="" textlink="">
      <xdr:nvSpPr>
        <xdr:cNvPr id="3" name="Flèche gauche 2">
          <a:hlinkClick xmlns:r="http://schemas.openxmlformats.org/officeDocument/2006/relationships" r:id="rId1" tooltip="allez au sommaire"/>
        </xdr:cNvPr>
        <xdr:cNvSpPr/>
      </xdr:nvSpPr>
      <xdr:spPr bwMode="auto">
        <a:xfrm>
          <a:off x="7000875" y="12954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2</xdr:row>
      <xdr:rowOff>0</xdr:rowOff>
    </xdr:from>
    <xdr:to>
      <xdr:col>13</xdr:col>
      <xdr:colOff>784860</xdr:colOff>
      <xdr:row>8</xdr:row>
      <xdr:rowOff>76200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170420" y="335280"/>
          <a:ext cx="3916680" cy="10820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Complétez les 3 colonnes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Moyenne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: moyenne des 4 examens (fonction MOYENNE)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Résultat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Reçu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si moyenne &gt; à 75; 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Recalé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(fonction SI)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Mention: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OUI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si moyenne &gt;85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NON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(fonction SI)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9</xdr:col>
      <xdr:colOff>0</xdr:colOff>
      <xdr:row>20</xdr:row>
      <xdr:rowOff>68580</xdr:rowOff>
    </xdr:from>
    <xdr:ext cx="76200" cy="198120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132320" y="3421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228600</xdr:colOff>
      <xdr:row>19</xdr:row>
      <xdr:rowOff>76200</xdr:rowOff>
    </xdr:from>
    <xdr:to>
      <xdr:col>13</xdr:col>
      <xdr:colOff>723900</xdr:colOff>
      <xdr:row>24</xdr:row>
      <xdr:rowOff>99060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360920" y="3261360"/>
          <a:ext cx="3665220" cy="8610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Completez les 2 colonnes</a:t>
          </a: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Moyenne: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moyenne des 4 examens (fonction MOYENNE)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Résultat: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Reçu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si moyenne &gt; à 75 et absences &lt;5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Recalé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(fonctions SI et ET)</a:t>
          </a:r>
        </a:p>
      </xdr:txBody>
    </xdr:sp>
    <xdr:clientData/>
  </xdr:twoCellAnchor>
  <xdr:twoCellAnchor>
    <xdr:from>
      <xdr:col>9</xdr:col>
      <xdr:colOff>137160</xdr:colOff>
      <xdr:row>10</xdr:row>
      <xdr:rowOff>45720</xdr:rowOff>
    </xdr:from>
    <xdr:to>
      <xdr:col>14</xdr:col>
      <xdr:colOff>586740</xdr:colOff>
      <xdr:row>16</xdr:row>
      <xdr:rowOff>68580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269480" y="1722120"/>
          <a:ext cx="4411980" cy="1028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Complétez les 3 colonnes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Moyenne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: moyenne des 4 examens (fonction MOYENNE)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Test résultat: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VRAI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 moyenne &gt; à 75 et moins de 5 absences;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FAUX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(fonction ET)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Résultat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Reçu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si colonne  Test résultat=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VRAI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sinon affichez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Recalé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16</xdr:col>
      <xdr:colOff>400050</xdr:colOff>
      <xdr:row>0</xdr:row>
      <xdr:rowOff>104775</xdr:rowOff>
    </xdr:from>
    <xdr:to>
      <xdr:col>21</xdr:col>
      <xdr:colOff>256459</xdr:colOff>
      <xdr:row>12</xdr:row>
      <xdr:rowOff>89760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0" y="104775"/>
          <a:ext cx="3714034" cy="1928085"/>
        </a:xfrm>
        <a:prstGeom prst="rect">
          <a:avLst/>
        </a:prstGeom>
      </xdr:spPr>
    </xdr:pic>
    <xdr:clientData/>
  </xdr:twoCellAnchor>
  <xdr:twoCellAnchor>
    <xdr:from>
      <xdr:col>14</xdr:col>
      <xdr:colOff>685800</xdr:colOff>
      <xdr:row>16</xdr:row>
      <xdr:rowOff>85725</xdr:rowOff>
    </xdr:from>
    <xdr:to>
      <xdr:col>15</xdr:col>
      <xdr:colOff>752475</xdr:colOff>
      <xdr:row>18</xdr:row>
      <xdr:rowOff>0</xdr:rowOff>
    </xdr:to>
    <xdr:cxnSp macro="">
      <xdr:nvCxnSpPr>
        <xdr:cNvPr id="8" name="Connecteur droit avec flèche 7"/>
        <xdr:cNvCxnSpPr/>
      </xdr:nvCxnSpPr>
      <xdr:spPr bwMode="auto">
        <a:xfrm>
          <a:off x="10267950" y="2676525"/>
          <a:ext cx="838200" cy="2381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590550</xdr:colOff>
      <xdr:row>24</xdr:row>
      <xdr:rowOff>152400</xdr:rowOff>
    </xdr:from>
    <xdr:to>
      <xdr:col>12</xdr:col>
      <xdr:colOff>657225</xdr:colOff>
      <xdr:row>26</xdr:row>
      <xdr:rowOff>66675</xdr:rowOff>
    </xdr:to>
    <xdr:cxnSp macro="">
      <xdr:nvCxnSpPr>
        <xdr:cNvPr id="9" name="Connecteur droit avec flèche 8"/>
        <xdr:cNvCxnSpPr/>
      </xdr:nvCxnSpPr>
      <xdr:spPr bwMode="auto">
        <a:xfrm>
          <a:off x="7858125" y="4038600"/>
          <a:ext cx="838200" cy="2381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0</xdr:colOff>
      <xdr:row>1</xdr:row>
      <xdr:rowOff>0</xdr:rowOff>
    </xdr:from>
    <xdr:to>
      <xdr:col>16</xdr:col>
      <xdr:colOff>206883</xdr:colOff>
      <xdr:row>3</xdr:row>
      <xdr:rowOff>160782</xdr:rowOff>
    </xdr:to>
    <xdr:sp macro="" textlink="">
      <xdr:nvSpPr>
        <xdr:cNvPr id="10" name="Flèche gauche 9">
          <a:hlinkClick xmlns:r="http://schemas.openxmlformats.org/officeDocument/2006/relationships" r:id="rId2" tooltip="allez au sommaire"/>
        </xdr:cNvPr>
        <xdr:cNvSpPr/>
      </xdr:nvSpPr>
      <xdr:spPr bwMode="auto">
        <a:xfrm>
          <a:off x="10353675" y="16192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716280</xdr:colOff>
      <xdr:row>16</xdr:row>
      <xdr:rowOff>0</xdr:rowOff>
    </xdr:from>
    <xdr:ext cx="76200" cy="198120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8991600" y="2682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19</xdr:row>
      <xdr:rowOff>68580</xdr:rowOff>
    </xdr:from>
    <xdr:ext cx="76200" cy="198120"/>
    <xdr:sp macro="" textlink="">
      <xdr:nvSpPr>
        <xdr:cNvPr id="3" name="Text Box 7"/>
        <xdr:cNvSpPr txBox="1">
          <a:spLocks noChangeArrowheads="1"/>
        </xdr:cNvSpPr>
      </xdr:nvSpPr>
      <xdr:spPr bwMode="auto">
        <a:xfrm>
          <a:off x="8275320" y="32537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266700</xdr:colOff>
      <xdr:row>17</xdr:row>
      <xdr:rowOff>22860</xdr:rowOff>
    </xdr:from>
    <xdr:to>
      <xdr:col>14</xdr:col>
      <xdr:colOff>762000</xdr:colOff>
      <xdr:row>22</xdr:row>
      <xdr:rowOff>38100</xdr:rowOff>
    </xdr:to>
    <xdr:sp macro="" textlink="">
      <xdr:nvSpPr>
        <xdr:cNvPr id="4" name="Text Box 8"/>
        <xdr:cNvSpPr txBox="1">
          <a:spLocks noChangeArrowheads="1"/>
        </xdr:cNvSpPr>
      </xdr:nvSpPr>
      <xdr:spPr bwMode="auto">
        <a:xfrm>
          <a:off x="8542020" y="2872740"/>
          <a:ext cx="3665220" cy="8534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Completez les 2 colonnes</a:t>
          </a: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Moyenne: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moyenne des 4 examens (fonction MOYENNE)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Reçu: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Reçu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si moyenne &gt; à 75 et absences &lt;5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Recalé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(fonctions SI et ET)</a:t>
          </a:r>
        </a:p>
      </xdr:txBody>
    </xdr:sp>
    <xdr:clientData/>
  </xdr:twoCellAnchor>
  <xdr:twoCellAnchor>
    <xdr:from>
      <xdr:col>10</xdr:col>
      <xdr:colOff>167640</xdr:colOff>
      <xdr:row>8</xdr:row>
      <xdr:rowOff>76200</xdr:rowOff>
    </xdr:from>
    <xdr:to>
      <xdr:col>15</xdr:col>
      <xdr:colOff>647700</xdr:colOff>
      <xdr:row>14</xdr:row>
      <xdr:rowOff>121920</xdr:rowOff>
    </xdr:to>
    <xdr:sp macro="" textlink="">
      <xdr:nvSpPr>
        <xdr:cNvPr id="5" name="Text Box 11"/>
        <xdr:cNvSpPr txBox="1">
          <a:spLocks noChangeArrowheads="1"/>
        </xdr:cNvSpPr>
      </xdr:nvSpPr>
      <xdr:spPr bwMode="auto">
        <a:xfrm>
          <a:off x="8442960" y="1417320"/>
          <a:ext cx="4442460" cy="10515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Complétez les 3 colonnes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Moyenne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: moyenne des 4 examens (fonction MOYENNE)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Test résultat: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VRAI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 moyenne &gt; à 75 et moins de 5 absences;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FAUX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(fonction ET)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Résultat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Reçu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si colonne  Test résultat=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VRAI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sinon affichez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Recalé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167640</xdr:colOff>
      <xdr:row>1</xdr:row>
      <xdr:rowOff>68580</xdr:rowOff>
    </xdr:from>
    <xdr:to>
      <xdr:col>15</xdr:col>
      <xdr:colOff>121920</xdr:colOff>
      <xdr:row>7</xdr:row>
      <xdr:rowOff>144780</xdr:rowOff>
    </xdr:to>
    <xdr:sp macro="" textlink="">
      <xdr:nvSpPr>
        <xdr:cNvPr id="6" name="Text Box 12"/>
        <xdr:cNvSpPr txBox="1">
          <a:spLocks noChangeArrowheads="1"/>
        </xdr:cNvSpPr>
      </xdr:nvSpPr>
      <xdr:spPr bwMode="auto">
        <a:xfrm>
          <a:off x="8442960" y="236220"/>
          <a:ext cx="3916680" cy="10820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Complétez les 3 colonnes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Moyenne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: moyenne des 4 examens (fonction MOYENNE)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Résultat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Reçu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si moyenne &gt; à 75; 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Recalé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(fonction SI)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Mention: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OUI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si moyenne &gt;85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NON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(fonction SI)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175260</xdr:colOff>
      <xdr:row>12</xdr:row>
      <xdr:rowOff>7620</xdr:rowOff>
    </xdr:from>
    <xdr:to>
      <xdr:col>13</xdr:col>
      <xdr:colOff>320040</xdr:colOff>
      <xdr:row>15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208520" y="2019300"/>
          <a:ext cx="4899660" cy="53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Complétez la colonne: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option</a:t>
          </a:r>
          <a:r>
            <a:rPr lang="fr-FR" sz="1000" b="1" i="0" u="none" strike="noStrike" baseline="0">
              <a:solidFill>
                <a:srgbClr val="000000"/>
              </a:solidFill>
              <a:latin typeface="Helvetica 55 Roman"/>
            </a:rPr>
            <a:t>:</a:t>
          </a:r>
          <a:r>
            <a:rPr lang="fr-FR" sz="1000" b="0" i="0" u="none" strike="noStrike" baseline="0">
              <a:solidFill>
                <a:srgbClr val="000000"/>
              </a:solidFill>
              <a:latin typeface="Helvetica 55 Roman"/>
            </a:rPr>
            <a:t>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DATA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si le numéro GSM a au moins une des options data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AUTRE</a:t>
          </a:r>
        </a:p>
      </xdr:txBody>
    </xdr:sp>
    <xdr:clientData/>
  </xdr:twoCellAnchor>
  <xdr:twoCellAnchor>
    <xdr:from>
      <xdr:col>7</xdr:col>
      <xdr:colOff>205740</xdr:colOff>
      <xdr:row>1</xdr:row>
      <xdr:rowOff>7620</xdr:rowOff>
    </xdr:from>
    <xdr:to>
      <xdr:col>13</xdr:col>
      <xdr:colOff>350520</xdr:colOff>
      <xdr:row>4</xdr:row>
      <xdr:rowOff>60960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39000" y="175260"/>
          <a:ext cx="4899660" cy="5562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Complétez la colonne: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option data</a:t>
          </a:r>
          <a:r>
            <a:rPr lang="fr-FR" sz="1000" b="1" i="0" u="none" strike="noStrike" baseline="0">
              <a:solidFill>
                <a:srgbClr val="000000"/>
              </a:solidFill>
              <a:latin typeface="Helvetica 55 Roman"/>
            </a:rPr>
            <a:t>:</a:t>
          </a:r>
          <a:r>
            <a:rPr lang="fr-FR" sz="1000" b="0" i="0" u="none" strike="noStrike" baseline="0">
              <a:solidFill>
                <a:srgbClr val="000000"/>
              </a:solidFill>
              <a:latin typeface="Helvetica 55 Roman"/>
            </a:rPr>
            <a:t>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affichez VRAI si le numéro GSM a au moins une des options data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FAUX</a:t>
          </a:r>
        </a:p>
      </xdr:txBody>
    </xdr:sp>
    <xdr:clientData/>
  </xdr:twoCellAnchor>
  <xdr:twoCellAnchor>
    <xdr:from>
      <xdr:col>4</xdr:col>
      <xdr:colOff>0</xdr:colOff>
      <xdr:row>22</xdr:row>
      <xdr:rowOff>0</xdr:rowOff>
    </xdr:from>
    <xdr:to>
      <xdr:col>4</xdr:col>
      <xdr:colOff>978408</xdr:colOff>
      <xdr:row>24</xdr:row>
      <xdr:rowOff>160782</xdr:rowOff>
    </xdr:to>
    <xdr:sp macro="" textlink="">
      <xdr:nvSpPr>
        <xdr:cNvPr id="4" name="Flèche gauche 3">
          <a:hlinkClick xmlns:r="http://schemas.openxmlformats.org/officeDocument/2006/relationships" r:id="rId1" tooltip="allez au sommaire"/>
        </xdr:cNvPr>
        <xdr:cNvSpPr/>
      </xdr:nvSpPr>
      <xdr:spPr bwMode="auto">
        <a:xfrm>
          <a:off x="3829050" y="356235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11</xdr:col>
      <xdr:colOff>19050</xdr:colOff>
      <xdr:row>7</xdr:row>
      <xdr:rowOff>57150</xdr:rowOff>
    </xdr:from>
    <xdr:to>
      <xdr:col>12</xdr:col>
      <xdr:colOff>752475</xdr:colOff>
      <xdr:row>10</xdr:row>
      <xdr:rowOff>85725</xdr:rowOff>
    </xdr:to>
    <xdr:sp macro="" textlink="">
      <xdr:nvSpPr>
        <xdr:cNvPr id="5" name="ZoneTexte 4"/>
        <xdr:cNvSpPr txBox="1"/>
      </xdr:nvSpPr>
      <xdr:spPr>
        <a:xfrm>
          <a:off x="12877800" y="1190625"/>
          <a:ext cx="1504950" cy="514350"/>
        </a:xfrm>
        <a:prstGeom prst="rect">
          <a:avLst/>
        </a:prstGeom>
        <a:solidFill>
          <a:schemeClr val="accent6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3 méthodes 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175260</xdr:colOff>
      <xdr:row>12</xdr:row>
      <xdr:rowOff>7620</xdr:rowOff>
    </xdr:from>
    <xdr:to>
      <xdr:col>13</xdr:col>
      <xdr:colOff>320040</xdr:colOff>
      <xdr:row>15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208520" y="2019300"/>
          <a:ext cx="4899660" cy="53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Complétez la colonne: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option</a:t>
          </a:r>
          <a:r>
            <a:rPr lang="fr-FR" sz="1000" b="1" i="0" u="none" strike="noStrike" baseline="0">
              <a:solidFill>
                <a:srgbClr val="000000"/>
              </a:solidFill>
              <a:latin typeface="Helvetica 55 Roman"/>
            </a:rPr>
            <a:t>:</a:t>
          </a:r>
          <a:r>
            <a:rPr lang="fr-FR" sz="1000" b="0" i="0" u="none" strike="noStrike" baseline="0">
              <a:solidFill>
                <a:srgbClr val="000000"/>
              </a:solidFill>
              <a:latin typeface="Helvetica 55 Roman"/>
            </a:rPr>
            <a:t>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DATA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si le numéro GSM a au moins une des options data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AUTRE</a:t>
          </a:r>
        </a:p>
      </xdr:txBody>
    </xdr:sp>
    <xdr:clientData/>
  </xdr:twoCellAnchor>
  <xdr:twoCellAnchor>
    <xdr:from>
      <xdr:col>7</xdr:col>
      <xdr:colOff>205740</xdr:colOff>
      <xdr:row>1</xdr:row>
      <xdr:rowOff>7620</xdr:rowOff>
    </xdr:from>
    <xdr:to>
      <xdr:col>13</xdr:col>
      <xdr:colOff>350520</xdr:colOff>
      <xdr:row>4</xdr:row>
      <xdr:rowOff>60960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39000" y="175260"/>
          <a:ext cx="4899660" cy="5562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Complétez la colonne: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option data</a:t>
          </a:r>
          <a:r>
            <a:rPr lang="fr-FR" sz="1000" b="1" i="0" u="none" strike="noStrike" baseline="0">
              <a:solidFill>
                <a:srgbClr val="000000"/>
              </a:solidFill>
              <a:latin typeface="Helvetica 55 Roman"/>
            </a:rPr>
            <a:t>:</a:t>
          </a:r>
          <a:r>
            <a:rPr lang="fr-FR" sz="1000" b="0" i="0" u="none" strike="noStrike" baseline="0">
              <a:solidFill>
                <a:srgbClr val="000000"/>
              </a:solidFill>
              <a:latin typeface="Helvetica 55 Roman"/>
            </a:rPr>
            <a:t>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affichez VRAI si le numéro GSM a au moins une des options data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sinon affichez </a:t>
          </a:r>
          <a:r>
            <a:rPr lang="fr-FR" sz="1000" b="0" i="0" u="none" strike="noStrike" baseline="0">
              <a:solidFill>
                <a:srgbClr val="000000"/>
              </a:solidFill>
              <a:latin typeface="Courier"/>
            </a:rPr>
            <a:t>FAUX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0</xdr:row>
      <xdr:rowOff>0</xdr:rowOff>
    </xdr:from>
    <xdr:to>
      <xdr:col>9</xdr:col>
      <xdr:colOff>15240</xdr:colOff>
      <xdr:row>4</xdr:row>
      <xdr:rowOff>0</xdr:rowOff>
    </xdr:to>
    <xdr:sp macro="" textlink="">
      <xdr:nvSpPr>
        <xdr:cNvPr id="4" name="Légende encadrée 2 3"/>
        <xdr:cNvSpPr/>
      </xdr:nvSpPr>
      <xdr:spPr bwMode="auto">
        <a:xfrm>
          <a:off x="4960620" y="0"/>
          <a:ext cx="2316480" cy="777240"/>
        </a:xfrm>
        <a:prstGeom prst="borderCallout2">
          <a:avLst>
            <a:gd name="adj1" fmla="val 18832"/>
            <a:gd name="adj2" fmla="val -1516"/>
            <a:gd name="adj3" fmla="val 15667"/>
            <a:gd name="adj4" fmla="val -9708"/>
            <a:gd name="adj5" fmla="val 16669"/>
            <a:gd name="adj6" fmla="val -15765"/>
          </a:avLst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si Coût supérieur à 35000 affichez </a:t>
          </a:r>
          <a:r>
            <a:rPr lang="fr-FR" sz="1100" b="1"/>
            <a:t>Demande de remise</a:t>
          </a:r>
        </a:p>
        <a:p>
          <a:pPr algn="l"/>
          <a:r>
            <a:rPr lang="fr-FR" sz="1100" b="0"/>
            <a:t>Sinon</a:t>
          </a:r>
          <a:r>
            <a:rPr lang="fr-FR" sz="1100" b="1"/>
            <a:t> Aucune remise</a:t>
          </a:r>
        </a:p>
        <a:p>
          <a:pPr algn="l"/>
          <a:r>
            <a:rPr lang="fr-FR" sz="1100" b="0"/>
            <a:t>(Utilisez la fonction SI)</a:t>
          </a:r>
        </a:p>
      </xdr:txBody>
    </xdr:sp>
    <xdr:clientData/>
  </xdr:twoCellAnchor>
  <xdr:twoCellAnchor>
    <xdr:from>
      <xdr:col>6</xdr:col>
      <xdr:colOff>281940</xdr:colOff>
      <xdr:row>10</xdr:row>
      <xdr:rowOff>137160</xdr:rowOff>
    </xdr:from>
    <xdr:to>
      <xdr:col>8</xdr:col>
      <xdr:colOff>601980</xdr:colOff>
      <xdr:row>13</xdr:row>
      <xdr:rowOff>144780</xdr:rowOff>
    </xdr:to>
    <xdr:sp macro="" textlink="">
      <xdr:nvSpPr>
        <xdr:cNvPr id="8" name="Légende encadrée 1 7"/>
        <xdr:cNvSpPr/>
      </xdr:nvSpPr>
      <xdr:spPr bwMode="auto">
        <a:xfrm>
          <a:off x="5334000" y="2103120"/>
          <a:ext cx="2994660" cy="601980"/>
        </a:xfrm>
        <a:prstGeom prst="borderCallout1">
          <a:avLst>
            <a:gd name="adj1" fmla="val 99804"/>
            <a:gd name="adj2" fmla="val 49306"/>
            <a:gd name="adj3" fmla="val 126632"/>
            <a:gd name="adj4" fmla="val 4949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Moyenne de la colonne Coût pour</a:t>
          </a:r>
          <a:r>
            <a:rPr lang="fr-FR" sz="1100" baseline="0"/>
            <a:t> Type égal Boite</a:t>
          </a:r>
        </a:p>
        <a:p>
          <a:pPr algn="l"/>
          <a:r>
            <a:rPr lang="fr-FR" sz="1100" baseline="0"/>
            <a:t>(Utilisez la fonction MOYENNE.SI) </a:t>
          </a:r>
          <a:br>
            <a:rPr lang="fr-FR" sz="1100" baseline="0"/>
          </a:br>
          <a:r>
            <a:rPr lang="fr-FR" sz="1100" baseline="0">
              <a:solidFill>
                <a:srgbClr val="FF0000"/>
              </a:solidFill>
            </a:rPr>
            <a:t>Nouveauté Excel 2007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563880</xdr:colOff>
      <xdr:row>21</xdr:row>
      <xdr:rowOff>137160</xdr:rowOff>
    </xdr:from>
    <xdr:to>
      <xdr:col>5</xdr:col>
      <xdr:colOff>777240</xdr:colOff>
      <xdr:row>27</xdr:row>
      <xdr:rowOff>0</xdr:rowOff>
    </xdr:to>
    <xdr:sp macro="" textlink="">
      <xdr:nvSpPr>
        <xdr:cNvPr id="9" name="Légende encadrée 1 8"/>
        <xdr:cNvSpPr/>
      </xdr:nvSpPr>
      <xdr:spPr bwMode="auto">
        <a:xfrm>
          <a:off x="563880" y="4069080"/>
          <a:ext cx="3802380" cy="883920"/>
        </a:xfrm>
        <a:prstGeom prst="borderCallout1">
          <a:avLst>
            <a:gd name="adj1" fmla="val 52236"/>
            <a:gd name="adj2" fmla="val 100361"/>
            <a:gd name="adj3" fmla="val 51656"/>
            <a:gd name="adj4" fmla="val 124445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Somme de la colonne Coût pour:</a:t>
          </a:r>
        </a:p>
        <a:p>
          <a:pPr algn="l"/>
          <a:r>
            <a:rPr lang="fr-FR" sz="1100"/>
            <a:t> Type égal</a:t>
          </a:r>
          <a:r>
            <a:rPr lang="fr-FR" sz="1100" baseline="0"/>
            <a:t> à Enveloppe et Destination égal à International</a:t>
          </a:r>
        </a:p>
        <a:p>
          <a:pPr algn="l"/>
          <a:r>
            <a:rPr lang="fr-FR" sz="1100" baseline="0"/>
            <a:t>(Utilisez la fonction SOMME.SI.ENS)</a:t>
          </a:r>
        </a:p>
        <a:p>
          <a:pPr algn="l"/>
          <a:r>
            <a:rPr lang="fr-FR" sz="1100" baseline="0">
              <a:solidFill>
                <a:srgbClr val="FF0000"/>
              </a:solidFill>
            </a:rPr>
            <a:t>Nouveauté Excel 2007</a:t>
          </a:r>
        </a:p>
        <a:p>
          <a:pPr algn="l"/>
          <a:endParaRPr lang="fr-FR" sz="1100"/>
        </a:p>
      </xdr:txBody>
    </xdr:sp>
    <xdr:clientData/>
  </xdr:twoCellAnchor>
  <xdr:twoCellAnchor>
    <xdr:from>
      <xdr:col>6</xdr:col>
      <xdr:colOff>327660</xdr:colOff>
      <xdr:row>4</xdr:row>
      <xdr:rowOff>121920</xdr:rowOff>
    </xdr:from>
    <xdr:to>
      <xdr:col>9</xdr:col>
      <xdr:colOff>0</xdr:colOff>
      <xdr:row>5</xdr:row>
      <xdr:rowOff>137160</xdr:rowOff>
    </xdr:to>
    <xdr:sp macro="" textlink="">
      <xdr:nvSpPr>
        <xdr:cNvPr id="5" name="Légende encadrée 1 4"/>
        <xdr:cNvSpPr/>
      </xdr:nvSpPr>
      <xdr:spPr bwMode="auto">
        <a:xfrm>
          <a:off x="4922520" y="899160"/>
          <a:ext cx="2339340" cy="213360"/>
        </a:xfrm>
        <a:prstGeom prst="borderCallout1">
          <a:avLst>
            <a:gd name="adj1" fmla="val 99804"/>
            <a:gd name="adj2" fmla="val 49306"/>
            <a:gd name="adj3" fmla="val 205203"/>
            <a:gd name="adj4" fmla="val 4982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Moyenne de la colonne Coût</a:t>
          </a:r>
        </a:p>
      </xdr:txBody>
    </xdr:sp>
    <xdr:clientData/>
  </xdr:twoCellAnchor>
  <xdr:twoCellAnchor>
    <xdr:from>
      <xdr:col>1</xdr:col>
      <xdr:colOff>533400</xdr:colOff>
      <xdr:row>17</xdr:row>
      <xdr:rowOff>121920</xdr:rowOff>
    </xdr:from>
    <xdr:to>
      <xdr:col>5</xdr:col>
      <xdr:colOff>929640</xdr:colOff>
      <xdr:row>20</xdr:row>
      <xdr:rowOff>137160</xdr:rowOff>
    </xdr:to>
    <xdr:sp macro="" textlink="">
      <xdr:nvSpPr>
        <xdr:cNvPr id="6" name="Légende encadrée 1 5"/>
        <xdr:cNvSpPr/>
      </xdr:nvSpPr>
      <xdr:spPr bwMode="auto">
        <a:xfrm>
          <a:off x="1280160" y="3368040"/>
          <a:ext cx="3360420" cy="533400"/>
        </a:xfrm>
        <a:prstGeom prst="borderCallout1">
          <a:avLst>
            <a:gd name="adj1" fmla="val 54053"/>
            <a:gd name="adj2" fmla="val 99960"/>
            <a:gd name="adj3" fmla="val 52611"/>
            <a:gd name="adj4" fmla="val 12324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Somme de la colonne Coût pour Type égal</a:t>
          </a:r>
          <a:r>
            <a:rPr lang="fr-FR" sz="1100" baseline="0"/>
            <a:t> à Enveloppe</a:t>
          </a:r>
        </a:p>
        <a:p>
          <a:pPr algn="l"/>
          <a:r>
            <a:rPr lang="fr-FR" sz="1100"/>
            <a:t>(Utilisez la</a:t>
          </a:r>
          <a:r>
            <a:rPr lang="fr-FR" sz="1100" baseline="0"/>
            <a:t> fonction SOMME.SI)</a:t>
          </a:r>
          <a:endParaRPr lang="fr-FR" sz="1100"/>
        </a:p>
      </xdr:txBody>
    </xdr:sp>
    <xdr:clientData/>
  </xdr:twoCellAnchor>
  <xdr:twoCellAnchor>
    <xdr:from>
      <xdr:col>3</xdr:col>
      <xdr:colOff>137160</xdr:colOff>
      <xdr:row>29</xdr:row>
      <xdr:rowOff>152400</xdr:rowOff>
    </xdr:from>
    <xdr:to>
      <xdr:col>5</xdr:col>
      <xdr:colOff>1211580</xdr:colOff>
      <xdr:row>32</xdr:row>
      <xdr:rowOff>121920</xdr:rowOff>
    </xdr:to>
    <xdr:sp macro="" textlink="">
      <xdr:nvSpPr>
        <xdr:cNvPr id="2" name="ZoneTexte 1"/>
        <xdr:cNvSpPr txBox="1"/>
      </xdr:nvSpPr>
      <xdr:spPr>
        <a:xfrm>
          <a:off x="2316480" y="5440680"/>
          <a:ext cx="2606040" cy="6705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Calculez le nombre de jours travaillés entre les 2 dates</a:t>
          </a:r>
        </a:p>
        <a:p>
          <a:r>
            <a:rPr lang="fr-FR" sz="1100"/>
            <a:t>(Uilisez</a:t>
          </a:r>
          <a:r>
            <a:rPr lang="fr-FR" sz="1100" baseline="0"/>
            <a:t> la fonction: NB.JOURS.OUVRES)</a:t>
          </a:r>
          <a:endParaRPr lang="fr-FR" sz="1100"/>
        </a:p>
      </xdr:txBody>
    </xdr:sp>
    <xdr:clientData/>
  </xdr:twoCellAnchor>
  <xdr:twoCellAnchor>
    <xdr:from>
      <xdr:col>2</xdr:col>
      <xdr:colOff>190500</xdr:colOff>
      <xdr:row>37</xdr:row>
      <xdr:rowOff>7620</xdr:rowOff>
    </xdr:from>
    <xdr:to>
      <xdr:col>5</xdr:col>
      <xdr:colOff>1257300</xdr:colOff>
      <xdr:row>40</xdr:row>
      <xdr:rowOff>129540</xdr:rowOff>
    </xdr:to>
    <xdr:sp macro="" textlink="">
      <xdr:nvSpPr>
        <xdr:cNvPr id="10" name="ZoneTexte 9"/>
        <xdr:cNvSpPr txBox="1"/>
      </xdr:nvSpPr>
      <xdr:spPr>
        <a:xfrm>
          <a:off x="1546860" y="7018020"/>
          <a:ext cx="3299460" cy="8229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Calculez le nombre de jours travaillés entre les 2 dates</a:t>
          </a:r>
        </a:p>
        <a:p>
          <a:r>
            <a:rPr lang="fr-FR" sz="1100"/>
            <a:t>(Utilisez</a:t>
          </a:r>
          <a:r>
            <a:rPr lang="fr-FR" sz="1100" baseline="0"/>
            <a:t> la fonction: NB.JOURS.OUVRES.INTL)</a:t>
          </a:r>
        </a:p>
        <a:p>
          <a:r>
            <a:rPr lang="fr-FR" sz="1100" baseline="0">
              <a:solidFill>
                <a:srgbClr val="FF0000"/>
              </a:solidFill>
            </a:rPr>
            <a:t>Nouveauté Excel 2010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1257300</xdr:colOff>
      <xdr:row>38</xdr:row>
      <xdr:rowOff>53340</xdr:rowOff>
    </xdr:from>
    <xdr:to>
      <xdr:col>6</xdr:col>
      <xdr:colOff>335280</xdr:colOff>
      <xdr:row>38</xdr:row>
      <xdr:rowOff>53340</xdr:rowOff>
    </xdr:to>
    <xdr:cxnSp macro="">
      <xdr:nvCxnSpPr>
        <xdr:cNvPr id="15" name="Connecteur droit avec flèche 14"/>
        <xdr:cNvCxnSpPr>
          <a:stCxn id="10" idx="3"/>
        </xdr:cNvCxnSpPr>
      </xdr:nvCxnSpPr>
      <xdr:spPr bwMode="auto">
        <a:xfrm>
          <a:off x="4846320" y="7429500"/>
          <a:ext cx="419100" cy="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1211580</xdr:colOff>
      <xdr:row>30</xdr:row>
      <xdr:rowOff>320040</xdr:rowOff>
    </xdr:from>
    <xdr:to>
      <xdr:col>7</xdr:col>
      <xdr:colOff>0</xdr:colOff>
      <xdr:row>31</xdr:row>
      <xdr:rowOff>106680</xdr:rowOff>
    </xdr:to>
    <xdr:cxnSp macro="">
      <xdr:nvCxnSpPr>
        <xdr:cNvPr id="17" name="Connecteur en angle 16"/>
        <xdr:cNvCxnSpPr>
          <a:stCxn id="2" idx="3"/>
        </xdr:cNvCxnSpPr>
      </xdr:nvCxnSpPr>
      <xdr:spPr bwMode="auto">
        <a:xfrm>
          <a:off x="4922520" y="5775960"/>
          <a:ext cx="480060" cy="152400"/>
        </a:xfrm>
        <a:prstGeom prst="bentConnector3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392430</xdr:colOff>
      <xdr:row>40</xdr:row>
      <xdr:rowOff>129540</xdr:rowOff>
    </xdr:from>
    <xdr:to>
      <xdr:col>7</xdr:col>
      <xdr:colOff>22860</xdr:colOff>
      <xdr:row>43</xdr:row>
      <xdr:rowOff>60960</xdr:rowOff>
    </xdr:to>
    <xdr:cxnSp macro="">
      <xdr:nvCxnSpPr>
        <xdr:cNvPr id="13" name="Connecteur droit avec flèche 12"/>
        <xdr:cNvCxnSpPr>
          <a:stCxn id="10" idx="2"/>
        </xdr:cNvCxnSpPr>
      </xdr:nvCxnSpPr>
      <xdr:spPr bwMode="auto">
        <a:xfrm rot="16200000" flipH="1">
          <a:off x="3842385" y="7195185"/>
          <a:ext cx="815340" cy="2106930"/>
        </a:xfrm>
        <a:prstGeom prst="bentConnector2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9</xdr:col>
      <xdr:colOff>333375</xdr:colOff>
      <xdr:row>0</xdr:row>
      <xdr:rowOff>0</xdr:rowOff>
    </xdr:from>
    <xdr:to>
      <xdr:col>15</xdr:col>
      <xdr:colOff>602211</xdr:colOff>
      <xdr:row>10</xdr:row>
      <xdr:rowOff>47625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0" y="0"/>
          <a:ext cx="3926436" cy="203835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11</xdr:row>
      <xdr:rowOff>0</xdr:rowOff>
    </xdr:from>
    <xdr:to>
      <xdr:col>12</xdr:col>
      <xdr:colOff>368808</xdr:colOff>
      <xdr:row>13</xdr:row>
      <xdr:rowOff>84582</xdr:rowOff>
    </xdr:to>
    <xdr:sp macro="" textlink="">
      <xdr:nvSpPr>
        <xdr:cNvPr id="14" name="Flèche gauche 13">
          <a:hlinkClick xmlns:r="http://schemas.openxmlformats.org/officeDocument/2006/relationships" r:id="rId2" tooltip="allez au sommaire"/>
        </xdr:cNvPr>
        <xdr:cNvSpPr/>
      </xdr:nvSpPr>
      <xdr:spPr bwMode="auto">
        <a:xfrm>
          <a:off x="9344025" y="219075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 editAs="oneCell">
    <xdr:from>
      <xdr:col>9</xdr:col>
      <xdr:colOff>123825</xdr:colOff>
      <xdr:row>19</xdr:row>
      <xdr:rowOff>9525</xdr:rowOff>
    </xdr:from>
    <xdr:to>
      <xdr:col>18</xdr:col>
      <xdr:colOff>456473</xdr:colOff>
      <xdr:row>35</xdr:row>
      <xdr:rowOff>132980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48650" y="3629025"/>
          <a:ext cx="5819048" cy="2961905"/>
        </a:xfrm>
        <a:prstGeom prst="rect">
          <a:avLst/>
        </a:prstGeom>
      </xdr:spPr>
    </xdr:pic>
    <xdr:clientData/>
  </xdr:twoCellAnchor>
  <xdr:twoCellAnchor>
    <xdr:from>
      <xdr:col>13</xdr:col>
      <xdr:colOff>523876</xdr:colOff>
      <xdr:row>17</xdr:row>
      <xdr:rowOff>66675</xdr:rowOff>
    </xdr:from>
    <xdr:to>
      <xdr:col>15</xdr:col>
      <xdr:colOff>0</xdr:colOff>
      <xdr:row>23</xdr:row>
      <xdr:rowOff>0</xdr:rowOff>
    </xdr:to>
    <xdr:cxnSp macro="">
      <xdr:nvCxnSpPr>
        <xdr:cNvPr id="12" name="Connecteur droit avec flèche 11"/>
        <xdr:cNvCxnSpPr/>
      </xdr:nvCxnSpPr>
      <xdr:spPr bwMode="auto">
        <a:xfrm flipH="1">
          <a:off x="11087101" y="3333750"/>
          <a:ext cx="695324" cy="9334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180975</xdr:colOff>
      <xdr:row>17</xdr:row>
      <xdr:rowOff>76200</xdr:rowOff>
    </xdr:from>
    <xdr:to>
      <xdr:col>16</xdr:col>
      <xdr:colOff>352425</xdr:colOff>
      <xdr:row>24</xdr:row>
      <xdr:rowOff>76200</xdr:rowOff>
    </xdr:to>
    <xdr:cxnSp macro="">
      <xdr:nvCxnSpPr>
        <xdr:cNvPr id="19" name="Connecteur droit avec flèche 18"/>
        <xdr:cNvCxnSpPr/>
      </xdr:nvCxnSpPr>
      <xdr:spPr bwMode="auto">
        <a:xfrm flipH="1">
          <a:off x="11353800" y="3343275"/>
          <a:ext cx="1390650" cy="11906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238126</xdr:colOff>
      <xdr:row>17</xdr:row>
      <xdr:rowOff>38100</xdr:rowOff>
    </xdr:from>
    <xdr:to>
      <xdr:col>19</xdr:col>
      <xdr:colOff>19050</xdr:colOff>
      <xdr:row>25</xdr:row>
      <xdr:rowOff>114300</xdr:rowOff>
    </xdr:to>
    <xdr:cxnSp macro="">
      <xdr:nvCxnSpPr>
        <xdr:cNvPr id="21" name="Connecteur droit avec flèche 20"/>
        <xdr:cNvCxnSpPr/>
      </xdr:nvCxnSpPr>
      <xdr:spPr bwMode="auto">
        <a:xfrm flipH="1">
          <a:off x="11410951" y="3305175"/>
          <a:ext cx="2828924" cy="14287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12</xdr:row>
      <xdr:rowOff>114300</xdr:rowOff>
    </xdr:from>
    <xdr:to>
      <xdr:col>7</xdr:col>
      <xdr:colOff>302133</xdr:colOff>
      <xdr:row>15</xdr:row>
      <xdr:rowOff>27432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4724400" y="24288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6</xdr:col>
      <xdr:colOff>9524</xdr:colOff>
      <xdr:row>4</xdr:row>
      <xdr:rowOff>9525</xdr:rowOff>
    </xdr:from>
    <xdr:to>
      <xdr:col>12</xdr:col>
      <xdr:colOff>438149</xdr:colOff>
      <xdr:row>7</xdr:row>
      <xdr:rowOff>47625</xdr:rowOff>
    </xdr:to>
    <xdr:sp macro="" textlink="">
      <xdr:nvSpPr>
        <xdr:cNvPr id="3" name="ZoneTexte 2"/>
        <xdr:cNvSpPr txBox="1"/>
      </xdr:nvSpPr>
      <xdr:spPr>
        <a:xfrm>
          <a:off x="4638674" y="771525"/>
          <a:ext cx="5057775" cy="609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énoncé </a:t>
          </a:r>
        </a:p>
        <a:p>
          <a:r>
            <a:rPr lang="fr-FR" sz="1100"/>
            <a:t>saisissez  en 1ere ligne les</a:t>
          </a:r>
          <a:r>
            <a:rPr lang="fr-FR" sz="1100" baseline="0"/>
            <a:t> champs "Nom" , "Prénom" , "Math" , "Français" , "Anglais"  </a:t>
          </a:r>
        </a:p>
        <a:p>
          <a:r>
            <a:rPr lang="fr-FR" sz="1100"/>
            <a:t>puis remplissez le tableau </a:t>
          </a:r>
        </a:p>
      </xdr:txBody>
    </xdr:sp>
    <xdr:clientData/>
  </xdr:twoCellAnchor>
  <xdr:twoCellAnchor>
    <xdr:from>
      <xdr:col>5</xdr:col>
      <xdr:colOff>752473</xdr:colOff>
      <xdr:row>8</xdr:row>
      <xdr:rowOff>47625</xdr:rowOff>
    </xdr:from>
    <xdr:to>
      <xdr:col>10</xdr:col>
      <xdr:colOff>266699</xdr:colOff>
      <xdr:row>11</xdr:row>
      <xdr:rowOff>38100</xdr:rowOff>
    </xdr:to>
    <xdr:sp macro="" textlink="">
      <xdr:nvSpPr>
        <xdr:cNvPr id="4" name="ZoneTexte 3"/>
        <xdr:cNvSpPr txBox="1"/>
      </xdr:nvSpPr>
      <xdr:spPr>
        <a:xfrm>
          <a:off x="4610098" y="1581150"/>
          <a:ext cx="3371851" cy="5715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puis travaillez le quadrillage</a:t>
          </a:r>
          <a:r>
            <a:rPr lang="fr-FR" sz="1100" baseline="0"/>
            <a:t> , remplissage , bordure ....</a:t>
          </a:r>
        </a:p>
        <a:p>
          <a:r>
            <a:rPr lang="fr-FR" sz="1100" baseline="0"/>
            <a:t>pour obtenir l'identique du tableau rempli</a:t>
          </a:r>
          <a:endParaRPr lang="fr-FR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0</xdr:row>
      <xdr:rowOff>0</xdr:rowOff>
    </xdr:from>
    <xdr:to>
      <xdr:col>9</xdr:col>
      <xdr:colOff>15240</xdr:colOff>
      <xdr:row>4</xdr:row>
      <xdr:rowOff>0</xdr:rowOff>
    </xdr:to>
    <xdr:sp macro="" textlink="">
      <xdr:nvSpPr>
        <xdr:cNvPr id="2" name="Légende encadrée 2 1"/>
        <xdr:cNvSpPr/>
      </xdr:nvSpPr>
      <xdr:spPr bwMode="auto">
        <a:xfrm>
          <a:off x="4960620" y="0"/>
          <a:ext cx="2316480" cy="777240"/>
        </a:xfrm>
        <a:prstGeom prst="borderCallout2">
          <a:avLst>
            <a:gd name="adj1" fmla="val 18832"/>
            <a:gd name="adj2" fmla="val -1516"/>
            <a:gd name="adj3" fmla="val 15667"/>
            <a:gd name="adj4" fmla="val -9708"/>
            <a:gd name="adj5" fmla="val 16669"/>
            <a:gd name="adj6" fmla="val -15765"/>
          </a:avLst>
        </a:prstGeom>
        <a:pattFill prst="pct5">
          <a:fgClr>
            <a:schemeClr val="accent6">
              <a:lumMod val="20000"/>
              <a:lumOff val="80000"/>
            </a:schemeClr>
          </a:fgClr>
          <a:bgClr>
            <a:schemeClr val="bg1"/>
          </a:bgClr>
        </a:patt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si Coût supérieur à 35000 affichez </a:t>
          </a:r>
          <a:r>
            <a:rPr lang="fr-FR" sz="1100" b="1"/>
            <a:t>Demande de remise</a:t>
          </a:r>
        </a:p>
        <a:p>
          <a:pPr algn="l"/>
          <a:r>
            <a:rPr lang="fr-FR" sz="1100" b="0"/>
            <a:t>Sinon</a:t>
          </a:r>
          <a:r>
            <a:rPr lang="fr-FR" sz="1100" b="1"/>
            <a:t> Aucune remise</a:t>
          </a:r>
        </a:p>
        <a:p>
          <a:pPr algn="l"/>
          <a:r>
            <a:rPr lang="fr-FR" sz="1100" b="0"/>
            <a:t>(Utilisez la fonction SI)</a:t>
          </a:r>
        </a:p>
      </xdr:txBody>
    </xdr:sp>
    <xdr:clientData/>
  </xdr:twoCellAnchor>
  <xdr:twoCellAnchor>
    <xdr:from>
      <xdr:col>6</xdr:col>
      <xdr:colOff>281940</xdr:colOff>
      <xdr:row>10</xdr:row>
      <xdr:rowOff>7620</xdr:rowOff>
    </xdr:from>
    <xdr:to>
      <xdr:col>8</xdr:col>
      <xdr:colOff>571500</xdr:colOff>
      <xdr:row>13</xdr:row>
      <xdr:rowOff>144780</xdr:rowOff>
    </xdr:to>
    <xdr:sp macro="" textlink="">
      <xdr:nvSpPr>
        <xdr:cNvPr id="3" name="Légende encadrée 1 2"/>
        <xdr:cNvSpPr/>
      </xdr:nvSpPr>
      <xdr:spPr bwMode="auto">
        <a:xfrm>
          <a:off x="4876800" y="1973580"/>
          <a:ext cx="2331720" cy="731520"/>
        </a:xfrm>
        <a:prstGeom prst="borderCallout1">
          <a:avLst>
            <a:gd name="adj1" fmla="val 99804"/>
            <a:gd name="adj2" fmla="val 49306"/>
            <a:gd name="adj3" fmla="val 126632"/>
            <a:gd name="adj4" fmla="val 4949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Moyenne de la colonne Coût</a:t>
          </a:r>
        </a:p>
        <a:p>
          <a:pPr algn="l"/>
          <a:r>
            <a:rPr lang="fr-FR" sz="1100"/>
            <a:t>pour</a:t>
          </a:r>
          <a:r>
            <a:rPr lang="fr-FR" sz="1100" baseline="0"/>
            <a:t> Type égal Boite</a:t>
          </a:r>
        </a:p>
        <a:p>
          <a:pPr algn="l"/>
          <a:r>
            <a:rPr lang="fr-FR" sz="1100" baseline="0"/>
            <a:t>(Utilisez la fonction MOYENNE.SI) </a:t>
          </a:r>
          <a:r>
            <a:rPr lang="fr-FR" sz="1100" baseline="0">
              <a:solidFill>
                <a:srgbClr val="FF0000"/>
              </a:solidFill>
            </a:rPr>
            <a:t>Nouveauté Excel 2007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548640</xdr:colOff>
      <xdr:row>21</xdr:row>
      <xdr:rowOff>152400</xdr:rowOff>
    </xdr:from>
    <xdr:to>
      <xdr:col>5</xdr:col>
      <xdr:colOff>762000</xdr:colOff>
      <xdr:row>27</xdr:row>
      <xdr:rowOff>15240</xdr:rowOff>
    </xdr:to>
    <xdr:sp macro="" textlink="">
      <xdr:nvSpPr>
        <xdr:cNvPr id="4" name="Légende encadrée 1 3"/>
        <xdr:cNvSpPr/>
      </xdr:nvSpPr>
      <xdr:spPr bwMode="auto">
        <a:xfrm>
          <a:off x="548640" y="4084320"/>
          <a:ext cx="3467100" cy="883920"/>
        </a:xfrm>
        <a:prstGeom prst="borderCallout1">
          <a:avLst>
            <a:gd name="adj1" fmla="val 41891"/>
            <a:gd name="adj2" fmla="val 99760"/>
            <a:gd name="adj3" fmla="val 40449"/>
            <a:gd name="adj4" fmla="val 126449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Somme de la colonne Coût</a:t>
          </a:r>
        </a:p>
        <a:p>
          <a:pPr algn="l"/>
          <a:r>
            <a:rPr lang="fr-FR" sz="1100"/>
            <a:t>pour Type égal</a:t>
          </a:r>
          <a:r>
            <a:rPr lang="fr-FR" sz="1100" baseline="0"/>
            <a:t> à Enveloppe</a:t>
          </a:r>
        </a:p>
        <a:p>
          <a:pPr algn="l"/>
          <a:r>
            <a:rPr lang="fr-FR" sz="1100" baseline="0">
              <a:solidFill>
                <a:srgbClr val="FF0000"/>
              </a:solidFill>
            </a:rPr>
            <a:t>et Destination égal à International</a:t>
          </a:r>
        </a:p>
        <a:p>
          <a:pPr algn="l"/>
          <a:r>
            <a:rPr lang="fr-FR" sz="1100" baseline="0"/>
            <a:t>(Utilisez la fonction SOMME.SI.ENS)</a:t>
          </a:r>
        </a:p>
        <a:p>
          <a:pPr algn="l"/>
          <a:r>
            <a:rPr lang="fr-FR" sz="1100" baseline="0">
              <a:solidFill>
                <a:srgbClr val="FF0000"/>
              </a:solidFill>
            </a:rPr>
            <a:t>Nouveauté Excel 2007</a:t>
          </a:r>
        </a:p>
        <a:p>
          <a:pPr algn="l"/>
          <a:endParaRPr lang="fr-FR" sz="1100"/>
        </a:p>
      </xdr:txBody>
    </xdr:sp>
    <xdr:clientData/>
  </xdr:twoCellAnchor>
  <xdr:twoCellAnchor>
    <xdr:from>
      <xdr:col>6</xdr:col>
      <xdr:colOff>327660</xdr:colOff>
      <xdr:row>4</xdr:row>
      <xdr:rowOff>121920</xdr:rowOff>
    </xdr:from>
    <xdr:to>
      <xdr:col>9</xdr:col>
      <xdr:colOff>0</xdr:colOff>
      <xdr:row>5</xdr:row>
      <xdr:rowOff>137160</xdr:rowOff>
    </xdr:to>
    <xdr:sp macro="" textlink="">
      <xdr:nvSpPr>
        <xdr:cNvPr id="5" name="Légende encadrée 1 4"/>
        <xdr:cNvSpPr/>
      </xdr:nvSpPr>
      <xdr:spPr bwMode="auto">
        <a:xfrm>
          <a:off x="4922520" y="899160"/>
          <a:ext cx="2339340" cy="213360"/>
        </a:xfrm>
        <a:prstGeom prst="borderCallout1">
          <a:avLst>
            <a:gd name="adj1" fmla="val 99804"/>
            <a:gd name="adj2" fmla="val 49306"/>
            <a:gd name="adj3" fmla="val 205203"/>
            <a:gd name="adj4" fmla="val 4982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Moyenne de la colonne Coût</a:t>
          </a:r>
        </a:p>
      </xdr:txBody>
    </xdr:sp>
    <xdr:clientData/>
  </xdr:twoCellAnchor>
  <xdr:twoCellAnchor>
    <xdr:from>
      <xdr:col>0</xdr:col>
      <xdr:colOff>594360</xdr:colOff>
      <xdr:row>17</xdr:row>
      <xdr:rowOff>137160</xdr:rowOff>
    </xdr:from>
    <xdr:to>
      <xdr:col>5</xdr:col>
      <xdr:colOff>807720</xdr:colOff>
      <xdr:row>21</xdr:row>
      <xdr:rowOff>15240</xdr:rowOff>
    </xdr:to>
    <xdr:sp macro="" textlink="">
      <xdr:nvSpPr>
        <xdr:cNvPr id="6" name="Légende encadrée 1 5"/>
        <xdr:cNvSpPr/>
      </xdr:nvSpPr>
      <xdr:spPr bwMode="auto">
        <a:xfrm>
          <a:off x="594360" y="3383280"/>
          <a:ext cx="3467100" cy="563880"/>
        </a:xfrm>
        <a:prstGeom prst="borderCallout1">
          <a:avLst>
            <a:gd name="adj1" fmla="val 41891"/>
            <a:gd name="adj2" fmla="val 99760"/>
            <a:gd name="adj3" fmla="val 40449"/>
            <a:gd name="adj4" fmla="val 126449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Somme de la colonne Coût</a:t>
          </a:r>
        </a:p>
        <a:p>
          <a:pPr algn="l"/>
          <a:r>
            <a:rPr lang="fr-FR" sz="1100"/>
            <a:t>pour Type égal</a:t>
          </a:r>
          <a:r>
            <a:rPr lang="fr-FR" sz="1100" baseline="0"/>
            <a:t> à Enveloppe</a:t>
          </a:r>
        </a:p>
        <a:p>
          <a:pPr algn="l"/>
          <a:r>
            <a:rPr lang="fr-FR" sz="1100"/>
            <a:t>(Utilisez la</a:t>
          </a:r>
          <a:r>
            <a:rPr lang="fr-FR" sz="1100" baseline="0"/>
            <a:t> fonction SOMME.SI)</a:t>
          </a:r>
          <a:endParaRPr lang="fr-FR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14</xdr:row>
      <xdr:rowOff>19050</xdr:rowOff>
    </xdr:from>
    <xdr:to>
      <xdr:col>12</xdr:col>
      <xdr:colOff>104294</xdr:colOff>
      <xdr:row>31</xdr:row>
      <xdr:rowOff>139414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8800" y="2552700"/>
          <a:ext cx="3485669" cy="2873089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1</xdr:row>
      <xdr:rowOff>38100</xdr:rowOff>
    </xdr:from>
    <xdr:to>
      <xdr:col>12</xdr:col>
      <xdr:colOff>323850</xdr:colOff>
      <xdr:row>6</xdr:row>
      <xdr:rowOff>114300</xdr:rowOff>
    </xdr:to>
    <xdr:sp macro="" textlink="">
      <xdr:nvSpPr>
        <xdr:cNvPr id="3" name="ZoneTexte 2"/>
        <xdr:cNvSpPr txBox="1"/>
      </xdr:nvSpPr>
      <xdr:spPr>
        <a:xfrm>
          <a:off x="6772275" y="304800"/>
          <a:ext cx="257175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énoncé</a:t>
          </a:r>
        </a:p>
        <a:p>
          <a:r>
            <a:rPr lang="fr-FR" sz="1100"/>
            <a:t>ne</a:t>
          </a:r>
          <a:r>
            <a:rPr lang="fr-FR" sz="1100" baseline="0"/>
            <a:t> permettre qu'un choix parmi</a:t>
          </a:r>
        </a:p>
        <a:p>
          <a:r>
            <a:rPr lang="fr-FR" sz="1100" baseline="0"/>
            <a:t>une liste de noms dans les champs Nom</a:t>
          </a:r>
        </a:p>
        <a:p>
          <a:r>
            <a:rPr lang="fr-FR" sz="1100" baseline="0"/>
            <a:t>colonne A , C , E </a:t>
          </a:r>
          <a:endParaRPr lang="fr-FR" sz="1100"/>
        </a:p>
      </xdr:txBody>
    </xdr: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978408</xdr:colOff>
      <xdr:row>9</xdr:row>
      <xdr:rowOff>160782</xdr:rowOff>
    </xdr:to>
    <xdr:sp macro="" textlink="">
      <xdr:nvSpPr>
        <xdr:cNvPr id="4" name="Flèche gauche 3">
          <a:hlinkClick xmlns:r="http://schemas.openxmlformats.org/officeDocument/2006/relationships" r:id="rId2" tooltip="allez au sommaire"/>
        </xdr:cNvPr>
        <xdr:cNvSpPr/>
      </xdr:nvSpPr>
      <xdr:spPr bwMode="auto">
        <a:xfrm>
          <a:off x="5753100" y="14001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20</xdr:col>
      <xdr:colOff>342476</xdr:colOff>
      <xdr:row>45</xdr:row>
      <xdr:rowOff>151405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3950" y="762000"/>
          <a:ext cx="3390476" cy="7961905"/>
        </a:xfrm>
        <a:prstGeom prst="rect">
          <a:avLst/>
        </a:prstGeom>
      </xdr:spPr>
    </xdr:pic>
    <xdr:clientData/>
  </xdr:twoCellAnchor>
  <xdr:twoCellAnchor>
    <xdr:from>
      <xdr:col>9</xdr:col>
      <xdr:colOff>9525</xdr:colOff>
      <xdr:row>0</xdr:row>
      <xdr:rowOff>85725</xdr:rowOff>
    </xdr:from>
    <xdr:to>
      <xdr:col>10</xdr:col>
      <xdr:colOff>1076325</xdr:colOff>
      <xdr:row>3</xdr:row>
      <xdr:rowOff>0</xdr:rowOff>
    </xdr:to>
    <xdr:sp macro="" textlink="">
      <xdr:nvSpPr>
        <xdr:cNvPr id="2" name="ZoneTexte 1"/>
        <xdr:cNvSpPr txBox="1"/>
      </xdr:nvSpPr>
      <xdr:spPr>
        <a:xfrm>
          <a:off x="5648325" y="85725"/>
          <a:ext cx="2476500" cy="4857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avec TCD montrer</a:t>
          </a:r>
          <a:r>
            <a:rPr lang="fr-FR" sz="1100" baseline="0"/>
            <a:t> par "Centre" et par "année"  la somme des "volumes"</a:t>
          </a:r>
          <a:endParaRPr lang="fr-FR" sz="1100"/>
        </a:p>
      </xdr:txBody>
    </xdr:sp>
    <xdr:clientData/>
  </xdr:twoCellAnchor>
  <xdr:twoCellAnchor>
    <xdr:from>
      <xdr:col>11</xdr:col>
      <xdr:colOff>0</xdr:colOff>
      <xdr:row>1</xdr:row>
      <xdr:rowOff>0</xdr:rowOff>
    </xdr:from>
    <xdr:to>
      <xdr:col>12</xdr:col>
      <xdr:colOff>311658</xdr:colOff>
      <xdr:row>3</xdr:row>
      <xdr:rowOff>103632</xdr:rowOff>
    </xdr:to>
    <xdr:sp macro="" textlink="">
      <xdr:nvSpPr>
        <xdr:cNvPr id="5" name="Flèche gauche 4">
          <a:hlinkClick xmlns:r="http://schemas.openxmlformats.org/officeDocument/2006/relationships" r:id="rId2" tooltip="allez au sommaire"/>
        </xdr:cNvPr>
        <xdr:cNvSpPr/>
      </xdr:nvSpPr>
      <xdr:spPr bwMode="auto">
        <a:xfrm>
          <a:off x="8648700" y="1905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23</xdr:row>
      <xdr:rowOff>0</xdr:rowOff>
    </xdr:from>
    <xdr:to>
      <xdr:col>18</xdr:col>
      <xdr:colOff>27487</xdr:colOff>
      <xdr:row>49</xdr:row>
      <xdr:rowOff>123283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8900" y="4143375"/>
          <a:ext cx="8704762" cy="4333333"/>
        </a:xfrm>
        <a:prstGeom prst="rect">
          <a:avLst/>
        </a:prstGeom>
      </xdr:spPr>
    </xdr:pic>
    <xdr:clientData/>
  </xdr:twoCellAnchor>
  <xdr:twoCellAnchor>
    <xdr:from>
      <xdr:col>13</xdr:col>
      <xdr:colOff>114300</xdr:colOff>
      <xdr:row>11</xdr:row>
      <xdr:rowOff>28575</xdr:rowOff>
    </xdr:from>
    <xdr:to>
      <xdr:col>15</xdr:col>
      <xdr:colOff>571500</xdr:colOff>
      <xdr:row>40</xdr:row>
      <xdr:rowOff>9525</xdr:rowOff>
    </xdr:to>
    <xdr:cxnSp macro="">
      <xdr:nvCxnSpPr>
        <xdr:cNvPr id="4" name="Connecteur droit avec flèche 3"/>
        <xdr:cNvCxnSpPr/>
      </xdr:nvCxnSpPr>
      <xdr:spPr bwMode="auto">
        <a:xfrm>
          <a:off x="11306175" y="2228850"/>
          <a:ext cx="2095500" cy="467677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133349</xdr:colOff>
      <xdr:row>1</xdr:row>
      <xdr:rowOff>19050</xdr:rowOff>
    </xdr:from>
    <xdr:to>
      <xdr:col>11</xdr:col>
      <xdr:colOff>447675</xdr:colOff>
      <xdr:row>4</xdr:row>
      <xdr:rowOff>38100</xdr:rowOff>
    </xdr:to>
    <xdr:sp macro="" textlink="">
      <xdr:nvSpPr>
        <xdr:cNvPr id="3" name="ZoneTexte 2"/>
        <xdr:cNvSpPr txBox="1"/>
      </xdr:nvSpPr>
      <xdr:spPr>
        <a:xfrm>
          <a:off x="6572249" y="428625"/>
          <a:ext cx="3324226" cy="619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énoncé</a:t>
          </a:r>
          <a:r>
            <a:rPr lang="fr-FR" sz="1100"/>
            <a:t> , avec un TCD</a:t>
          </a:r>
        </a:p>
        <a:p>
          <a:r>
            <a:rPr lang="fr-FR" sz="1100"/>
            <a:t>somme des couts par type de destination et par mois</a:t>
          </a:r>
        </a:p>
      </xdr:txBody>
    </xdr:sp>
    <xdr:clientData/>
  </xdr:twoCellAnchor>
  <xdr:twoCellAnchor>
    <xdr:from>
      <xdr:col>12</xdr:col>
      <xdr:colOff>0</xdr:colOff>
      <xdr:row>2</xdr:row>
      <xdr:rowOff>0</xdr:rowOff>
    </xdr:from>
    <xdr:to>
      <xdr:col>13</xdr:col>
      <xdr:colOff>35433</xdr:colOff>
      <xdr:row>4</xdr:row>
      <xdr:rowOff>84582</xdr:rowOff>
    </xdr:to>
    <xdr:sp macro="" textlink="">
      <xdr:nvSpPr>
        <xdr:cNvPr id="5" name="Flèche gauche 4">
          <a:hlinkClick xmlns:r="http://schemas.openxmlformats.org/officeDocument/2006/relationships" r:id="rId2" tooltip="allez au sommaire"/>
        </xdr:cNvPr>
        <xdr:cNvSpPr/>
      </xdr:nvSpPr>
      <xdr:spPr bwMode="auto">
        <a:xfrm>
          <a:off x="10248900" y="6096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361950</xdr:colOff>
      <xdr:row>9</xdr:row>
      <xdr:rowOff>47625</xdr:rowOff>
    </xdr:from>
    <xdr:to>
      <xdr:col>17</xdr:col>
      <xdr:colOff>361950</xdr:colOff>
      <xdr:row>44</xdr:row>
      <xdr:rowOff>47625</xdr:rowOff>
    </xdr:to>
    <xdr:sp macro="" textlink="">
      <xdr:nvSpPr>
        <xdr:cNvPr id="3" name="Rectangle à coins arrondis 2"/>
        <xdr:cNvSpPr/>
      </xdr:nvSpPr>
      <xdr:spPr bwMode="auto">
        <a:xfrm>
          <a:off x="8220075" y="1504950"/>
          <a:ext cx="5334000" cy="5667375"/>
        </a:xfrm>
        <a:prstGeom prst="roundRect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Quel site a le plus de femmes ?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Quel site a la plus grande proportion de femmes ?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 Quel site a le salaire moyen le plus élevé ?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 Quel site a le salaire moyen le plus élevé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Pour les femmes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Pour les hommes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  Quel site a la différence de salaire moyen entre femme et homme la plus importante?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  Quel site a le plus de personnes de moins de 30 ans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  Pour cette entreprise, quel est :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Le salaire moyen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L’âge moyen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 Quel site a le plus de femmes ?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Quel site a la plus grande proportion de femmes ?</a:t>
          </a:r>
        </a:p>
        <a:p>
          <a:pPr marL="126365" indent="-126365" hangingPunct="0">
            <a:spcBef>
              <a:spcPts val="6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    Quel site a le salaire moyen le plus élevé ?</a:t>
          </a:r>
        </a:p>
        <a:p>
          <a:pPr marL="126365" indent="-126365" hangingPunct="0">
            <a:spcBef>
              <a:spcPts val="6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    Quel site a le salaire moyen le plus élevé</a:t>
          </a:r>
        </a:p>
        <a:p>
          <a:pPr marL="342900" marR="144145" lvl="0" indent="-342900" hangingPunct="0">
            <a:spcBef>
              <a:spcPts val="20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Pour les femmes</a:t>
          </a:r>
        </a:p>
        <a:p>
          <a:pPr marL="342900" marR="144145" lvl="0" indent="-342900" hangingPunct="0">
            <a:spcBef>
              <a:spcPts val="20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Pour les hommes</a:t>
          </a:r>
        </a:p>
        <a:p>
          <a:pPr marL="323850" marR="144145" indent="-143510" hangingPunct="0">
            <a:spcBef>
              <a:spcPts val="2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Quel site a la différence de salaire moyen entre femme et homme la plus importante?</a:t>
          </a:r>
        </a:p>
        <a:p>
          <a:pPr marL="126365" indent="-126365" hangingPunct="0">
            <a:spcBef>
              <a:spcPts val="6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Quel site a le plus de personnes de moins de 30 ans</a:t>
          </a:r>
        </a:p>
        <a:p>
          <a:pPr marL="126365" indent="-126365" hangingPunct="0">
            <a:spcBef>
              <a:spcPts val="600"/>
            </a:spcBef>
            <a:spcAft>
              <a:spcPts val="0"/>
            </a:spcAft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Pour cette entreprise, quel est :</a:t>
          </a:r>
        </a:p>
        <a:p>
          <a:pPr marL="342900" lvl="0" indent="-342900" hangingPunct="0">
            <a:spcBef>
              <a:spcPts val="60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Le salaire moyen</a:t>
          </a:r>
        </a:p>
        <a:p>
          <a:pPr marL="342900" lvl="0" indent="-342900" hangingPunct="0">
            <a:spcBef>
              <a:spcPts val="60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fr-FR" sz="1200" i="1">
              <a:effectLst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L’âge moyen</a:t>
          </a:r>
        </a:p>
        <a:p>
          <a:pPr hangingPunct="0">
            <a:spcAft>
              <a:spcPts val="0"/>
            </a:spcAft>
          </a:pPr>
          <a:r>
            <a:rPr lang="fr-FR" sz="12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 </a:t>
          </a:r>
        </a:p>
      </xdr:txBody>
    </xdr:sp>
    <xdr:clientData/>
  </xdr:twoCellAnchor>
  <xdr:twoCellAnchor editAs="oneCell">
    <xdr:from>
      <xdr:col>23</xdr:col>
      <xdr:colOff>933450</xdr:colOff>
      <xdr:row>0</xdr:row>
      <xdr:rowOff>123825</xdr:rowOff>
    </xdr:from>
    <xdr:to>
      <xdr:col>24</xdr:col>
      <xdr:colOff>1095375</xdr:colOff>
      <xdr:row>15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GE201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GE20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069300" y="12382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762000</xdr:colOff>
      <xdr:row>0</xdr:row>
      <xdr:rowOff>104775</xdr:rowOff>
    </xdr:from>
    <xdr:to>
      <xdr:col>23</xdr:col>
      <xdr:colOff>600075</xdr:colOff>
      <xdr:row>15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IT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907125" y="10477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11</xdr:col>
      <xdr:colOff>76200</xdr:colOff>
      <xdr:row>0</xdr:row>
      <xdr:rowOff>142874</xdr:rowOff>
    </xdr:from>
    <xdr:to>
      <xdr:col>17</xdr:col>
      <xdr:colOff>571500</xdr:colOff>
      <xdr:row>9</xdr:row>
      <xdr:rowOff>9524</xdr:rowOff>
    </xdr:to>
    <xdr:sp macro="" textlink="">
      <xdr:nvSpPr>
        <xdr:cNvPr id="6" name="ZoneTexte 5"/>
        <xdr:cNvSpPr txBox="1"/>
      </xdr:nvSpPr>
      <xdr:spPr>
        <a:xfrm>
          <a:off x="8696325" y="142874"/>
          <a:ext cx="5067300" cy="1323975"/>
        </a:xfrm>
        <a:prstGeom prst="rect">
          <a:avLst/>
        </a:prstGeom>
        <a:solidFill>
          <a:schemeClr val="accent6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corrigé</a:t>
          </a:r>
        </a:p>
        <a:p>
          <a:r>
            <a:rPr lang="fr-FR" sz="1100"/>
            <a:t>créez un TCD avec en ligne site </a:t>
          </a:r>
          <a:r>
            <a:rPr lang="fr-FR" sz="1100" baseline="0"/>
            <a:t>et sexe , en  valeurs le nbre et la moyenne des salaires</a:t>
          </a:r>
        </a:p>
        <a:p>
          <a:r>
            <a:rPr lang="fr-FR" sz="1100" baseline="0"/>
            <a:t>en lecture directe vous pouvez réondre à quasi toutes les questions </a:t>
          </a:r>
        </a:p>
        <a:p>
          <a:r>
            <a:rPr lang="fr-FR" sz="1100" baseline="0"/>
            <a:t>astuces supplémentaires </a:t>
          </a:r>
        </a:p>
        <a:p>
          <a:r>
            <a:rPr lang="fr-FR" sz="1100" baseline="0"/>
            <a:t>cliquez dans le TCD remarquez l'onglet Outil TCD avec ANALYSE et CREATION</a:t>
          </a:r>
        </a:p>
        <a:p>
          <a:r>
            <a:rPr lang="fr-FR" sz="1100" baseline="0"/>
            <a:t>cliquez sur ANALYSE et ajoutez 1 complément qui sera cliquable pour filtrer ...</a:t>
          </a:r>
          <a:endParaRPr lang="fr-FR" sz="1100"/>
        </a:p>
      </xdr:txBody>
    </xdr:sp>
    <xdr:clientData/>
  </xdr:twoCellAnchor>
  <xdr:twoCellAnchor>
    <xdr:from>
      <xdr:col>19</xdr:col>
      <xdr:colOff>76200</xdr:colOff>
      <xdr:row>17</xdr:row>
      <xdr:rowOff>152400</xdr:rowOff>
    </xdr:from>
    <xdr:to>
      <xdr:col>19</xdr:col>
      <xdr:colOff>942975</xdr:colOff>
      <xdr:row>20</xdr:row>
      <xdr:rowOff>152400</xdr:rowOff>
    </xdr:to>
    <xdr:sp macro="" textlink="">
      <xdr:nvSpPr>
        <xdr:cNvPr id="7" name="Flèche gauche 6">
          <a:hlinkClick xmlns:r="http://schemas.openxmlformats.org/officeDocument/2006/relationships" r:id="rId1"/>
        </xdr:cNvPr>
        <xdr:cNvSpPr/>
      </xdr:nvSpPr>
      <xdr:spPr bwMode="auto">
        <a:xfrm>
          <a:off x="15440025" y="2905125"/>
          <a:ext cx="866775" cy="485775"/>
        </a:xfrm>
        <a:prstGeom prst="leftArrow">
          <a:avLst/>
        </a:prstGeom>
        <a:solidFill>
          <a:srgbClr val="99FF66"/>
        </a:solidFill>
        <a:ln>
          <a:headEnd type="none" w="med" len="med"/>
          <a:tailEnd type="none" w="med" len="med"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Sommaire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561975</xdr:colOff>
      <xdr:row>0</xdr:row>
      <xdr:rowOff>0</xdr:rowOff>
    </xdr:from>
    <xdr:to>
      <xdr:col>26</xdr:col>
      <xdr:colOff>114300</xdr:colOff>
      <xdr:row>20</xdr:row>
      <xdr:rowOff>88643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0725" y="0"/>
          <a:ext cx="7372350" cy="367004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15</xdr:col>
      <xdr:colOff>311658</xdr:colOff>
      <xdr:row>0</xdr:row>
      <xdr:rowOff>484632</xdr:rowOff>
    </xdr:to>
    <xdr:sp macro="" textlink="">
      <xdr:nvSpPr>
        <xdr:cNvPr id="3" name="Flèche gauche 2">
          <a:hlinkClick xmlns:r="http://schemas.openxmlformats.org/officeDocument/2006/relationships" r:id="rId2" tooltip="allez au sommaire"/>
        </xdr:cNvPr>
        <xdr:cNvSpPr/>
      </xdr:nvSpPr>
      <xdr:spPr bwMode="auto">
        <a:xfrm>
          <a:off x="11458575" y="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4</xdr:col>
      <xdr:colOff>368808</xdr:colOff>
      <xdr:row>3</xdr:row>
      <xdr:rowOff>103632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2971800" y="1905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2</xdr:col>
      <xdr:colOff>523874</xdr:colOff>
      <xdr:row>5</xdr:row>
      <xdr:rowOff>9524</xdr:rowOff>
    </xdr:from>
    <xdr:to>
      <xdr:col>7</xdr:col>
      <xdr:colOff>266699</xdr:colOff>
      <xdr:row>10</xdr:row>
      <xdr:rowOff>85725</xdr:rowOff>
    </xdr:to>
    <xdr:sp macro="" textlink="">
      <xdr:nvSpPr>
        <xdr:cNvPr id="3" name="ZoneTexte 2"/>
        <xdr:cNvSpPr txBox="1"/>
      </xdr:nvSpPr>
      <xdr:spPr>
        <a:xfrm>
          <a:off x="2276474" y="962024"/>
          <a:ext cx="2790825" cy="10287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énoncé </a:t>
          </a:r>
        </a:p>
        <a:p>
          <a:r>
            <a:rPr lang="fr-FR" sz="1100"/>
            <a:t>Faites un graphiques en barre</a:t>
          </a:r>
        </a:p>
        <a:p>
          <a:r>
            <a:rPr lang="fr-FR" sz="1100"/>
            <a:t>regardez les paramètres</a:t>
          </a:r>
          <a:r>
            <a:rPr lang="fr-FR" sz="1100" baseline="0"/>
            <a:t> axes , légende , couleur fond , chiffre des séries </a:t>
          </a:r>
          <a:endParaRPr lang="fr-FR" sz="1100"/>
        </a:p>
      </xdr:txBody>
    </xdr:sp>
    <xdr:clientData/>
  </xdr:twoCellAnchor>
  <xdr:twoCellAnchor>
    <xdr:from>
      <xdr:col>9</xdr:col>
      <xdr:colOff>200025</xdr:colOff>
      <xdr:row>1</xdr:row>
      <xdr:rowOff>176211</xdr:rowOff>
    </xdr:from>
    <xdr:to>
      <xdr:col>19</xdr:col>
      <xdr:colOff>209550</xdr:colOff>
      <xdr:row>19</xdr:row>
      <xdr:rowOff>104774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464820</xdr:colOff>
      <xdr:row>0</xdr:row>
      <xdr:rowOff>144780</xdr:rowOff>
    </xdr:from>
    <xdr:to>
      <xdr:col>11</xdr:col>
      <xdr:colOff>220980</xdr:colOff>
      <xdr:row>17</xdr:row>
      <xdr:rowOff>53340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31</xdr:row>
      <xdr:rowOff>4762</xdr:rowOff>
    </xdr:from>
    <xdr:to>
      <xdr:col>12</xdr:col>
      <xdr:colOff>733425</xdr:colOff>
      <xdr:row>47</xdr:row>
      <xdr:rowOff>157162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55</xdr:row>
      <xdr:rowOff>0</xdr:rowOff>
    </xdr:from>
    <xdr:to>
      <xdr:col>19</xdr:col>
      <xdr:colOff>694021</xdr:colOff>
      <xdr:row>80</xdr:row>
      <xdr:rowOff>75684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0" y="9001125"/>
          <a:ext cx="10428571" cy="412380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</xdr:row>
      <xdr:rowOff>0</xdr:rowOff>
    </xdr:from>
    <xdr:to>
      <xdr:col>16</xdr:col>
      <xdr:colOff>168783</xdr:colOff>
      <xdr:row>8</xdr:row>
      <xdr:rowOff>160782</xdr:rowOff>
    </xdr:to>
    <xdr:sp macro="" textlink="">
      <xdr:nvSpPr>
        <xdr:cNvPr id="4" name="Flèche gauche 3">
          <a:hlinkClick xmlns:r="http://schemas.openxmlformats.org/officeDocument/2006/relationships" r:id="rId3" tooltip="allez au sommaire"/>
        </xdr:cNvPr>
        <xdr:cNvSpPr/>
      </xdr:nvSpPr>
      <xdr:spPr bwMode="auto">
        <a:xfrm>
          <a:off x="14239875" y="10572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4</xdr:row>
      <xdr:rowOff>119062</xdr:rowOff>
    </xdr:from>
    <xdr:to>
      <xdr:col>12</xdr:col>
      <xdr:colOff>647700</xdr:colOff>
      <xdr:row>21</xdr:row>
      <xdr:rowOff>109537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7</xdr:row>
      <xdr:rowOff>0</xdr:rowOff>
    </xdr:from>
    <xdr:to>
      <xdr:col>4</xdr:col>
      <xdr:colOff>6858</xdr:colOff>
      <xdr:row>9</xdr:row>
      <xdr:rowOff>160782</xdr:rowOff>
    </xdr:to>
    <xdr:sp macro="" textlink="">
      <xdr:nvSpPr>
        <xdr:cNvPr id="3" name="Flèche gauche 2">
          <a:hlinkClick xmlns:r="http://schemas.openxmlformats.org/officeDocument/2006/relationships" r:id="rId2" tooltip="allez au sommaire"/>
        </xdr:cNvPr>
        <xdr:cNvSpPr/>
      </xdr:nvSpPr>
      <xdr:spPr bwMode="auto">
        <a:xfrm>
          <a:off x="971550" y="11811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6</xdr:col>
      <xdr:colOff>76200</xdr:colOff>
      <xdr:row>0</xdr:row>
      <xdr:rowOff>0</xdr:rowOff>
    </xdr:from>
    <xdr:to>
      <xdr:col>11</xdr:col>
      <xdr:colOff>276225</xdr:colOff>
      <xdr:row>2</xdr:row>
      <xdr:rowOff>142875</xdr:rowOff>
    </xdr:to>
    <xdr:sp macro="" textlink="">
      <xdr:nvSpPr>
        <xdr:cNvPr id="4" name="ZoneTexte 3"/>
        <xdr:cNvSpPr txBox="1"/>
      </xdr:nvSpPr>
      <xdr:spPr>
        <a:xfrm>
          <a:off x="3543300" y="0"/>
          <a:ext cx="4010025" cy="4667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énoncé</a:t>
          </a:r>
        </a:p>
        <a:p>
          <a:r>
            <a:rPr lang="fr-FR" sz="1100"/>
            <a:t>Faites un graphique Dynamique</a:t>
          </a:r>
          <a:r>
            <a:rPr lang="fr-FR" sz="1100" baseline="0"/>
            <a:t> en barre par année par type</a:t>
          </a:r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6</xdr:row>
      <xdr:rowOff>85725</xdr:rowOff>
    </xdr:from>
    <xdr:to>
      <xdr:col>7</xdr:col>
      <xdr:colOff>302133</xdr:colOff>
      <xdr:row>8</xdr:row>
      <xdr:rowOff>189357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5962650" y="12858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396240</xdr:colOff>
      <xdr:row>0</xdr:row>
      <xdr:rowOff>22860</xdr:rowOff>
    </xdr:from>
    <xdr:to>
      <xdr:col>10</xdr:col>
      <xdr:colOff>213360</xdr:colOff>
      <xdr:row>16</xdr:row>
      <xdr:rowOff>83820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350520</xdr:colOff>
      <xdr:row>0</xdr:row>
      <xdr:rowOff>137160</xdr:rowOff>
    </xdr:from>
    <xdr:to>
      <xdr:col>8</xdr:col>
      <xdr:colOff>167640</xdr:colOff>
      <xdr:row>17</xdr:row>
      <xdr:rowOff>30480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342900</xdr:colOff>
      <xdr:row>0</xdr:row>
      <xdr:rowOff>0</xdr:rowOff>
    </xdr:from>
    <xdr:to>
      <xdr:col>15</xdr:col>
      <xdr:colOff>427805</xdr:colOff>
      <xdr:row>30</xdr:row>
      <xdr:rowOff>57802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6125" y="0"/>
          <a:ext cx="5418905" cy="4915552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11</xdr:row>
      <xdr:rowOff>57150</xdr:rowOff>
    </xdr:from>
    <xdr:to>
      <xdr:col>1</xdr:col>
      <xdr:colOff>1209675</xdr:colOff>
      <xdr:row>14</xdr:row>
      <xdr:rowOff>38100</xdr:rowOff>
    </xdr:to>
    <xdr:sp macro="" textlink="">
      <xdr:nvSpPr>
        <xdr:cNvPr id="2" name="ZoneTexte 1"/>
        <xdr:cNvSpPr txBox="1"/>
      </xdr:nvSpPr>
      <xdr:spPr>
        <a:xfrm>
          <a:off x="114300" y="1838325"/>
          <a:ext cx="1743075" cy="4667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faire un graphique de Secteurs de secteurs</a:t>
          </a:r>
        </a:p>
      </xdr:txBody>
    </xdr:sp>
    <xdr:clientData/>
  </xdr:twoCellAnchor>
  <xdr:twoCellAnchor>
    <xdr:from>
      <xdr:col>0</xdr:col>
      <xdr:colOff>0</xdr:colOff>
      <xdr:row>15</xdr:row>
      <xdr:rowOff>0</xdr:rowOff>
    </xdr:from>
    <xdr:to>
      <xdr:col>1</xdr:col>
      <xdr:colOff>330708</xdr:colOff>
      <xdr:row>17</xdr:row>
      <xdr:rowOff>160782</xdr:rowOff>
    </xdr:to>
    <xdr:sp macro="" textlink="">
      <xdr:nvSpPr>
        <xdr:cNvPr id="6" name="Flèche gauche 5">
          <a:hlinkClick xmlns:r="http://schemas.openxmlformats.org/officeDocument/2006/relationships" r:id="rId3" tooltip="allez au sommaire"/>
        </xdr:cNvPr>
        <xdr:cNvSpPr/>
      </xdr:nvSpPr>
      <xdr:spPr bwMode="auto">
        <a:xfrm>
          <a:off x="0" y="24288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285749</xdr:colOff>
      <xdr:row>9</xdr:row>
      <xdr:rowOff>95250</xdr:rowOff>
    </xdr:from>
    <xdr:to>
      <xdr:col>5</xdr:col>
      <xdr:colOff>457199</xdr:colOff>
      <xdr:row>21</xdr:row>
      <xdr:rowOff>176212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695325</xdr:colOff>
      <xdr:row>2</xdr:row>
      <xdr:rowOff>174795</xdr:rowOff>
    </xdr:from>
    <xdr:to>
      <xdr:col>13</xdr:col>
      <xdr:colOff>46805</xdr:colOff>
      <xdr:row>25</xdr:row>
      <xdr:rowOff>18306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91300" y="765345"/>
          <a:ext cx="4752155" cy="4310736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5</xdr:col>
      <xdr:colOff>206883</xdr:colOff>
      <xdr:row>1</xdr:row>
      <xdr:rowOff>94107</xdr:rowOff>
    </xdr:to>
    <xdr:sp macro="" textlink="">
      <xdr:nvSpPr>
        <xdr:cNvPr id="4" name="Flèche gauche 3">
          <a:hlinkClick xmlns:r="http://schemas.openxmlformats.org/officeDocument/2006/relationships" r:id="rId3" tooltip="allez au sommaire"/>
        </xdr:cNvPr>
        <xdr:cNvSpPr/>
      </xdr:nvSpPr>
      <xdr:spPr bwMode="auto">
        <a:xfrm>
          <a:off x="4352925" y="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1</xdr:col>
      <xdr:colOff>295275</xdr:colOff>
      <xdr:row>7</xdr:row>
      <xdr:rowOff>0</xdr:rowOff>
    </xdr:from>
    <xdr:to>
      <xdr:col>3</xdr:col>
      <xdr:colOff>381000</xdr:colOff>
      <xdr:row>9</xdr:row>
      <xdr:rowOff>38100</xdr:rowOff>
    </xdr:to>
    <xdr:sp macro="" textlink="">
      <xdr:nvSpPr>
        <xdr:cNvPr id="5" name="ZoneTexte 4"/>
        <xdr:cNvSpPr txBox="1"/>
      </xdr:nvSpPr>
      <xdr:spPr>
        <a:xfrm>
          <a:off x="1390650" y="1581150"/>
          <a:ext cx="2571750" cy="4667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énoncé </a:t>
          </a:r>
        </a:p>
        <a:p>
          <a:r>
            <a:rPr lang="fr-FR" sz="1100"/>
            <a:t>Faitres un graphique à bulles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8</xdr:row>
      <xdr:rowOff>146685</xdr:rowOff>
    </xdr:from>
    <xdr:to>
      <xdr:col>12</xdr:col>
      <xdr:colOff>45720</xdr:colOff>
      <xdr:row>22</xdr:row>
      <xdr:rowOff>85725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76200</xdr:colOff>
      <xdr:row>1</xdr:row>
      <xdr:rowOff>9525</xdr:rowOff>
    </xdr:from>
    <xdr:to>
      <xdr:col>9</xdr:col>
      <xdr:colOff>19050</xdr:colOff>
      <xdr:row>3</xdr:row>
      <xdr:rowOff>19050</xdr:rowOff>
    </xdr:to>
    <xdr:sp macro="" textlink="">
      <xdr:nvSpPr>
        <xdr:cNvPr id="3" name="ZoneTexte 2"/>
        <xdr:cNvSpPr txBox="1"/>
      </xdr:nvSpPr>
      <xdr:spPr>
        <a:xfrm>
          <a:off x="6457950" y="200025"/>
          <a:ext cx="2257425" cy="390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énoncé</a:t>
          </a:r>
        </a:p>
        <a:p>
          <a:r>
            <a:rPr lang="fr-FR" sz="1100"/>
            <a:t>faire un graphique Radar</a:t>
          </a:r>
        </a:p>
      </xdr:txBody>
    </xdr:sp>
    <xdr:clientData/>
  </xdr:twoCellAnchor>
  <xdr:twoCellAnchor>
    <xdr:from>
      <xdr:col>10</xdr:col>
      <xdr:colOff>0</xdr:colOff>
      <xdr:row>1</xdr:row>
      <xdr:rowOff>0</xdr:rowOff>
    </xdr:from>
    <xdr:to>
      <xdr:col>11</xdr:col>
      <xdr:colOff>206883</xdr:colOff>
      <xdr:row>3</xdr:row>
      <xdr:rowOff>103632</xdr:rowOff>
    </xdr:to>
    <xdr:sp macro="" textlink="">
      <xdr:nvSpPr>
        <xdr:cNvPr id="4" name="Flèche gauche 3">
          <a:hlinkClick xmlns:r="http://schemas.openxmlformats.org/officeDocument/2006/relationships" r:id="rId2" tooltip="allez au sommaire"/>
        </xdr:cNvPr>
        <xdr:cNvSpPr/>
      </xdr:nvSpPr>
      <xdr:spPr bwMode="auto">
        <a:xfrm>
          <a:off x="9467850" y="1905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6</xdr:col>
      <xdr:colOff>47625</xdr:colOff>
      <xdr:row>4</xdr:row>
      <xdr:rowOff>47625</xdr:rowOff>
    </xdr:from>
    <xdr:to>
      <xdr:col>8</xdr:col>
      <xdr:colOff>762000</xdr:colOff>
      <xdr:row>7</xdr:row>
      <xdr:rowOff>133350</xdr:rowOff>
    </xdr:to>
    <xdr:sp macro="" textlink="">
      <xdr:nvSpPr>
        <xdr:cNvPr id="5" name="ZoneTexte 4"/>
        <xdr:cNvSpPr txBox="1"/>
      </xdr:nvSpPr>
      <xdr:spPr>
        <a:xfrm>
          <a:off x="6429375" y="809625"/>
          <a:ext cx="2257425" cy="65722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corrigé</a:t>
          </a:r>
        </a:p>
        <a:p>
          <a:r>
            <a:rPr lang="fr-FR" sz="1100"/>
            <a:t>sélectionnez le tableau , insérer</a:t>
          </a:r>
          <a:r>
            <a:rPr lang="fr-FR" sz="1100" baseline="0"/>
            <a:t> graphiques choix type "radar" </a:t>
          </a:r>
          <a:endParaRPr lang="fr-FR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591550</xdr:colOff>
      <xdr:row>0</xdr:row>
      <xdr:rowOff>107448</xdr:rowOff>
    </xdr:from>
    <xdr:ext cx="2169697" cy="505267"/>
    <xdr:sp macro="" textlink="">
      <xdr:nvSpPr>
        <xdr:cNvPr id="2" name="Rectangle 1"/>
        <xdr:cNvSpPr/>
      </xdr:nvSpPr>
      <xdr:spPr>
        <a:xfrm>
          <a:off x="5696950" y="107448"/>
          <a:ext cx="2169697" cy="505267"/>
        </a:xfrm>
        <a:prstGeom prst="rect">
          <a:avLst/>
        </a:prstGeom>
        <a:solidFill>
          <a:srgbClr val="FFFF00"/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1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FAIRE</a:t>
          </a:r>
          <a:r>
            <a:rPr lang="fr-FR" sz="1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UN GRAPHIQUE</a:t>
          </a:r>
        </a:p>
        <a:p>
          <a:pPr algn="ctr"/>
          <a:r>
            <a:rPr lang="fr-FR" sz="1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EN SURFACE</a:t>
          </a:r>
          <a:endParaRPr lang="fr-FR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6</xdr:col>
      <xdr:colOff>752475</xdr:colOff>
      <xdr:row>7</xdr:row>
      <xdr:rowOff>4762</xdr:rowOff>
    </xdr:from>
    <xdr:to>
      <xdr:col>12</xdr:col>
      <xdr:colOff>752475</xdr:colOff>
      <xdr:row>23</xdr:row>
      <xdr:rowOff>157162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85725</xdr:colOff>
      <xdr:row>3</xdr:row>
      <xdr:rowOff>95250</xdr:rowOff>
    </xdr:from>
    <xdr:to>
      <xdr:col>19</xdr:col>
      <xdr:colOff>446855</xdr:colOff>
      <xdr:row>31</xdr:row>
      <xdr:rowOff>36250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3125" y="581025"/>
          <a:ext cx="4933130" cy="44749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</xdr:row>
      <xdr:rowOff>0</xdr:rowOff>
    </xdr:from>
    <xdr:to>
      <xdr:col>5</xdr:col>
      <xdr:colOff>292608</xdr:colOff>
      <xdr:row>18</xdr:row>
      <xdr:rowOff>160782</xdr:rowOff>
    </xdr:to>
    <xdr:sp macro="" textlink="">
      <xdr:nvSpPr>
        <xdr:cNvPr id="5" name="Flèche gauche 4">
          <a:hlinkClick xmlns:r="http://schemas.openxmlformats.org/officeDocument/2006/relationships" r:id="rId3" tooltip="allez au sommaire"/>
        </xdr:cNvPr>
        <xdr:cNvSpPr/>
      </xdr:nvSpPr>
      <xdr:spPr bwMode="auto">
        <a:xfrm>
          <a:off x="2971800" y="25908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510540</xdr:colOff>
      <xdr:row>3</xdr:row>
      <xdr:rowOff>167640</xdr:rowOff>
    </xdr:from>
    <xdr:to>
      <xdr:col>9</xdr:col>
      <xdr:colOff>327660</xdr:colOff>
      <xdr:row>18</xdr:row>
      <xdr:rowOff>144780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333070</xdr:colOff>
      <xdr:row>5</xdr:row>
      <xdr:rowOff>228600</xdr:rowOff>
    </xdr:from>
    <xdr:to>
      <xdr:col>17</xdr:col>
      <xdr:colOff>218255</xdr:colOff>
      <xdr:row>26</xdr:row>
      <xdr:rowOff>123081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620" y="1209675"/>
          <a:ext cx="4514335" cy="4095006"/>
        </a:xfrm>
        <a:prstGeom prst="rect">
          <a:avLst/>
        </a:prstGeom>
      </xdr:spPr>
    </xdr:pic>
    <xdr:clientData/>
  </xdr:twoCellAnchor>
  <xdr:twoCellAnchor>
    <xdr:from>
      <xdr:col>4</xdr:col>
      <xdr:colOff>428625</xdr:colOff>
      <xdr:row>0</xdr:row>
      <xdr:rowOff>114300</xdr:rowOff>
    </xdr:from>
    <xdr:to>
      <xdr:col>7</xdr:col>
      <xdr:colOff>742950</xdr:colOff>
      <xdr:row>2</xdr:row>
      <xdr:rowOff>142875</xdr:rowOff>
    </xdr:to>
    <xdr:sp macro="" textlink="">
      <xdr:nvSpPr>
        <xdr:cNvPr id="3" name="ZoneTexte 2"/>
        <xdr:cNvSpPr txBox="1"/>
      </xdr:nvSpPr>
      <xdr:spPr>
        <a:xfrm>
          <a:off x="3943350" y="114300"/>
          <a:ext cx="2628900" cy="4095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faire</a:t>
          </a:r>
          <a:r>
            <a:rPr lang="fr-FR" sz="1100" baseline="0"/>
            <a:t> un graphique par secteurs éclatés</a:t>
          </a:r>
          <a:endParaRPr lang="fr-FR" sz="1100"/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sp macro="" textlink="">
      <xdr:nvSpPr>
        <xdr:cNvPr id="5" name="Flèche gauche 4">
          <a:hlinkClick xmlns:r="http://schemas.openxmlformats.org/officeDocument/2006/relationships" r:id="rId3" tooltip="allez au sommaire"/>
        </xdr:cNvPr>
        <xdr:cNvSpPr/>
      </xdr:nvSpPr>
      <xdr:spPr bwMode="auto">
        <a:xfrm>
          <a:off x="723900" y="0"/>
          <a:ext cx="933450" cy="390525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0</xdr:row>
      <xdr:rowOff>142875</xdr:rowOff>
    </xdr:from>
    <xdr:to>
      <xdr:col>8</xdr:col>
      <xdr:colOff>609600</xdr:colOff>
      <xdr:row>3</xdr:row>
      <xdr:rowOff>76200</xdr:rowOff>
    </xdr:to>
    <xdr:sp macro="" textlink="">
      <xdr:nvSpPr>
        <xdr:cNvPr id="2" name="ZoneTexte 1"/>
        <xdr:cNvSpPr txBox="1"/>
      </xdr:nvSpPr>
      <xdr:spPr>
        <a:xfrm>
          <a:off x="4695825" y="142875"/>
          <a:ext cx="3933825" cy="504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à l'aide d'1 graphique sparkline </a:t>
          </a:r>
        </a:p>
        <a:p>
          <a:r>
            <a:rPr lang="fr-FR" sz="1100"/>
            <a:t>montrer la tendance</a:t>
          </a:r>
          <a:r>
            <a:rPr lang="fr-FR" sz="1100" baseline="0"/>
            <a:t> , par mois et les différence</a:t>
          </a:r>
          <a:endParaRPr lang="fr-FR" sz="1100"/>
        </a:p>
      </xdr:txBody>
    </xdr:sp>
    <xdr:clientData/>
  </xdr:twoCellAnchor>
  <xdr:twoCellAnchor>
    <xdr:from>
      <xdr:col>3</xdr:col>
      <xdr:colOff>180975</xdr:colOff>
      <xdr:row>0</xdr:row>
      <xdr:rowOff>133350</xdr:rowOff>
    </xdr:from>
    <xdr:to>
      <xdr:col>4</xdr:col>
      <xdr:colOff>206883</xdr:colOff>
      <xdr:row>3</xdr:row>
      <xdr:rowOff>46482</xdr:rowOff>
    </xdr:to>
    <xdr:sp macro="" textlink="">
      <xdr:nvSpPr>
        <xdr:cNvPr id="3" name="Flèche gauche 2">
          <a:hlinkClick xmlns:r="http://schemas.openxmlformats.org/officeDocument/2006/relationships" r:id="rId1" tooltip="allez au sommaire"/>
        </xdr:cNvPr>
        <xdr:cNvSpPr/>
      </xdr:nvSpPr>
      <xdr:spPr bwMode="auto">
        <a:xfrm>
          <a:off x="2466975" y="13335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0</xdr:row>
      <xdr:rowOff>200025</xdr:rowOff>
    </xdr:from>
    <xdr:to>
      <xdr:col>12</xdr:col>
      <xdr:colOff>54483</xdr:colOff>
      <xdr:row>3</xdr:row>
      <xdr:rowOff>75057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9801225" y="200025"/>
          <a:ext cx="978408" cy="46558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16</xdr:row>
      <xdr:rowOff>47625</xdr:rowOff>
    </xdr:from>
    <xdr:to>
      <xdr:col>8</xdr:col>
      <xdr:colOff>1073658</xdr:colOff>
      <xdr:row>19</xdr:row>
      <xdr:rowOff>46482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5724525" y="27051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352425</xdr:colOff>
      <xdr:row>1</xdr:row>
      <xdr:rowOff>133350</xdr:rowOff>
    </xdr:from>
    <xdr:to>
      <xdr:col>15</xdr:col>
      <xdr:colOff>559308</xdr:colOff>
      <xdr:row>4</xdr:row>
      <xdr:rowOff>132207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11191875" y="2952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 editAs="oneCell">
    <xdr:from>
      <xdr:col>8</xdr:col>
      <xdr:colOff>257174</xdr:colOff>
      <xdr:row>3</xdr:row>
      <xdr:rowOff>93574</xdr:rowOff>
    </xdr:from>
    <xdr:to>
      <xdr:col>14</xdr:col>
      <xdr:colOff>27883</xdr:colOff>
      <xdr:row>20</xdr:row>
      <xdr:rowOff>151838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7474" y="579349"/>
          <a:ext cx="4399859" cy="3572989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1</xdr:row>
      <xdr:rowOff>38100</xdr:rowOff>
    </xdr:from>
    <xdr:to>
      <xdr:col>5</xdr:col>
      <xdr:colOff>457200</xdr:colOff>
      <xdr:row>2</xdr:row>
      <xdr:rowOff>76200</xdr:rowOff>
    </xdr:to>
    <xdr:sp macro="" textlink="">
      <xdr:nvSpPr>
        <xdr:cNvPr id="4" name="Flèche vers le bas 3"/>
        <xdr:cNvSpPr/>
      </xdr:nvSpPr>
      <xdr:spPr bwMode="auto">
        <a:xfrm>
          <a:off x="4038600" y="200025"/>
          <a:ext cx="200025" cy="200025"/>
        </a:xfrm>
        <a:prstGeom prst="downArrow">
          <a:avLst/>
        </a:prstGeom>
        <a:ln>
          <a:headEnd type="none" w="med" len="med"/>
          <a:tailEnd type="none" w="med" len="med"/>
        </a:ln>
        <a:extLst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10</xdr:row>
      <xdr:rowOff>142875</xdr:rowOff>
    </xdr:from>
    <xdr:to>
      <xdr:col>6</xdr:col>
      <xdr:colOff>25908</xdr:colOff>
      <xdr:row>13</xdr:row>
      <xdr:rowOff>141732</xdr:rowOff>
    </xdr:to>
    <xdr:sp macro="" textlink="">
      <xdr:nvSpPr>
        <xdr:cNvPr id="2" name="Flèche gauche 1">
          <a:hlinkClick xmlns:r="http://schemas.openxmlformats.org/officeDocument/2006/relationships" r:id="rId1" tooltip="allez au sommaire"/>
        </xdr:cNvPr>
        <xdr:cNvSpPr/>
      </xdr:nvSpPr>
      <xdr:spPr bwMode="auto">
        <a:xfrm>
          <a:off x="5886450" y="2085975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198120</xdr:colOff>
      <xdr:row>154</xdr:row>
      <xdr:rowOff>0</xdr:rowOff>
    </xdr:from>
    <xdr:to>
      <xdr:col>6</xdr:col>
      <xdr:colOff>0</xdr:colOff>
      <xdr:row>157</xdr:row>
      <xdr:rowOff>160020</xdr:rowOff>
    </xdr:to>
    <xdr:sp macro="" textlink="">
      <xdr:nvSpPr>
        <xdr:cNvPr id="81921" name="Text Box 1"/>
        <xdr:cNvSpPr txBox="1">
          <a:spLocks noChangeArrowheads="1"/>
        </xdr:cNvSpPr>
      </xdr:nvSpPr>
      <xdr:spPr bwMode="auto">
        <a:xfrm>
          <a:off x="3939540" y="3489960"/>
          <a:ext cx="3345180" cy="6629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L'alignement des nombres est préservé ainsi que l'alignement du texte 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(le "s" dans le second exemple étant remplacé par un espace). 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228600</xdr:colOff>
      <xdr:row>170</xdr:row>
      <xdr:rowOff>22860</xdr:rowOff>
    </xdr:from>
    <xdr:to>
      <xdr:col>5</xdr:col>
      <xdr:colOff>1958340</xdr:colOff>
      <xdr:row>174</xdr:row>
      <xdr:rowOff>121920</xdr:rowOff>
    </xdr:to>
    <xdr:sp macro="" textlink="">
      <xdr:nvSpPr>
        <xdr:cNvPr id="3" name="Rectangle 2"/>
        <xdr:cNvSpPr/>
      </xdr:nvSpPr>
      <xdr:spPr bwMode="auto">
        <a:xfrm>
          <a:off x="3970020" y="6454140"/>
          <a:ext cx="3307080" cy="7696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défini: </a:t>
          </a:r>
        </a:p>
        <a:p>
          <a:pPr algn="l"/>
          <a:r>
            <a:rPr lang="fr-FR" sz="1100"/>
            <a:t>Nombre entier avec</a:t>
          </a:r>
          <a:r>
            <a:rPr lang="fr-FR" sz="1100" baseline="0"/>
            <a:t> au moins 4 chiffres et séparateur de milliers</a:t>
          </a:r>
        </a:p>
        <a:p>
          <a:pPr algn="l"/>
          <a:r>
            <a:rPr lang="fr-FR" sz="1100" baseline="0"/>
            <a:t>Si moins de 4 chiffres des zérons sont ajoutés à gauche</a:t>
          </a:r>
          <a:endParaRPr lang="fr-FR" sz="1100"/>
        </a:p>
      </xdr:txBody>
    </xdr:sp>
    <xdr:clientData/>
  </xdr:twoCellAnchor>
  <xdr:twoCellAnchor>
    <xdr:from>
      <xdr:col>3</xdr:col>
      <xdr:colOff>129540</xdr:colOff>
      <xdr:row>176</xdr:row>
      <xdr:rowOff>30480</xdr:rowOff>
    </xdr:from>
    <xdr:to>
      <xdr:col>6</xdr:col>
      <xdr:colOff>0</xdr:colOff>
      <xdr:row>182</xdr:row>
      <xdr:rowOff>99060</xdr:rowOff>
    </xdr:to>
    <xdr:sp macro="" textlink="">
      <xdr:nvSpPr>
        <xdr:cNvPr id="5" name="Rectangle 4"/>
        <xdr:cNvSpPr/>
      </xdr:nvSpPr>
      <xdr:spPr bwMode="auto">
        <a:xfrm>
          <a:off x="3870960" y="7467600"/>
          <a:ext cx="3413760" cy="9067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défini: </a:t>
          </a:r>
        </a:p>
        <a:p>
          <a:pPr algn="l"/>
          <a:r>
            <a:rPr lang="fr-FR" sz="1100"/>
            <a:t>Nombre entier avec</a:t>
          </a:r>
          <a:r>
            <a:rPr lang="fr-FR" sz="1100" baseline="0"/>
            <a:t> au moins un chiffre et séparateur de milliers</a:t>
          </a:r>
        </a:p>
        <a:p>
          <a:pPr algn="l"/>
          <a:r>
            <a:rPr lang="fr-FR" sz="1100" baseline="0"/>
            <a:t>Equivalent au format nombre  sans décimal et séparateur de décimal</a:t>
          </a:r>
        </a:p>
      </xdr:txBody>
    </xdr:sp>
    <xdr:clientData/>
  </xdr:twoCellAnchor>
  <xdr:twoCellAnchor>
    <xdr:from>
      <xdr:col>3</xdr:col>
      <xdr:colOff>198120</xdr:colOff>
      <xdr:row>186</xdr:row>
      <xdr:rowOff>0</xdr:rowOff>
    </xdr:from>
    <xdr:to>
      <xdr:col>6</xdr:col>
      <xdr:colOff>68580</xdr:colOff>
      <xdr:row>188</xdr:row>
      <xdr:rowOff>121920</xdr:rowOff>
    </xdr:to>
    <xdr:sp macro="" textlink="">
      <xdr:nvSpPr>
        <xdr:cNvPr id="6" name="Rectangle 5"/>
        <xdr:cNvSpPr/>
      </xdr:nvSpPr>
      <xdr:spPr bwMode="auto">
        <a:xfrm>
          <a:off x="3939540" y="10622280"/>
          <a:ext cx="3413760" cy="457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Le caractère @ symbolise le texte contenu dans la cellule</a:t>
          </a:r>
        </a:p>
        <a:p>
          <a:pPr algn="l"/>
          <a:r>
            <a:rPr lang="fr-FR" sz="1100"/>
            <a:t>Format défini: </a:t>
          </a:r>
        </a:p>
      </xdr:txBody>
    </xdr:sp>
    <xdr:clientData/>
  </xdr:twoCellAnchor>
  <xdr:twoCellAnchor>
    <xdr:from>
      <xdr:col>3</xdr:col>
      <xdr:colOff>60960</xdr:colOff>
      <xdr:row>196</xdr:row>
      <xdr:rowOff>15240</xdr:rowOff>
    </xdr:from>
    <xdr:to>
      <xdr:col>6</xdr:col>
      <xdr:colOff>695325</xdr:colOff>
      <xdr:row>201</xdr:row>
      <xdr:rowOff>106680</xdr:rowOff>
    </xdr:to>
    <xdr:sp macro="" textlink="">
      <xdr:nvSpPr>
        <xdr:cNvPr id="7" name="Rectangle 6"/>
        <xdr:cNvSpPr/>
      </xdr:nvSpPr>
      <xdr:spPr bwMode="auto">
        <a:xfrm>
          <a:off x="3775710" y="32781240"/>
          <a:ext cx="3044190" cy="9010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</a:t>
          </a:r>
          <a:r>
            <a:rPr lang="fr-FR" sz="1100" baseline="0"/>
            <a:t> sur la 2eme ligne:</a:t>
          </a:r>
        </a:p>
        <a:p>
          <a:pPr algn="l"/>
          <a:r>
            <a:rPr lang="fr-FR" sz="1100" baseline="0"/>
            <a:t>Partie décimale a 2 chiffes suivi d'un espace puis d'un espacement correspondant au caractère €</a:t>
          </a:r>
        </a:p>
        <a:p>
          <a:pPr algn="l"/>
          <a:r>
            <a:rPr lang="fr-FR" sz="1100" baseline="0"/>
            <a:t>=&gt; Cela permet d'aligner le nombre avec celui de la cellule au-dessus</a:t>
          </a:r>
          <a:endParaRPr lang="fr-FR" sz="1100"/>
        </a:p>
      </xdr:txBody>
    </xdr:sp>
    <xdr:clientData/>
  </xdr:twoCellAnchor>
  <xdr:twoCellAnchor>
    <xdr:from>
      <xdr:col>3</xdr:col>
      <xdr:colOff>114300</xdr:colOff>
      <xdr:row>54</xdr:row>
      <xdr:rowOff>60960</xdr:rowOff>
    </xdr:from>
    <xdr:to>
      <xdr:col>7</xdr:col>
      <xdr:colOff>742950</xdr:colOff>
      <xdr:row>59</xdr:row>
      <xdr:rowOff>160020</xdr:rowOff>
    </xdr:to>
    <xdr:sp macro="" textlink="">
      <xdr:nvSpPr>
        <xdr:cNvPr id="2" name="Rectangle 1"/>
        <xdr:cNvSpPr/>
      </xdr:nvSpPr>
      <xdr:spPr bwMode="auto">
        <a:xfrm>
          <a:off x="3829050" y="8852535"/>
          <a:ext cx="3800475" cy="90868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défini:</a:t>
          </a:r>
        </a:p>
        <a:p>
          <a:pPr algn="l"/>
          <a:r>
            <a:rPr lang="fr-FR" sz="1100"/>
            <a:t>Partie</a:t>
          </a:r>
          <a:r>
            <a:rPr lang="fr-FR" sz="1100" baseline="0"/>
            <a:t> décimale a trois caractères avec ajout d'espaces à la fin pour compléter</a:t>
          </a:r>
          <a:endParaRPr lang="fr-FR" sz="1100"/>
        </a:p>
        <a:p>
          <a:pPr algn="l"/>
          <a:r>
            <a:rPr lang="fr-FR" sz="1100"/>
            <a:t>Pour la dernière ligne, la partie décimale est arrondie à trois décimales</a:t>
          </a:r>
        </a:p>
      </xdr:txBody>
    </xdr:sp>
    <xdr:clientData/>
  </xdr:twoCellAnchor>
  <xdr:twoCellAnchor>
    <xdr:from>
      <xdr:col>3</xdr:col>
      <xdr:colOff>91439</xdr:colOff>
      <xdr:row>61</xdr:row>
      <xdr:rowOff>0</xdr:rowOff>
    </xdr:from>
    <xdr:to>
      <xdr:col>8</xdr:col>
      <xdr:colOff>19049</xdr:colOff>
      <xdr:row>67</xdr:row>
      <xdr:rowOff>68580</xdr:rowOff>
    </xdr:to>
    <xdr:sp macro="" textlink="">
      <xdr:nvSpPr>
        <xdr:cNvPr id="8" name="Rectangle 7"/>
        <xdr:cNvSpPr/>
      </xdr:nvSpPr>
      <xdr:spPr bwMode="auto">
        <a:xfrm>
          <a:off x="3806189" y="9925050"/>
          <a:ext cx="3861435" cy="104013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Un alignement gauche a été appliqué aux cellules</a:t>
          </a:r>
        </a:p>
        <a:p>
          <a:pPr algn="l"/>
          <a:r>
            <a:rPr lang="fr-FR" sz="1100"/>
            <a:t>Format défini:</a:t>
          </a:r>
        </a:p>
        <a:p>
          <a:pPr algn="l"/>
          <a:r>
            <a:rPr lang="fr-FR" sz="1100"/>
            <a:t>Partie</a:t>
          </a:r>
          <a:r>
            <a:rPr lang="fr-FR" sz="1100" baseline="0"/>
            <a:t> décimale a 2 caractères et partie entière sur 3 chiffres avec ajout d'espaces devant pour compléter</a:t>
          </a:r>
          <a:endParaRPr lang="fr-FR" sz="1100"/>
        </a:p>
        <a:p>
          <a:pPr algn="l"/>
          <a:r>
            <a:rPr lang="fr-FR" sz="1100"/>
            <a:t>le nombre de la 4éme ligne n'est pas aligné, car sa partie</a:t>
          </a:r>
          <a:r>
            <a:rPr lang="fr-FR" sz="1100" baseline="0"/>
            <a:t> entière a 4 chiffres</a:t>
          </a:r>
          <a:endParaRPr lang="fr-FR" sz="1100"/>
        </a:p>
      </xdr:txBody>
    </xdr:sp>
    <xdr:clientData/>
  </xdr:twoCellAnchor>
  <xdr:twoCellAnchor>
    <xdr:from>
      <xdr:col>3</xdr:col>
      <xdr:colOff>129540</xdr:colOff>
      <xdr:row>5</xdr:row>
      <xdr:rowOff>137160</xdr:rowOff>
    </xdr:from>
    <xdr:to>
      <xdr:col>7</xdr:col>
      <xdr:colOff>666750</xdr:colOff>
      <xdr:row>12</xdr:row>
      <xdr:rowOff>28575</xdr:rowOff>
    </xdr:to>
    <xdr:sp macro="" textlink="">
      <xdr:nvSpPr>
        <xdr:cNvPr id="4" name="Rectangle 3"/>
        <xdr:cNvSpPr/>
      </xdr:nvSpPr>
      <xdr:spPr bwMode="auto">
        <a:xfrm>
          <a:off x="3844290" y="946785"/>
          <a:ext cx="3709035" cy="10534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défini: </a:t>
          </a:r>
        </a:p>
        <a:p>
          <a:pPr algn="l"/>
          <a:r>
            <a:rPr lang="fr-FR" sz="1100"/>
            <a:t>Nombre entier a</a:t>
          </a:r>
          <a:r>
            <a:rPr lang="fr-FR" sz="1100" baseline="0"/>
            <a:t> 3 chiffres</a:t>
          </a:r>
        </a:p>
        <a:p>
          <a:pPr algn="l"/>
          <a:r>
            <a:rPr lang="fr-FR" sz="1100" baseline="0"/>
            <a:t>1) Si le nombre contient plus de 3 chiffres, il est affiché sans changement</a:t>
          </a:r>
        </a:p>
        <a:p>
          <a:pPr algn="l"/>
          <a:r>
            <a:rPr lang="fr-FR" sz="1100"/>
            <a:t>2) si le nombre contient</a:t>
          </a:r>
          <a:r>
            <a:rPr lang="fr-FR" sz="1100" baseline="0"/>
            <a:t> moins de 3 chiffres, des zéros sont ajoutés à gauche</a:t>
          </a:r>
          <a:endParaRPr lang="fr-FR" sz="1100"/>
        </a:p>
      </xdr:txBody>
    </xdr:sp>
    <xdr:clientData/>
  </xdr:twoCellAnchor>
  <xdr:twoCellAnchor>
    <xdr:from>
      <xdr:col>3</xdr:col>
      <xdr:colOff>99060</xdr:colOff>
      <xdr:row>12</xdr:row>
      <xdr:rowOff>161924</xdr:rowOff>
    </xdr:from>
    <xdr:to>
      <xdr:col>7</xdr:col>
      <xdr:colOff>676275</xdr:colOff>
      <xdr:row>19</xdr:row>
      <xdr:rowOff>123824</xdr:rowOff>
    </xdr:to>
    <xdr:sp macro="" textlink="">
      <xdr:nvSpPr>
        <xdr:cNvPr id="10" name="Rectangle 9"/>
        <xdr:cNvSpPr/>
      </xdr:nvSpPr>
      <xdr:spPr bwMode="auto">
        <a:xfrm>
          <a:off x="3813810" y="2133599"/>
          <a:ext cx="3749040" cy="1095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défini: </a:t>
          </a:r>
        </a:p>
        <a:p>
          <a:pPr algn="l"/>
          <a:r>
            <a:rPr lang="fr-FR" sz="1100" baseline="0"/>
            <a:t>Partie entière avec au moins un chiffre et partie décimale a 2 chiffres</a:t>
          </a:r>
        </a:p>
        <a:p>
          <a:pPr algn="l"/>
          <a:r>
            <a:rPr lang="fr-FR" sz="1100" baseline="0"/>
            <a:t>1) Si la partie décimale a moins de 2 chifres des zéros sont ajoutés</a:t>
          </a:r>
        </a:p>
        <a:p>
          <a:pPr algn="l"/>
          <a:r>
            <a:rPr lang="fr-FR" sz="1100"/>
            <a:t>2) Si la partie décimale a plus de 2 chiffres, elle est arrondie</a:t>
          </a:r>
        </a:p>
      </xdr:txBody>
    </xdr:sp>
    <xdr:clientData/>
  </xdr:twoCellAnchor>
  <xdr:twoCellAnchor>
    <xdr:from>
      <xdr:col>3</xdr:col>
      <xdr:colOff>76200</xdr:colOff>
      <xdr:row>23</xdr:row>
      <xdr:rowOff>160020</xdr:rowOff>
    </xdr:from>
    <xdr:to>
      <xdr:col>7</xdr:col>
      <xdr:colOff>666750</xdr:colOff>
      <xdr:row>28</xdr:row>
      <xdr:rowOff>106680</xdr:rowOff>
    </xdr:to>
    <xdr:sp macro="" textlink="">
      <xdr:nvSpPr>
        <xdr:cNvPr id="9" name="Rectangle 8"/>
        <xdr:cNvSpPr/>
      </xdr:nvSpPr>
      <xdr:spPr bwMode="auto">
        <a:xfrm>
          <a:off x="3790950" y="3912870"/>
          <a:ext cx="3762375" cy="75628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</a:t>
          </a:r>
        </a:p>
        <a:p>
          <a:pPr algn="l"/>
          <a:r>
            <a:rPr lang="fr-FR" sz="1100"/>
            <a:t>Nombre</a:t>
          </a:r>
          <a:r>
            <a:rPr lang="fr-FR" sz="1100" baseline="0"/>
            <a:t> entier</a:t>
          </a:r>
        </a:p>
        <a:p>
          <a:pPr algn="l"/>
          <a:r>
            <a:rPr lang="fr-FR" sz="1100" baseline="0"/>
            <a:t>Les zéros non significatifs ne sont pas affichés</a:t>
          </a:r>
        </a:p>
        <a:p>
          <a:pPr algn="l"/>
          <a:r>
            <a:rPr lang="fr-FR" sz="1100" baseline="0"/>
            <a:t>Pour les exemples, le format # convient</a:t>
          </a:r>
          <a:endParaRPr lang="fr-FR" sz="1100"/>
        </a:p>
      </xdr:txBody>
    </xdr:sp>
    <xdr:clientData/>
  </xdr:twoCellAnchor>
  <xdr:twoCellAnchor>
    <xdr:from>
      <xdr:col>3</xdr:col>
      <xdr:colOff>198119</xdr:colOff>
      <xdr:row>30</xdr:row>
      <xdr:rowOff>22860</xdr:rowOff>
    </xdr:from>
    <xdr:to>
      <xdr:col>7</xdr:col>
      <xdr:colOff>666749</xdr:colOff>
      <xdr:row>35</xdr:row>
      <xdr:rowOff>123825</xdr:rowOff>
    </xdr:to>
    <xdr:sp macro="" textlink="">
      <xdr:nvSpPr>
        <xdr:cNvPr id="11" name="Rectangle 10"/>
        <xdr:cNvSpPr/>
      </xdr:nvSpPr>
      <xdr:spPr bwMode="auto">
        <a:xfrm>
          <a:off x="3912869" y="4909185"/>
          <a:ext cx="3640455" cy="9105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défini:</a:t>
          </a:r>
        </a:p>
        <a:p>
          <a:pPr algn="l"/>
          <a:r>
            <a:rPr lang="fr-FR" sz="1100"/>
            <a:t>Nombre avec au plus 2</a:t>
          </a:r>
          <a:r>
            <a:rPr lang="fr-FR" sz="1100" baseline="0"/>
            <a:t> décimales.</a:t>
          </a:r>
        </a:p>
        <a:p>
          <a:pPr algn="l"/>
          <a:r>
            <a:rPr lang="fr-FR" sz="1100"/>
            <a:t>Les zéros non significatifs ne</a:t>
          </a:r>
          <a:r>
            <a:rPr lang="fr-FR" sz="1100" baseline="0"/>
            <a:t> sont pas affichés.</a:t>
          </a:r>
        </a:p>
        <a:p>
          <a:pPr algn="l"/>
          <a:r>
            <a:rPr lang="fr-FR" sz="1100"/>
            <a:t>Ce format ne convient pas pour les nombres dont la partie entière ou décimale est égalle à zéro</a:t>
          </a:r>
        </a:p>
      </xdr:txBody>
    </xdr:sp>
    <xdr:clientData/>
  </xdr:twoCellAnchor>
  <xdr:twoCellAnchor>
    <xdr:from>
      <xdr:col>3</xdr:col>
      <xdr:colOff>198120</xdr:colOff>
      <xdr:row>38</xdr:row>
      <xdr:rowOff>7620</xdr:rowOff>
    </xdr:from>
    <xdr:to>
      <xdr:col>7</xdr:col>
      <xdr:colOff>666750</xdr:colOff>
      <xdr:row>44</xdr:row>
      <xdr:rowOff>68580</xdr:rowOff>
    </xdr:to>
    <xdr:sp macro="" textlink="">
      <xdr:nvSpPr>
        <xdr:cNvPr id="13" name="Rectangle 12"/>
        <xdr:cNvSpPr/>
      </xdr:nvSpPr>
      <xdr:spPr bwMode="auto">
        <a:xfrm>
          <a:off x="3912870" y="6189345"/>
          <a:ext cx="3640455" cy="103251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défini:</a:t>
          </a:r>
        </a:p>
        <a:p>
          <a:pPr algn="l"/>
          <a:r>
            <a:rPr lang="fr-FR" sz="1100"/>
            <a:t>Partie</a:t>
          </a:r>
          <a:r>
            <a:rPr lang="fr-FR" sz="1100" baseline="0"/>
            <a:t> entière et partie décimale avec au moins un chiffre.</a:t>
          </a:r>
        </a:p>
        <a:p>
          <a:pPr algn="l"/>
          <a:r>
            <a:rPr lang="fr-FR" sz="1100" baseline="0"/>
            <a:t>=&gt; il y a toujours un chiffre devant et derrière la virgule</a:t>
          </a:r>
        </a:p>
        <a:p>
          <a:pPr algn="l"/>
          <a:r>
            <a:rPr lang="fr-FR" sz="1100" baseline="0"/>
            <a:t>Si la partie décimale a plus de 2 chiffres, elle est arrondie.</a:t>
          </a:r>
        </a:p>
      </xdr:txBody>
    </xdr:sp>
    <xdr:clientData/>
  </xdr:twoCellAnchor>
  <xdr:twoCellAnchor>
    <xdr:from>
      <xdr:col>3</xdr:col>
      <xdr:colOff>60960</xdr:colOff>
      <xdr:row>205</xdr:row>
      <xdr:rowOff>160020</xdr:rowOff>
    </xdr:from>
    <xdr:to>
      <xdr:col>6</xdr:col>
      <xdr:colOff>733425</xdr:colOff>
      <xdr:row>214</xdr:row>
      <xdr:rowOff>30480</xdr:rowOff>
    </xdr:to>
    <xdr:sp macro="" textlink="">
      <xdr:nvSpPr>
        <xdr:cNvPr id="15" name="Rectangle 14"/>
        <xdr:cNvSpPr/>
      </xdr:nvSpPr>
      <xdr:spPr bwMode="auto">
        <a:xfrm>
          <a:off x="3775710" y="34526220"/>
          <a:ext cx="3082290" cy="132778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Format défini</a:t>
          </a:r>
          <a:r>
            <a:rPr lang="fr-FR" sz="1100" baseline="0"/>
            <a:t> sur la 1eme ligne: </a:t>
          </a:r>
        </a:p>
        <a:p>
          <a:pPr algn="l"/>
          <a:r>
            <a:rPr lang="fr-FR" sz="1100" baseline="0"/>
            <a:t>  Heure affichée sur 24 heures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effectLst/>
              <a:latin typeface="+mn-lt"/>
              <a:ea typeface="+mn-ea"/>
              <a:cs typeface="+mn-cs"/>
            </a:rPr>
            <a:t>Format défini</a:t>
          </a:r>
          <a:r>
            <a:rPr lang="fr-FR" sz="1100" baseline="0">
              <a:effectLst/>
              <a:latin typeface="+mn-lt"/>
              <a:ea typeface="+mn-ea"/>
              <a:cs typeface="+mn-cs"/>
            </a:rPr>
            <a:t> sur la 2eme ligne: </a:t>
          </a:r>
          <a:endParaRPr lang="fr-FR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effectLst/>
              <a:latin typeface="+mn-lt"/>
              <a:ea typeface="+mn-ea"/>
              <a:cs typeface="+mn-cs"/>
            </a:rPr>
            <a:t>  Cumul des heures avec dépassement des 24 heures</a:t>
          </a:r>
          <a:endParaRPr lang="fr-FR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effectLst/>
              <a:latin typeface="+mn-lt"/>
              <a:ea typeface="+mn-ea"/>
              <a:cs typeface="+mn-cs"/>
            </a:rPr>
            <a:t>Format défini</a:t>
          </a:r>
          <a:r>
            <a:rPr lang="fr-FR" sz="1100" baseline="0">
              <a:effectLst/>
              <a:latin typeface="+mn-lt"/>
              <a:ea typeface="+mn-ea"/>
              <a:cs typeface="+mn-cs"/>
            </a:rPr>
            <a:t> sur la 3eme ligne: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effectLst/>
              <a:latin typeface="+mn-lt"/>
              <a:ea typeface="+mn-ea"/>
              <a:cs typeface="+mn-cs"/>
            </a:rPr>
            <a:t>    Affichage du temps en minutes</a:t>
          </a:r>
        </a:p>
        <a:p>
          <a:pPr eaLnBrk="1" fontAlgn="auto" latinLnBrk="0" hangingPunct="1"/>
          <a:r>
            <a:rPr lang="fr-FR" sz="1100">
              <a:effectLst/>
              <a:latin typeface="+mn-lt"/>
              <a:ea typeface="+mn-ea"/>
              <a:cs typeface="+mn-cs"/>
            </a:rPr>
            <a:t>Format défini</a:t>
          </a:r>
          <a:r>
            <a:rPr lang="fr-FR" sz="1100" baseline="0">
              <a:effectLst/>
              <a:latin typeface="+mn-lt"/>
              <a:ea typeface="+mn-ea"/>
              <a:cs typeface="+mn-cs"/>
            </a:rPr>
            <a:t> sur la 4eme ligne: </a:t>
          </a:r>
          <a:endParaRPr lang="fr-FR">
            <a:effectLst/>
          </a:endParaRPr>
        </a:p>
        <a:p>
          <a:pPr eaLnBrk="1" fontAlgn="auto" latinLnBrk="0" hangingPunct="1"/>
          <a:r>
            <a:rPr lang="fr-FR" sz="1100" baseline="0">
              <a:effectLst/>
              <a:latin typeface="+mn-lt"/>
              <a:ea typeface="+mn-ea"/>
              <a:cs typeface="+mn-cs"/>
            </a:rPr>
            <a:t>    Affichage du temps en secondes</a:t>
          </a:r>
          <a:endParaRPr lang="fr-FR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>
            <a:effectLst/>
          </a:endParaRPr>
        </a:p>
      </xdr:txBody>
    </xdr:sp>
    <xdr:clientData/>
  </xdr:twoCellAnchor>
  <xdr:twoCellAnchor>
    <xdr:from>
      <xdr:col>3</xdr:col>
      <xdr:colOff>91440</xdr:colOff>
      <xdr:row>119</xdr:row>
      <xdr:rowOff>22860</xdr:rowOff>
    </xdr:from>
    <xdr:to>
      <xdr:col>5</xdr:col>
      <xdr:colOff>1950720</xdr:colOff>
      <xdr:row>128</xdr:row>
      <xdr:rowOff>160020</xdr:rowOff>
    </xdr:to>
    <xdr:sp macro="" textlink="">
      <xdr:nvSpPr>
        <xdr:cNvPr id="12" name="ZoneTexte 11"/>
        <xdr:cNvSpPr txBox="1"/>
      </xdr:nvSpPr>
      <xdr:spPr>
        <a:xfrm>
          <a:off x="3886200" y="19011900"/>
          <a:ext cx="3436620" cy="164592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/>
            <a:t>Ce code permet d'extraire la fraction minute du nombre décimal concerné.</a:t>
          </a:r>
          <a:br>
            <a:rPr lang="fr-FR"/>
          </a:br>
          <a:r>
            <a:rPr lang="fr-FR"/>
            <a:t>Cependant, il ne peut être utilisé seul dans un format. En effet, Excel l'assimilerait au code "m" permettant d'afficher le mois d'une date.</a:t>
          </a:r>
          <a:br>
            <a:rPr lang="fr-FR"/>
          </a:br>
          <a:r>
            <a:rPr lang="fr-FR"/>
            <a:t>Pour l'utiliser seul, afin d'afficher une durée en minutes, il faudra combiner le format avec l'opérateur ](crochets).</a:t>
          </a:r>
          <a:br>
            <a:rPr lang="fr-FR"/>
          </a:br>
          <a:r>
            <a:rPr lang="fr-FR"/>
            <a:t>Ainsi la durée 1:05:00 au format </a:t>
          </a:r>
          <a:r>
            <a:rPr lang="fr-FR" b="1"/>
            <a:t>m</a:t>
          </a:r>
          <a:r>
            <a:rPr lang="fr-FR"/>
            <a:t> affichera 1 tandis que le format </a:t>
          </a:r>
          <a:r>
            <a:rPr lang="fr-FR" b="1"/>
            <a:t>[m]</a:t>
          </a:r>
          <a:r>
            <a:rPr lang="fr-FR"/>
            <a:t> affichera 65. </a:t>
          </a:r>
        </a:p>
        <a:p>
          <a:br>
            <a:rPr lang="fr-FR"/>
          </a:br>
          <a:endParaRPr lang="fr-FR" sz="1100"/>
        </a:p>
      </xdr:txBody>
    </xdr:sp>
    <xdr:clientData/>
  </xdr:twoCellAnchor>
  <xdr:oneCellAnchor>
    <xdr:from>
      <xdr:col>3</xdr:col>
      <xdr:colOff>114300</xdr:colOff>
      <xdr:row>107</xdr:row>
      <xdr:rowOff>7620</xdr:rowOff>
    </xdr:from>
    <xdr:ext cx="3406140" cy="1295400"/>
    <xdr:sp macro="" textlink="">
      <xdr:nvSpPr>
        <xdr:cNvPr id="16" name="ZoneTexte 15"/>
        <xdr:cNvSpPr txBox="1"/>
      </xdr:nvSpPr>
      <xdr:spPr>
        <a:xfrm>
          <a:off x="3909060" y="17487900"/>
          <a:ext cx="3406140" cy="12954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/>
            <a:t>Ce code permet d'extraire la fraction horaire du nombre décimal concerné.</a:t>
          </a:r>
          <a:br>
            <a:rPr lang="fr-FR"/>
          </a:br>
          <a:r>
            <a:rPr lang="fr-FR"/>
            <a:t>Ainsi le nombre 0,4579854 au format h sera affiché 11. </a:t>
          </a:r>
        </a:p>
        <a:p>
          <a:r>
            <a:rPr lang="fr-FR"/>
            <a:t>On pourra comme pour les codes "j" et "m" doubler le code afin d'afficher un zéro non significatif pour faciliter les alignements avec des valeurs inférieures à 10. </a:t>
          </a:r>
          <a:br>
            <a:rPr lang="fr-FR"/>
          </a:br>
          <a:endParaRPr lang="fr-FR" sz="1100"/>
        </a:p>
      </xdr:txBody>
    </xdr:sp>
    <xdr:clientData/>
  </xdr:oneCellAnchor>
  <xdr:twoCellAnchor>
    <xdr:from>
      <xdr:col>3</xdr:col>
      <xdr:colOff>106680</xdr:colOff>
      <xdr:row>132</xdr:row>
      <xdr:rowOff>15240</xdr:rowOff>
    </xdr:from>
    <xdr:to>
      <xdr:col>5</xdr:col>
      <xdr:colOff>1920240</xdr:colOff>
      <xdr:row>138</xdr:row>
      <xdr:rowOff>22860</xdr:rowOff>
    </xdr:to>
    <xdr:sp macro="" textlink="">
      <xdr:nvSpPr>
        <xdr:cNvPr id="17" name="ZoneTexte 16"/>
        <xdr:cNvSpPr txBox="1"/>
      </xdr:nvSpPr>
      <xdr:spPr>
        <a:xfrm>
          <a:off x="3901440" y="21686520"/>
          <a:ext cx="3390900" cy="1013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/>
            <a:t>Ce code permet d'extraire la fraction seconde du nombre décimal concerné.</a:t>
          </a:r>
          <a:br>
            <a:rPr lang="fr-FR"/>
          </a:br>
          <a:r>
            <a:rPr lang="fr-FR"/>
            <a:t>Il réagit de la même façon que le code "m". Ainsi, le nombre 0,0416666666666667 qui représente 1 heure, au format </a:t>
          </a:r>
          <a:r>
            <a:rPr lang="fr-FR" b="1"/>
            <a:t>[s]</a:t>
          </a:r>
          <a:r>
            <a:rPr lang="fr-FR"/>
            <a:t> sera affiché 3600 </a:t>
          </a:r>
        </a:p>
        <a:p>
          <a:br>
            <a:rPr lang="fr-FR"/>
          </a:br>
          <a:br>
            <a:rPr lang="fr-FR"/>
          </a:br>
          <a:endParaRPr lang="fr-FR" sz="1100"/>
        </a:p>
      </xdr:txBody>
    </xdr:sp>
    <xdr:clientData/>
  </xdr:twoCellAnchor>
  <xdr:twoCellAnchor>
    <xdr:from>
      <xdr:col>8</xdr:col>
      <xdr:colOff>0</xdr:colOff>
      <xdr:row>230</xdr:row>
      <xdr:rowOff>0</xdr:rowOff>
    </xdr:from>
    <xdr:to>
      <xdr:col>9</xdr:col>
      <xdr:colOff>216408</xdr:colOff>
      <xdr:row>232</xdr:row>
      <xdr:rowOff>160782</xdr:rowOff>
    </xdr:to>
    <xdr:sp macro="" textlink="">
      <xdr:nvSpPr>
        <xdr:cNvPr id="18" name="Flèche gauche 17">
          <a:hlinkClick xmlns:r="http://schemas.openxmlformats.org/officeDocument/2006/relationships" r:id="rId1" tooltip="allez au sommaire"/>
        </xdr:cNvPr>
        <xdr:cNvSpPr/>
      </xdr:nvSpPr>
      <xdr:spPr bwMode="auto">
        <a:xfrm>
          <a:off x="7648575" y="38938200"/>
          <a:ext cx="978408" cy="484632"/>
        </a:xfrm>
        <a:prstGeom prst="leftArrow">
          <a:avLst/>
        </a:prstGeom>
        <a:solidFill>
          <a:srgbClr val="99FF66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400"/>
            <a:t>  sommaire</a:t>
          </a:r>
        </a:p>
      </xdr:txBody>
    </xdr:sp>
    <xdr:clientData/>
  </xdr:twoCellAnchor>
  <xdr:twoCellAnchor>
    <xdr:from>
      <xdr:col>9</xdr:col>
      <xdr:colOff>638175</xdr:colOff>
      <xdr:row>4</xdr:row>
      <xdr:rowOff>152400</xdr:rowOff>
    </xdr:from>
    <xdr:to>
      <xdr:col>11</xdr:col>
      <xdr:colOff>85725</xdr:colOff>
      <xdr:row>7</xdr:row>
      <xdr:rowOff>152400</xdr:rowOff>
    </xdr:to>
    <xdr:sp macro="" textlink="">
      <xdr:nvSpPr>
        <xdr:cNvPr id="14" name="Flèche gauche 13">
          <a:hlinkClick xmlns:r="http://schemas.openxmlformats.org/officeDocument/2006/relationships" r:id="rId1"/>
        </xdr:cNvPr>
        <xdr:cNvSpPr/>
      </xdr:nvSpPr>
      <xdr:spPr bwMode="auto">
        <a:xfrm>
          <a:off x="9277350" y="800100"/>
          <a:ext cx="971550" cy="514350"/>
        </a:xfrm>
        <a:prstGeom prst="leftArrow">
          <a:avLst/>
        </a:prstGeom>
        <a:solidFill>
          <a:srgbClr val="99FF66"/>
        </a:solidFill>
        <a:ln>
          <a:headEnd type="none" w="med" len="med"/>
          <a:tailEnd type="none" w="med" len="med"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100"/>
            <a:t>Sommaire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rangesolidarite.sharepoint.com/Documents%20and%20Settings/bruno/Mes%20documents/Excel/macros%20envoi%20ma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</sheetNames>
    <sheetDataSet>
      <sheetData sheetId="0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trice lambert" refreshedDate="42291.901570138885" createdVersion="5" refreshedVersion="5" minRefreshableVersion="3" recordCount="283">
  <cacheSource type="worksheet">
    <worksheetSource ref="A1:J284" sheet="TCD"/>
  </cacheSource>
  <cacheFields count="10">
    <cacheField name="NOM" numFmtId="0">
      <sharedItems count="267">
        <s v="ABENHAÏM"/>
        <s v="ABSCHEN"/>
        <s v="ADAMO"/>
        <s v="AGAPOF"/>
        <s v="ALEMBERT"/>
        <s v="AMARA"/>
        <s v="AMELLAL"/>
        <s v="ANGONIN"/>
        <s v="AZOURA"/>
        <s v="AZRIA"/>
        <s v="BACH"/>
        <s v="BAH"/>
        <s v="BARNAUD"/>
        <s v="BARRACHINA"/>
        <s v="BARRANDON"/>
        <s v="BASS"/>
        <s v="BAUDET"/>
        <s v="BEAUDEAU"/>
        <s v="BEAUMIER"/>
        <s v="BEDO"/>
        <s v="BEETHOVEN"/>
        <s v="BENHAMOU"/>
        <s v="BENSIMHON"/>
        <s v="BENSIMON"/>
        <s v="BÉRAUD"/>
        <s v="BERDUGO"/>
        <s v="BERTOLO"/>
        <s v="BERTRAND"/>
        <s v="BIDAULT"/>
        <s v="BINET"/>
        <s v="BLANC"/>
        <s v="BLANCHOT"/>
        <s v="BOLLO"/>
        <s v="BONNAY"/>
        <s v="BOUCHET"/>
        <s v="BOUDART"/>
        <s v="BOULLICAUD"/>
        <s v="BOUN"/>
        <s v="BOUSLAH"/>
        <s v="BOUZCKAR"/>
        <s v="BOVERO"/>
        <s v="BRELEUR"/>
        <s v="BRON"/>
        <s v="BRUNET"/>
        <s v="BSIRI"/>
        <s v="CAILLOT"/>
        <s v="CALVET"/>
        <s v="CAPRON"/>
        <s v="CARRERA"/>
        <s v="CHAMBLAS"/>
        <s v="CHARDON"/>
        <s v="CHAUBEAU"/>
        <s v="CHAVES"/>
        <s v="CHEHMAT"/>
        <s v="CHHUOR"/>
        <s v="CHI"/>
        <s v="CHICHE"/>
        <s v="CHIFFLET"/>
        <s v="CHRISTOPHE"/>
        <s v="CLAVERIE"/>
        <s v="COHEN"/>
        <s v="COMTE"/>
        <s v="CORBET"/>
        <s v="COUDERC"/>
        <s v="COUGET"/>
        <s v="CRIÉ"/>
        <s v="CROMBEZ"/>
        <s v="CUCIT"/>
        <s v="CYMBALIST"/>
        <s v="DAMBSKI"/>
        <s v="DANIEL"/>
        <s v="DEAUCOURT"/>
        <s v="DEDIEU"/>
        <s v="DEFRANCE"/>
        <s v="DEGRENDEL"/>
        <s v="DEIXONNE"/>
        <s v="DELAMARRE"/>
        <s v="DELUC"/>
        <s v="DENIS"/>
        <s v="DESHAYES"/>
        <s v="DESROSES"/>
        <s v="DESTAIN"/>
        <s v="D'HÉROUVILLE"/>
        <s v="DI"/>
        <s v="DINIC"/>
        <s v="DONG"/>
        <s v="DOUCOURE"/>
        <s v="DUPRÉ"/>
        <s v="DURAND"/>
        <s v="DURAND-RENIER"/>
        <s v="DUROC"/>
        <s v="EL KAABI"/>
        <s v="FABRE"/>
        <s v="FALZON"/>
        <s v="FARIDI"/>
        <s v="FAUCHEUX"/>
        <s v="FAUQUIER"/>
        <s v="FAURE"/>
        <s v="FAVRE"/>
        <s v="FEDON"/>
        <s v="FERNANDEZ"/>
        <s v="FERRAND"/>
        <s v="FILLEAU"/>
        <s v="FITOUSSI"/>
        <s v="FOURNOL"/>
        <s v="FRANÇOIS"/>
        <s v="FRENOIS"/>
        <s v="FRETTE"/>
        <s v="FRISA"/>
        <s v="GARCIA"/>
        <s v="GEIL"/>
        <s v="GENTIL"/>
        <s v="GEORGET"/>
        <s v="GHAFFAR"/>
        <s v="GHIBAUDO"/>
        <s v="GILLINGHAM"/>
        <s v="GIRARD"/>
        <s v="GIRAUDO"/>
        <s v="GIRON"/>
        <s v="GLYNATSIS"/>
        <s v="GONDOUIN"/>
        <s v="GORZINSKY"/>
        <s v="GOUILLON"/>
        <s v="GOYER"/>
        <s v="GRAIN"/>
        <s v="GUELT"/>
        <s v="GUILLE"/>
        <s v="GUITTON"/>
        <s v="GUTFREUND"/>
        <s v="GUYOT"/>
        <s v="HABRANT"/>
        <s v="HARAULT"/>
        <s v="HERCLICH"/>
        <s v="HERMANT"/>
        <s v="HERSELIN"/>
        <s v="HEURAUX"/>
        <s v="HUSETOWSKI"/>
        <s v="ILARDO"/>
        <s v="IMMEUBLE"/>
        <s v="JOLIBOIS"/>
        <s v="JOLY"/>
        <s v="JUDITH"/>
        <s v="KAC"/>
        <s v="KARSENTY"/>
        <s v="KILBURG"/>
        <s v="KONGOLO"/>
        <s v="KRIEF"/>
        <s v="KTORZA"/>
        <s v="LACHAUSSÉE"/>
        <s v="LACIRE"/>
        <s v="LADD"/>
        <s v="LAIGUILLON"/>
        <s v="LAM"/>
        <s v="LAMBERT"/>
        <s v="LANLO"/>
        <s v="LAUB"/>
        <s v="LE BARBANCHON"/>
        <s v="LE HYARIC"/>
        <s v="LE LOCH"/>
        <s v="LE PREVOST"/>
        <s v="LEBAS"/>
        <s v="LEBRETON"/>
        <s v="LEDOUX"/>
        <s v="LEE"/>
        <s v="LEFORT"/>
        <s v="LEGRAND"/>
        <s v="LEKA"/>
        <s v="LEMAIRE"/>
        <s v="LEMARIÉ"/>
        <s v="LÉVY"/>
        <s v="LOBJOY"/>
        <s v="LOUAPRE"/>
        <s v="LY"/>
        <s v="MARECHAL"/>
        <s v="MARINIER"/>
        <s v="MARQUEZ"/>
        <s v="MARTAUD"/>
        <s v="MARTEL"/>
        <s v="MARTI"/>
        <s v="MARTIN"/>
        <s v="MECHARD"/>
        <s v="MERCIER"/>
        <s v="MERLAUD"/>
        <s v="MESROBIAN"/>
        <s v="MIANET"/>
        <s v="MICELI"/>
        <s v="MILLET"/>
        <s v="MOINARD"/>
        <s v="MONTFORT"/>
        <s v="NAIMI"/>
        <s v="NICOLLE"/>
        <s v="OBEL"/>
        <s v="OCLOO"/>
        <s v="ONG"/>
        <s v="PARINET"/>
        <s v="PARTOUCHE"/>
        <s v="PAVARD"/>
        <s v="PEDRO"/>
        <s v="PENALVA"/>
        <s v="PERFETTO"/>
        <s v="PERRUCHON"/>
        <s v="PESNOT"/>
        <s v="PIDERIT"/>
        <s v="POINSOT"/>
        <s v="POISSON"/>
        <s v="PONTALIER"/>
        <s v="POTRIQUET"/>
        <s v="POUYADOU"/>
        <s v="PUAULT"/>
        <s v="QUINTIN"/>
        <s v="RAGEUL"/>
        <s v="RAMBEAUD"/>
        <s v="RAMOND"/>
        <s v="RAMOS"/>
        <s v="REBY-FAYARD"/>
        <s v="REMUND"/>
        <s v="RENIER"/>
        <s v="REVERDITO"/>
        <s v="RIDEAU"/>
        <s v="RIEGERT"/>
        <s v="RIESI"/>
        <s v="ROBERT"/>
        <s v="RODIER"/>
        <s v="ROGUET"/>
        <s v="ROLLAIS-LARROUSSE"/>
        <s v="ROLLAND"/>
        <s v="ROSAR"/>
        <s v="ROSSO"/>
        <s v="ROTENBERG"/>
        <s v="ROULET"/>
        <s v="SAADA"/>
        <s v="SACCHET"/>
        <s v="SAILLANT"/>
        <s v="SAPIENCE"/>
        <s v="SARFATI"/>
        <s v="SAYAVONG"/>
        <s v="SCHUSTER"/>
        <s v="SCOTTI"/>
        <s v="SENG"/>
        <s v="SENILLE"/>
        <s v="SENTEX"/>
        <s v="SINSEAU"/>
        <s v="SOK"/>
        <s v="SONG"/>
        <s v="STOEFFLER"/>
        <s v="SUON"/>
        <s v="SURENA"/>
        <s v="TAIEB"/>
        <s v="TAMBURRINI"/>
        <s v="TAN"/>
        <s v="TANG"/>
        <s v="TARDIF"/>
        <s v="THAO"/>
        <s v="THIAM"/>
        <s v="THOQUENNE"/>
        <s v="UNG"/>
        <s v="VANNAXAY"/>
        <s v="VASSEUR"/>
        <s v="VIAND"/>
        <s v="VIDON"/>
        <s v="VINET"/>
        <s v="ZANOTI"/>
        <s v="ZAOUI"/>
        <s v="ZENOU"/>
        <s v="ZHOU"/>
        <s v="ZIHOUNE"/>
        <s v="ZOUC"/>
      </sharedItems>
    </cacheField>
    <cacheField name="PRENOM" numFmtId="0">
      <sharedItems containsBlank="1"/>
    </cacheField>
    <cacheField name="TEL" numFmtId="0">
      <sharedItems containsSemiMixedTypes="0" containsString="0" containsNumber="1" containsInteger="1" minValue="3002" maxValue="3998"/>
    </cacheField>
    <cacheField name="DIRECTION" numFmtId="0">
      <sharedItems/>
    </cacheField>
    <cacheField name="SITE" numFmtId="0">
      <sharedItems count="4">
        <s v="Paris"/>
        <s v="Strasbourg"/>
        <s v="Nice"/>
        <s v="Lille"/>
      </sharedItems>
    </cacheField>
    <cacheField name="PIECE" numFmtId="0">
      <sharedItems/>
    </cacheField>
    <cacheField name="SALAIRE" numFmtId="177">
      <sharedItems containsSemiMixedTypes="0" containsString="0" containsNumber="1" minValue="870.69" maxValue="5646.65"/>
    </cacheField>
    <cacheField name="sexe" numFmtId="0">
      <sharedItems/>
    </cacheField>
    <cacheField name="date de naisssance" numFmtId="176">
      <sharedItems containsSemiMixedTypes="0" containsNonDate="0" containsDate="1" containsString="0" minDate="1941-12-08T00:00:00" maxDate="1986-04-14T00:00:00"/>
    </cacheField>
    <cacheField name="AGE2004" numFmtId="0">
      <sharedItems containsSemiMixedTypes="0" containsString="0" containsNumber="1" containsInteger="1" minValue="29" maxValue="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atrice lambert" refreshedDate="42473.944922222225" createdVersion="5" refreshedVersion="5" minRefreshableVersion="3" recordCount="6571">
  <cacheSource type="worksheet">
    <worksheetSource ref="A1:H1048576" sheet="Exo centre"/>
  </cacheSource>
  <cacheFields count="8">
    <cacheField name="Centre" numFmtId="0">
      <sharedItems containsBlank="1" count="10">
        <s v="Atlantique"/>
        <s v="Centre"/>
        <s v="Centre Ouest"/>
        <s v="Ouest Montagnes"/>
        <s v="Centre Nord"/>
        <s v="Nord Est"/>
        <s v="Nord Ouest"/>
        <s v="Sud Est"/>
        <s v="Sud Ouest"/>
        <m/>
      </sharedItems>
    </cacheField>
    <cacheField name="Date" numFmtId="0">
      <sharedItems containsNonDate="0" containsDate="1" containsString="0" containsBlank="1" minDate="2009-01-01T00:00:00" maxDate="2011-01-01T00:00:00"/>
    </cacheField>
    <cacheField name="Année" numFmtId="0">
      <sharedItems containsString="0" containsBlank="1" containsNumber="1" containsInteger="1" minValue="2009" maxValue="2010" count="3">
        <n v="2010"/>
        <n v="2009"/>
        <m/>
      </sharedItems>
    </cacheField>
    <cacheField name="Mois" numFmtId="0">
      <sharedItems containsBlank="1"/>
    </cacheField>
    <cacheField name="Semaine" numFmtId="0">
      <sharedItems containsString="0" containsBlank="1" containsNumber="1" containsInteger="1" minValue="1" maxValue="5"/>
    </cacheField>
    <cacheField name="Jour" numFmtId="0">
      <sharedItems containsString="0" containsBlank="1" containsNumber="1" containsInteger="1" minValue="1" maxValue="31"/>
    </cacheField>
    <cacheField name="Jour Semaine" numFmtId="0">
      <sharedItems containsBlank="1"/>
    </cacheField>
    <cacheField name="Volume" numFmtId="0">
      <sharedItems containsString="0" containsBlank="1" containsNumber="1" containsInteger="1" minValue="14010" maxValue="159992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patrice lambert" refreshedDate="42474.388824421294" createdVersion="5" refreshedVersion="5" minRefreshableVersion="3" recordCount="53">
  <cacheSource type="worksheet">
    <worksheetSource ref="A5:H58" sheet="Appels téléphoniques"/>
  </cacheSource>
  <cacheFields count="8">
    <cacheField name="Date" numFmtId="172">
      <sharedItems containsSemiMixedTypes="0" containsNonDate="0" containsDate="1" containsString="0" minDate="2000-03-29T00:00:00" maxDate="2000-04-03T00:00:00"/>
    </cacheField>
    <cacheField name="Mois" numFmtId="0">
      <sharedItems count="2">
        <s v="Avril"/>
        <s v="Mars"/>
      </sharedItems>
    </cacheField>
    <cacheField name="Jour" numFmtId="174">
      <sharedItems/>
    </cacheField>
    <cacheField name="Durée" numFmtId="21">
      <sharedItems containsSemiMixedTypes="0" containsNonDate="0" containsDate="1" containsString="0" minDate="1899-12-30T00:00:25" maxDate="1899-12-30T00:14:23"/>
    </cacheField>
    <cacheField name="Prix" numFmtId="2">
      <sharedItems containsSemiMixedTypes="0" containsString="0" containsNumber="1" minValue="1.6689814814814817E-2" maxValue="44.588333333333338"/>
    </cacheField>
    <cacheField name="Numéro" numFmtId="0">
      <sharedItems containsMixedTypes="1" containsNumber="1" containsInteger="1" minValue="11" maxValue="11"/>
    </cacheField>
    <cacheField name="Poste" numFmtId="0">
      <sharedItems containsSemiMixedTypes="0" containsString="0" containsNumber="1" containsInteger="1" minValue="1" maxValue="9"/>
    </cacheField>
    <cacheField name="Type" numFmtId="0">
      <sharedItems count="3">
        <s v="Autre"/>
        <s v="National"/>
        <s v="Internation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patrice lambert" refreshedDate="42474.422821412038" createdVersion="5" refreshedVersion="5" minRefreshableVersion="3" recordCount="78">
  <cacheSource type="worksheet">
    <worksheetSource ref="A1:F79" sheet="ventes"/>
  </cacheSource>
  <cacheFields count="6">
    <cacheField name="Client" numFmtId="1">
      <sharedItems/>
    </cacheField>
    <cacheField name="Secteur" numFmtId="0">
      <sharedItems containsSemiMixedTypes="0" containsString="0" containsNumber="1" containsInteger="1" minValue="1" maxValue="5" count="5">
        <n v="3"/>
        <n v="1"/>
        <n v="4"/>
        <n v="2"/>
        <n v="5"/>
      </sharedItems>
    </cacheField>
    <cacheField name="Mois" numFmtId="17">
      <sharedItems containsSemiMixedTypes="0" containsNonDate="0" containsDate="1" containsString="0" minDate="2009-01-01T00:00:00" maxDate="2009-12-02T00:00:00" count="12"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</sharedItems>
    </cacheField>
    <cacheField name="Chiffre d'affaires" numFmtId="181">
      <sharedItems containsSemiMixedTypes="0" containsString="0" containsNumber="1" minValue="1425.06" maxValue="21849.16"/>
    </cacheField>
    <cacheField name="Marge" numFmtId="181">
      <sharedItems containsSemiMixedTypes="0" containsString="0" containsNumber="1" minValue="358.11757799999998" maxValue="4499.1518019999994"/>
    </cacheField>
    <cacheField name="Taux de marge" numFmtId="10">
      <sharedItems containsSemiMixedTypes="0" containsString="0" containsNumber="1" minValue="0.2054" maxValue="0.4197000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patrice lambert" refreshedDate="42527.690288194448" createdVersion="5" refreshedVersion="5" minRefreshableVersion="3" recordCount="285">
  <cacheSource type="worksheet">
    <worksheetSource ref="E1:J1048576" sheet="Effectifs"/>
  </cacheSource>
  <cacheFields count="6">
    <cacheField name="SITE" numFmtId="0">
      <sharedItems containsBlank="1" count="5">
        <s v="Paris"/>
        <s v="Strasbourg"/>
        <s v="Nice"/>
        <s v="Lille"/>
        <m/>
      </sharedItems>
    </cacheField>
    <cacheField name="PIECE" numFmtId="0">
      <sharedItems containsBlank="1"/>
    </cacheField>
    <cacheField name="SALAIRE" numFmtId="0">
      <sharedItems containsString="0" containsBlank="1" containsNumber="1" minValue="870.69" maxValue="5646.65"/>
    </cacheField>
    <cacheField name="sexe" numFmtId="0">
      <sharedItems containsBlank="1" count="3">
        <s v="femme"/>
        <s v="homme"/>
        <m/>
      </sharedItems>
    </cacheField>
    <cacheField name="date de naisssance" numFmtId="0">
      <sharedItems containsNonDate="0" containsDate="1" containsString="0" containsBlank="1" minDate="1941-12-08T00:00:00" maxDate="1986-04-14T00:00:00"/>
    </cacheField>
    <cacheField name="AGE2015" numFmtId="0">
      <sharedItems containsString="0" containsBlank="1" containsNumber="1" containsInteger="1" minValue="29" maxValue="73" count="45">
        <n v="62"/>
        <n v="41"/>
        <n v="51"/>
        <n v="39"/>
        <n v="66"/>
        <n v="53"/>
        <n v="56"/>
        <n v="67"/>
        <n v="57"/>
        <n v="54"/>
        <n v="55"/>
        <n v="68"/>
        <n v="48"/>
        <n v="30"/>
        <n v="37"/>
        <n v="43"/>
        <n v="58"/>
        <n v="45"/>
        <n v="59"/>
        <n v="40"/>
        <n v="69"/>
        <n v="73"/>
        <n v="34"/>
        <n v="63"/>
        <n v="61"/>
        <n v="42"/>
        <n v="32"/>
        <n v="50"/>
        <n v="33"/>
        <n v="70"/>
        <n v="44"/>
        <n v="65"/>
        <n v="31"/>
        <n v="49"/>
        <n v="38"/>
        <n v="52"/>
        <n v="36"/>
        <n v="60"/>
        <n v="64"/>
        <n v="35"/>
        <n v="46"/>
        <n v="47"/>
        <n v="29"/>
        <n v="71"/>
        <m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3">
  <r>
    <x v="0"/>
    <s v="Myriam"/>
    <n v="3091"/>
    <s v="CCS DXO"/>
    <x v="0"/>
    <s v="pièce 58"/>
    <n v="2257.4"/>
    <s v="femme"/>
    <d v="1953-10-29T00:00:00"/>
    <n v="61"/>
  </r>
  <r>
    <x v="1"/>
    <s v="Paul"/>
    <n v="3186"/>
    <s v="CCS AGL"/>
    <x v="0"/>
    <s v="pièce 74"/>
    <n v="2746.46"/>
    <s v="homme"/>
    <d v="1974-11-11T00:00:00"/>
    <n v="40"/>
  </r>
  <r>
    <x v="2"/>
    <s v="Stéphane"/>
    <n v="3055"/>
    <s v="CCS OGT"/>
    <x v="0"/>
    <s v="pièce 73"/>
    <n v="2982.68"/>
    <s v="homme"/>
    <d v="1963-12-16T00:00:00"/>
    <n v="51"/>
  </r>
  <r>
    <x v="3"/>
    <s v="Brigitte"/>
    <n v="3033"/>
    <s v="CFS CO"/>
    <x v="0"/>
    <s v="pièce 109"/>
    <n v="926.67"/>
    <s v="femme"/>
    <d v="1976-03-24T00:00:00"/>
    <n v="39"/>
  </r>
  <r>
    <x v="4"/>
    <s v="Jean"/>
    <n v="3408"/>
    <s v="CCS DXO"/>
    <x v="0"/>
    <s v="pièce 134"/>
    <n v="1325.97"/>
    <s v="homme"/>
    <d v="1974-01-12T00:00:00"/>
    <n v="41"/>
  </r>
  <r>
    <x v="5"/>
    <s v="Nicolas"/>
    <n v="3098"/>
    <s v="CCS AGL"/>
    <x v="0"/>
    <s v="pièce 80"/>
    <n v="5646.65"/>
    <s v="homme"/>
    <d v="1949-10-20T00:00:00"/>
    <n v="65"/>
  </r>
  <r>
    <x v="6"/>
    <s v="Viviane"/>
    <n v="3421"/>
    <s v="CCS DPO"/>
    <x v="1"/>
    <s v="pièce 80"/>
    <n v="2808.82"/>
    <s v="femme"/>
    <d v="1962-05-20T00:00:00"/>
    <n v="53"/>
  </r>
  <r>
    <x v="6"/>
    <s v="Jean-Marc"/>
    <n v="3766"/>
    <s v="CFS CO"/>
    <x v="2"/>
    <s v="pièce 232"/>
    <n v="2051.91"/>
    <s v="homme"/>
    <d v="1959-01-19T00:00:00"/>
    <n v="56"/>
  </r>
  <r>
    <x v="6"/>
    <s v="Henri"/>
    <n v="3132"/>
    <s v="CFS CO"/>
    <x v="2"/>
    <s v="inconnu"/>
    <n v="4417.57"/>
    <s v="homme"/>
    <d v="1947-12-25T00:00:00"/>
    <n v="67"/>
  </r>
  <r>
    <x v="7"/>
    <s v="Jean-Pierre"/>
    <n v="3419"/>
    <s v="CFS FSC"/>
    <x v="2"/>
    <s v="pièce 70"/>
    <n v="2990.65"/>
    <s v="homme"/>
    <d v="1958-09-19T00:00:00"/>
    <n v="57"/>
  </r>
  <r>
    <x v="8"/>
    <s v="Marie-France"/>
    <n v="3127"/>
    <s v="CCS DXO"/>
    <x v="0"/>
    <s v="inconnu"/>
    <n v="3342.41"/>
    <s v="femme"/>
    <d v="1961-04-12T00:00:00"/>
    <n v="54"/>
  </r>
  <r>
    <x v="9"/>
    <s v="Maryse"/>
    <n v="3060"/>
    <s v="SNPO"/>
    <x v="0"/>
    <s v="pièce 233"/>
    <n v="1767.37"/>
    <s v="femme"/>
    <d v="1960-01-22T00:00:00"/>
    <n v="55"/>
  </r>
  <r>
    <x v="10"/>
    <s v="Ginette"/>
    <n v="3147"/>
    <s v="CFS CO"/>
    <x v="0"/>
    <s v="pièce 90"/>
    <n v="3114.45"/>
    <s v="femme"/>
    <d v="1959-01-20T00:00:00"/>
    <n v="56"/>
  </r>
  <r>
    <x v="11"/>
    <s v="Paule"/>
    <n v="3795"/>
    <s v="CCS AGL"/>
    <x v="0"/>
    <s v="pièce 131"/>
    <n v="1187.42"/>
    <s v="femme"/>
    <d v="1959-11-29T00:00:00"/>
    <n v="55"/>
  </r>
  <r>
    <x v="12"/>
    <s v="Janine"/>
    <n v="3725"/>
    <s v="CFS ONF"/>
    <x v="0"/>
    <s v="pièce 58"/>
    <n v="2362.52"/>
    <s v="femme"/>
    <d v="1947-10-23T00:00:00"/>
    <n v="67"/>
  </r>
  <r>
    <x v="13"/>
    <s v="Monique"/>
    <n v="3070"/>
    <s v="SNPO"/>
    <x v="0"/>
    <s v="pièce 232"/>
    <n v="1624.94"/>
    <s v="femme"/>
    <d v="1967-06-04T00:00:00"/>
    <n v="48"/>
  </r>
  <r>
    <x v="14"/>
    <s v="Margaret"/>
    <n v="3280"/>
    <s v="CFS FSC"/>
    <x v="0"/>
    <s v="pièce 34"/>
    <n v="1586.58"/>
    <s v="femme"/>
    <d v="1985-01-26T00:00:00"/>
    <n v="30"/>
  </r>
  <r>
    <x v="15"/>
    <s v="Thierry"/>
    <n v="3090"/>
    <s v="CCS DPO"/>
    <x v="1"/>
    <s v="pièce 35"/>
    <n v="2271.34"/>
    <s v="homme"/>
    <d v="1964-02-04T00:00:00"/>
    <n v="51"/>
  </r>
  <r>
    <x v="16"/>
    <s v="Michele"/>
    <n v="3880"/>
    <s v="CCS DXO"/>
    <x v="0"/>
    <s v="pièce 96"/>
    <n v="3018.26"/>
    <s v="femme"/>
    <d v="1967-04-04T00:00:00"/>
    <n v="48"/>
  </r>
  <r>
    <x v="16"/>
    <s v="Arlette"/>
    <n v="3632"/>
    <s v="CFS FSC"/>
    <x v="0"/>
    <s v="pièce 91"/>
    <n v="3092.88"/>
    <s v="femme"/>
    <d v="1959-12-11T00:00:00"/>
    <n v="55"/>
  </r>
  <r>
    <x v="17"/>
    <s v="Gérard"/>
    <n v="3541"/>
    <s v="CFS AG"/>
    <x v="2"/>
    <s v="pièce 212"/>
    <n v="1541.11"/>
    <s v="homme"/>
    <d v="1978-04-04T00:00:00"/>
    <n v="37"/>
  </r>
  <r>
    <x v="18"/>
    <s v="Isabelle"/>
    <n v="3595"/>
    <s v="CFS AG"/>
    <x v="2"/>
    <s v="pièce 17"/>
    <n v="1275.6400000000001"/>
    <s v="femme"/>
    <d v="1971-12-09T00:00:00"/>
    <n v="43"/>
  </r>
  <r>
    <x v="19"/>
    <s v="Jean"/>
    <n v="3008"/>
    <s v="CFS ONF"/>
    <x v="2"/>
    <s v="pièce 219"/>
    <n v="1580.22"/>
    <s v="homme"/>
    <d v="1978-09-01T00:00:00"/>
    <n v="37"/>
  </r>
  <r>
    <x v="20"/>
    <s v="Michele"/>
    <n v="3013"/>
    <s v="SNPO"/>
    <x v="0"/>
    <s v="pièce 131"/>
    <n v="1240.06"/>
    <s v="femme"/>
    <d v="1957-02-23T00:00:00"/>
    <n v="58"/>
  </r>
  <r>
    <x v="21"/>
    <s v="Jeanine"/>
    <n v="3486"/>
    <s v="CFS CO"/>
    <x v="2"/>
    <s v="pièce 58"/>
    <n v="1971.84"/>
    <s v="femme"/>
    <d v="1970-07-24T00:00:00"/>
    <n v="45"/>
  </r>
  <r>
    <x v="22"/>
    <s v="Pascal"/>
    <n v="3636"/>
    <s v="CCS AGL"/>
    <x v="0"/>
    <s v="pièce 73"/>
    <n v="3123.4"/>
    <s v="homme"/>
    <d v="1956-08-29T00:00:00"/>
    <n v="59"/>
  </r>
  <r>
    <x v="23"/>
    <s v="Elisabeth"/>
    <n v="3287"/>
    <s v="CFS FSC"/>
    <x v="2"/>
    <s v="pièce 58"/>
    <n v="2347.59"/>
    <s v="femme"/>
    <d v="1947-04-22T00:00:00"/>
    <n v="68"/>
  </r>
  <r>
    <x v="24"/>
    <s v="Giséle"/>
    <n v="3141"/>
    <s v="CFS CO"/>
    <x v="2"/>
    <s v="pièce 245"/>
    <n v="1624.02"/>
    <s v="femme"/>
    <d v="1975-07-11T00:00:00"/>
    <n v="40"/>
  </r>
  <r>
    <x v="25"/>
    <s v="Bernadette"/>
    <n v="3710"/>
    <s v="CFS FSC"/>
    <x v="2"/>
    <s v="pièce 64"/>
    <n v="2658.19"/>
    <s v="femme"/>
    <d v="1946-03-31T00:00:00"/>
    <n v="69"/>
  </r>
  <r>
    <x v="26"/>
    <s v="Claudie"/>
    <n v="3012"/>
    <s v="CFS CO"/>
    <x v="2"/>
    <s v="pièce 238"/>
    <n v="1898.66"/>
    <s v="femme"/>
    <d v="1953-04-16T00:00:00"/>
    <n v="62"/>
  </r>
  <r>
    <x v="27"/>
    <s v="Roger"/>
    <n v="3626"/>
    <s v="CCS OGT"/>
    <x v="0"/>
    <s v="pièce 58"/>
    <n v="2529.6999999999998"/>
    <s v="homme"/>
    <d v="1959-01-11T00:00:00"/>
    <n v="56"/>
  </r>
  <r>
    <x v="28"/>
    <s v="Marie-Reine"/>
    <n v="3733"/>
    <s v="CFS FSC"/>
    <x v="2"/>
    <s v="pièce 245"/>
    <n v="2142.83"/>
    <s v="femme"/>
    <d v="1942-06-26T00:00:00"/>
    <n v="73"/>
  </r>
  <r>
    <x v="29"/>
    <s v="Jacques"/>
    <n v="3023"/>
    <s v="CFS CO"/>
    <x v="2"/>
    <s v="pièce 64"/>
    <n v="2306.9299999999998"/>
    <s v="homme"/>
    <d v="1981-07-22T00:00:00"/>
    <n v="34"/>
  </r>
  <r>
    <x v="29"/>
    <s v="Emmanuel"/>
    <n v="3703"/>
    <s v="CFS CO"/>
    <x v="2"/>
    <s v="pièce 55"/>
    <n v="2521.54"/>
    <s v="homme"/>
    <d v="1956-08-23T00:00:00"/>
    <n v="59"/>
  </r>
  <r>
    <x v="30"/>
    <s v="Giséle"/>
    <n v="3650"/>
    <s v="CFS CO"/>
    <x v="2"/>
    <s v="pièce 90"/>
    <n v="3224.07"/>
    <s v="femme"/>
    <d v="1952-02-17T00:00:00"/>
    <n v="63"/>
  </r>
  <r>
    <x v="31"/>
    <s v="Guy"/>
    <n v="3089"/>
    <s v="CFS FSC"/>
    <x v="2"/>
    <s v="pièce 78"/>
    <n v="3383.69"/>
    <s v="homme"/>
    <d v="1954-06-01T00:00:00"/>
    <n v="61"/>
  </r>
  <r>
    <x v="32"/>
    <s v="René"/>
    <n v="3568"/>
    <s v="CFS CO"/>
    <x v="2"/>
    <s v="pièce 107"/>
    <n v="1088.1500000000001"/>
    <s v="homme"/>
    <d v="1973-10-11T00:00:00"/>
    <n v="42"/>
  </r>
  <r>
    <x v="33"/>
    <s v="Nadège"/>
    <n v="3214"/>
    <s v="SNPO"/>
    <x v="0"/>
    <s v="pièce 35"/>
    <n v="1703.72"/>
    <s v="femme"/>
    <d v="1978-09-27T00:00:00"/>
    <n v="37"/>
  </r>
  <r>
    <x v="34"/>
    <s v="Nadège"/>
    <n v="3059"/>
    <s v="CCS DXO"/>
    <x v="0"/>
    <s v="pièce 73"/>
    <n v="2128.59"/>
    <s v="femme"/>
    <d v="1983-05-21T00:00:00"/>
    <n v="32"/>
  </r>
  <r>
    <x v="34"/>
    <s v="Micheline"/>
    <n v="3170"/>
    <s v="CCS DXO"/>
    <x v="0"/>
    <s v="pièce 64"/>
    <n v="2258.7800000000002"/>
    <s v="femme"/>
    <d v="1959-12-20T00:00:00"/>
    <n v="55"/>
  </r>
  <r>
    <x v="35"/>
    <s v="Martine"/>
    <n v="3586"/>
    <s v="CCS DXO"/>
    <x v="0"/>
    <s v="pièce SEC"/>
    <n v="2878.71"/>
    <s v="femme"/>
    <d v="1978-05-28T00:00:00"/>
    <n v="37"/>
  </r>
  <r>
    <x v="36"/>
    <s v="Jean-Paul"/>
    <n v="3095"/>
    <s v="CFS FSC"/>
    <x v="2"/>
    <s v="pièce 73"/>
    <n v="2620.16"/>
    <s v="homme"/>
    <d v="1975-10-29T00:00:00"/>
    <n v="39"/>
  </r>
  <r>
    <x v="37"/>
    <s v="Jeanine"/>
    <n v="3080"/>
    <s v="CFS  FSC"/>
    <x v="2"/>
    <s v="pièce 64"/>
    <n v="2328.06"/>
    <s v="femme"/>
    <d v="1965-01-03T00:00:00"/>
    <n v="50"/>
  </r>
  <r>
    <x v="38"/>
    <s v="Fabien"/>
    <n v="3111"/>
    <s v="CFS AG"/>
    <x v="2"/>
    <s v="pièce 216"/>
    <n v="1850.98"/>
    <s v="homme"/>
    <d v="1958-05-14T00:00:00"/>
    <n v="57"/>
  </r>
  <r>
    <x v="39"/>
    <s v="Ghislaine"/>
    <n v="3801"/>
    <s v="CFS CO"/>
    <x v="2"/>
    <s v="pièce 35"/>
    <n v="4172.59"/>
    <s v="femme"/>
    <d v="1948-07-27T00:00:00"/>
    <n v="67"/>
  </r>
  <r>
    <x v="40"/>
    <s v="Gilbert"/>
    <n v="3456"/>
    <s v="CFS CO"/>
    <x v="2"/>
    <s v="pièce 80"/>
    <n v="3392.87"/>
    <s v="homme"/>
    <d v="1959-11-26T00:00:00"/>
    <n v="55"/>
  </r>
  <r>
    <x v="41"/>
    <s v="Jacques"/>
    <n v="3002"/>
    <s v="CFS AG"/>
    <x v="2"/>
    <s v="pièce 80"/>
    <n v="2860.27"/>
    <s v="homme"/>
    <d v="1977-12-25T00:00:00"/>
    <n v="37"/>
  </r>
  <r>
    <x v="42"/>
    <s v="Géneviéve"/>
    <n v="3009"/>
    <s v="CFS CO"/>
    <x v="2"/>
    <s v="pièce 64"/>
    <n v="2233.44"/>
    <s v="femme"/>
    <d v="1964-03-09T00:00:00"/>
    <n v="51"/>
  </r>
  <r>
    <x v="43"/>
    <s v="Françoise"/>
    <n v="3715"/>
    <s v="CFS CO"/>
    <x v="2"/>
    <s v="pièce 131"/>
    <n v="973.96"/>
    <s v="femme"/>
    <d v="1982-10-11T00:00:00"/>
    <n v="33"/>
  </r>
  <r>
    <x v="44"/>
    <s v="Marie-Rose"/>
    <n v="3769"/>
    <s v="AFO"/>
    <x v="0"/>
    <s v="pièce 67"/>
    <n v="2193.2600000000002"/>
    <s v="femme"/>
    <d v="1974-09-01T00:00:00"/>
    <n v="41"/>
  </r>
  <r>
    <x v="45"/>
    <s v="Jocelyne"/>
    <n v="3021"/>
    <s v="CFS FSC"/>
    <x v="2"/>
    <s v="pièce 73"/>
    <n v="2671.42"/>
    <s v="femme"/>
    <d v="1956-01-22T00:00:00"/>
    <n v="59"/>
  </r>
  <r>
    <x v="46"/>
    <s v="Christine"/>
    <n v="3666"/>
    <s v="CFS FSC"/>
    <x v="2"/>
    <s v="pièce 80"/>
    <n v="2510.19"/>
    <s v="femme"/>
    <d v="1975-04-02T00:00:00"/>
    <n v="40"/>
  </r>
  <r>
    <x v="47"/>
    <s v="Claude"/>
    <n v="3162"/>
    <s v="CFS CO"/>
    <x v="2"/>
    <s v="pièce 64"/>
    <n v="3043.17"/>
    <s v="homme"/>
    <d v="1945-08-23T00:00:00"/>
    <n v="70"/>
  </r>
  <r>
    <x v="48"/>
    <s v="Victor"/>
    <n v="3016"/>
    <s v="CCS DPO"/>
    <x v="1"/>
    <s v="pièce 129"/>
    <n v="1474.7"/>
    <s v="homme"/>
    <d v="1949-03-22T00:00:00"/>
    <n v="66"/>
  </r>
  <r>
    <x v="49"/>
    <s v="Paule"/>
    <n v="3657"/>
    <s v="CCS AGL"/>
    <x v="0"/>
    <s v="pièce 232"/>
    <n v="1516.61"/>
    <s v="femme"/>
    <d v="1974-03-05T00:00:00"/>
    <n v="41"/>
  </r>
  <r>
    <x v="50"/>
    <s v="Annick"/>
    <n v="3129"/>
    <s v="CFS AG"/>
    <x v="2"/>
    <s v="pièce 78"/>
    <n v="2340.7199999999998"/>
    <s v="femme"/>
    <d v="1978-08-20T00:00:00"/>
    <n v="37"/>
  </r>
  <r>
    <x v="51"/>
    <s v="Louis"/>
    <n v="3171"/>
    <s v="CFS FSC"/>
    <x v="2"/>
    <s v="pièce 83"/>
    <n v="2837.3"/>
    <s v="homme"/>
    <d v="1982-11-01T00:00:00"/>
    <n v="32"/>
  </r>
  <r>
    <x v="52"/>
    <s v="Thierry"/>
    <n v="3879"/>
    <s v="AFO"/>
    <x v="0"/>
    <s v="pièce 51"/>
    <n v="2224.27"/>
    <s v="homme"/>
    <d v="1971-05-02T00:00:00"/>
    <n v="44"/>
  </r>
  <r>
    <x v="53"/>
    <s v="Jocelyne"/>
    <n v="3062"/>
    <s v="CFS FSC"/>
    <x v="2"/>
    <s v="pièce 51"/>
    <n v="2289.6999999999998"/>
    <s v="femme"/>
    <d v="1947-03-12T00:00:00"/>
    <n v="68"/>
  </r>
  <r>
    <x v="54"/>
    <s v="Anne-Marie"/>
    <n v="3247"/>
    <s v="CFS AG"/>
    <x v="2"/>
    <s v="inconnu"/>
    <n v="3630.04"/>
    <s v="femme"/>
    <d v="1950-09-01T00:00:00"/>
    <n v="65"/>
  </r>
  <r>
    <x v="55"/>
    <s v="Nicole"/>
    <n v="3778"/>
    <s v="CCS AGL"/>
    <x v="0"/>
    <s v="pièce 80"/>
    <n v="2739.1"/>
    <s v="femme"/>
    <d v="1962-04-01T00:00:00"/>
    <n v="53"/>
  </r>
  <r>
    <x v="56"/>
    <s v="Vincent"/>
    <n v="3041"/>
    <s v="CCS DPO"/>
    <x v="1"/>
    <s v="pièce 95"/>
    <n v="3704.49"/>
    <s v="homme"/>
    <d v="1959-10-07T00:00:00"/>
    <n v="56"/>
  </r>
  <r>
    <x v="57"/>
    <s v="Ingrid"/>
    <n v="3417"/>
    <s v="CFS CO"/>
    <x v="2"/>
    <s v="pièce 96"/>
    <n v="2801"/>
    <s v="femme"/>
    <d v="1976-03-21T00:00:00"/>
    <n v="39"/>
  </r>
  <r>
    <x v="58"/>
    <s v="Giséle"/>
    <n v="3185"/>
    <s v="CFS CO"/>
    <x v="2"/>
    <s v="pièce 83"/>
    <n v="2359.9499999999998"/>
    <s v="femme"/>
    <d v="1984-06-06T00:00:00"/>
    <n v="31"/>
  </r>
  <r>
    <x v="59"/>
    <s v="Chantal"/>
    <n v="3168"/>
    <s v="CFS CO"/>
    <x v="2"/>
    <s v="pièce 64"/>
    <n v="2281.23"/>
    <s v="femme"/>
    <d v="1959-05-28T00:00:00"/>
    <n v="56"/>
  </r>
  <r>
    <x v="60"/>
    <s v="Gérard"/>
    <n v="3087"/>
    <s v="CFS AG"/>
    <x v="2"/>
    <s v="pièce 73"/>
    <n v="2572.44"/>
    <s v="homme"/>
    <d v="1978-02-04T00:00:00"/>
    <n v="37"/>
  </r>
  <r>
    <x v="60"/>
    <s v="Christian"/>
    <n v="3173"/>
    <s v="CFS FSC"/>
    <x v="2"/>
    <s v="pièce 58"/>
    <n v="2276.77"/>
    <s v="homme"/>
    <d v="1970-09-30T00:00:00"/>
    <n v="45"/>
  </r>
  <r>
    <x v="61"/>
    <s v="Martin"/>
    <n v="3054"/>
    <s v="AFO"/>
    <x v="0"/>
    <s v="pièce 110"/>
    <n v="1208.1099999999999"/>
    <s v="homme"/>
    <d v="1966-09-06T00:00:00"/>
    <n v="49"/>
  </r>
  <r>
    <x v="62"/>
    <s v="Marie-Thérése"/>
    <n v="3149"/>
    <s v="AFO"/>
    <x v="0"/>
    <s v="pièce 104"/>
    <n v="870.69"/>
    <s v="femme"/>
    <d v="1976-11-04T00:00:00"/>
    <n v="38"/>
  </r>
  <r>
    <x v="63"/>
    <s v="Marie-Louise"/>
    <n v="3627"/>
    <s v="CFS CO"/>
    <x v="2"/>
    <s v="pièce 97"/>
    <n v="3146.16"/>
    <s v="femme"/>
    <d v="1964-08-13T00:00:00"/>
    <n v="51"/>
  </r>
  <r>
    <x v="64"/>
    <s v="Denis"/>
    <n v="3730"/>
    <s v="CFS ONF"/>
    <x v="2"/>
    <s v="pièce 66"/>
    <n v="2184.54"/>
    <s v="femme"/>
    <d v="1974-11-09T00:00:00"/>
    <n v="40"/>
  </r>
  <r>
    <x v="65"/>
    <s v="Michel"/>
    <n v="3946"/>
    <s v="CCS DXO"/>
    <x v="0"/>
    <s v="pièce 90"/>
    <n v="3915.04"/>
    <s v="homme"/>
    <d v="1949-01-18T00:00:00"/>
    <n v="66"/>
  </r>
  <r>
    <x v="66"/>
    <s v="Katherine"/>
    <n v="3200"/>
    <s v="CFS FSC"/>
    <x v="2"/>
    <s v="pièce 80"/>
    <n v="2447.2600000000002"/>
    <s v="femme"/>
    <d v="1977-09-16T00:00:00"/>
    <n v="38"/>
  </r>
  <r>
    <x v="67"/>
    <s v="Marie-Louise"/>
    <n v="3794"/>
    <s v="CFS CO"/>
    <x v="2"/>
    <s v="pièce 35"/>
    <n v="1771.62"/>
    <s v="femme"/>
    <d v="1973-11-14T00:00:00"/>
    <n v="41"/>
  </r>
  <r>
    <x v="68"/>
    <s v="Gérard"/>
    <n v="3270"/>
    <s v="CFS CO"/>
    <x v="2"/>
    <s v="pièce 118"/>
    <n v="1355.58"/>
    <s v="homme"/>
    <d v="1960-04-25T00:00:00"/>
    <n v="55"/>
  </r>
  <r>
    <x v="69"/>
    <s v="René"/>
    <n v="3076"/>
    <s v="SNPO"/>
    <x v="0"/>
    <s v="pièce 14"/>
    <n v="1562.37"/>
    <s v="homme"/>
    <d v="1962-12-27T00:00:00"/>
    <n v="52"/>
  </r>
  <r>
    <x v="70"/>
    <s v="Marie-Louise"/>
    <n v="3633"/>
    <s v="CFS FSC"/>
    <x v="0"/>
    <s v="pièce 255"/>
    <n v="1683.53"/>
    <s v="femme"/>
    <d v="1973-08-07T00:00:00"/>
    <n v="42"/>
  </r>
  <r>
    <x v="71"/>
    <s v="Christine"/>
    <n v="3082"/>
    <s v="CFS CO"/>
    <x v="2"/>
    <s v="pièce 97"/>
    <n v="3408.83"/>
    <s v="femme"/>
    <d v="1954-09-30T00:00:00"/>
    <n v="61"/>
  </r>
  <r>
    <x v="72"/>
    <s v="Josselaine"/>
    <n v="3712"/>
    <s v="CFS FSC"/>
    <x v="2"/>
    <s v="pièce 78"/>
    <n v="2354.0700000000002"/>
    <s v="femme"/>
    <d v="1979-02-03T00:00:00"/>
    <n v="36"/>
  </r>
  <r>
    <x v="73"/>
    <s v="Sylvanna"/>
    <n v="3005"/>
    <s v="CCS OGT"/>
    <x v="0"/>
    <s v="pièce 74"/>
    <n v="2785.03"/>
    <s v="femme"/>
    <d v="1955-05-27T00:00:00"/>
    <n v="60"/>
  </r>
  <r>
    <x v="74"/>
    <s v="Hubert"/>
    <n v="3780"/>
    <s v="CFS ONF"/>
    <x v="2"/>
    <s v="pièce 73"/>
    <n v="2613.0100000000002"/>
    <s v="homme"/>
    <d v="1978-09-24T00:00:00"/>
    <n v="37"/>
  </r>
  <r>
    <x v="75"/>
    <s v="Nadine"/>
    <n v="3631"/>
    <s v="CCS DXO"/>
    <x v="0"/>
    <s v="pièce 133"/>
    <n v="1191.97"/>
    <s v="femme"/>
    <d v="1964-02-02T00:00:00"/>
    <n v="51"/>
  </r>
  <r>
    <x v="76"/>
    <s v="Jean-Luc"/>
    <n v="3108"/>
    <s v="CFS CO"/>
    <x v="2"/>
    <s v="pièce 118"/>
    <n v="1192.17"/>
    <s v="homme"/>
    <d v="1972-05-14T00:00:00"/>
    <n v="43"/>
  </r>
  <r>
    <x v="77"/>
    <s v="Pascal"/>
    <n v="3068"/>
    <s v="CCS DXO"/>
    <x v="0"/>
    <s v="pièce 97"/>
    <n v="3932.18"/>
    <s v="homme"/>
    <d v="1956-09-02T00:00:00"/>
    <n v="59"/>
  </r>
  <r>
    <x v="78"/>
    <s v="Claudine"/>
    <n v="3669"/>
    <s v="CFS AG"/>
    <x v="2"/>
    <s v="pièce 136"/>
    <n v="1240.75"/>
    <s v="femme"/>
    <d v="1964-12-12T00:00:00"/>
    <n v="50"/>
  </r>
  <r>
    <x v="79"/>
    <s v="Isabelle"/>
    <n v="3822"/>
    <s v="CFS AG"/>
    <x v="2"/>
    <s v="pièce 138"/>
    <n v="1328.38"/>
    <s v="femme"/>
    <d v="1960-04-27T00:00:00"/>
    <n v="55"/>
  </r>
  <r>
    <x v="80"/>
    <s v="Martine"/>
    <n v="3119"/>
    <s v="AFO"/>
    <x v="0"/>
    <s v="pièce 95"/>
    <n v="2860.6"/>
    <s v="femme"/>
    <d v="1971-05-27T00:00:00"/>
    <n v="44"/>
  </r>
  <r>
    <x v="81"/>
    <s v="Roseline"/>
    <n v="3152"/>
    <s v="CCS DXO"/>
    <x v="0"/>
    <s v="pièce 255"/>
    <n v="1946.89"/>
    <s v="femme"/>
    <d v="1959-02-27T00:00:00"/>
    <n v="56"/>
  </r>
  <r>
    <x v="82"/>
    <s v="Yolande"/>
    <n v="3259"/>
    <s v="ATB"/>
    <x v="1"/>
    <s v="pièce 53"/>
    <n v="2192.35"/>
    <s v="femme"/>
    <d v="1953-02-08T00:00:00"/>
    <n v="62"/>
  </r>
  <r>
    <x v="83"/>
    <s v="Nadine"/>
    <n v="3727"/>
    <s v="CCS DXO"/>
    <x v="0"/>
    <s v="pièce 206"/>
    <n v="1512.91"/>
    <s v="femme"/>
    <d v="1958-04-25T00:00:00"/>
    <n v="57"/>
  </r>
  <r>
    <x v="84"/>
    <s v="Jean-François"/>
    <n v="3113"/>
    <s v="CFS FSC"/>
    <x v="2"/>
    <s v="pièce 96"/>
    <n v="1208.69"/>
    <s v="homme"/>
    <d v="1984-09-07T00:00:00"/>
    <n v="31"/>
  </r>
  <r>
    <x v="85"/>
    <s v="Huguette"/>
    <n v="3647"/>
    <s v="CFS ONF"/>
    <x v="2"/>
    <s v="pièce 74"/>
    <n v="2338.21"/>
    <s v="femme"/>
    <d v="1976-06-14T00:00:00"/>
    <n v="39"/>
  </r>
  <r>
    <x v="86"/>
    <s v="Jean-Jacques"/>
    <n v="3114"/>
    <s v="CFS ONF"/>
    <x v="2"/>
    <s v="pièce 115"/>
    <n v="1136.8900000000001"/>
    <s v="homme"/>
    <d v="1976-12-31T00:00:00"/>
    <n v="38"/>
  </r>
  <r>
    <x v="87"/>
    <s v="Sophie"/>
    <n v="3075"/>
    <s v="CFS AG"/>
    <x v="2"/>
    <s v="pièce 62"/>
    <n v="2459.87"/>
    <s v="femme"/>
    <d v="1947-09-26T00:00:00"/>
    <n v="68"/>
  </r>
  <r>
    <x v="88"/>
    <s v="Jean-Pierre"/>
    <n v="3592"/>
    <s v="CFS CO"/>
    <x v="2"/>
    <s v="pièce 253"/>
    <n v="1993.66"/>
    <s v="homme"/>
    <d v="1973-05-18T00:00:00"/>
    <n v="42"/>
  </r>
  <r>
    <x v="88"/>
    <s v="Ginette"/>
    <n v="3637"/>
    <s v="CFS CO"/>
    <x v="2"/>
    <s v="pièce 97"/>
    <n v="3398.36"/>
    <s v="femme"/>
    <d v="1958-02-18T00:00:00"/>
    <n v="57"/>
  </r>
  <r>
    <x v="89"/>
    <s v="Jean-François"/>
    <n v="3667"/>
    <s v="CFS CO"/>
    <x v="2"/>
    <s v="pièce 225"/>
    <n v="2122.38"/>
    <s v="homme"/>
    <d v="1947-10-13T00:00:00"/>
    <n v="68"/>
  </r>
  <r>
    <x v="90"/>
    <s v="Annie"/>
    <n v="3819"/>
    <s v="CFS FSC"/>
    <x v="2"/>
    <s v="pièce 64"/>
    <n v="2568.91"/>
    <s v="femme"/>
    <d v="1951-12-24T00:00:00"/>
    <n v="63"/>
  </r>
  <r>
    <x v="91"/>
    <s v="Nicole"/>
    <n v="3172"/>
    <s v="CCS AGL"/>
    <x v="0"/>
    <s v="pièce 56"/>
    <n v="2106.5"/>
    <s v="femme"/>
    <d v="1960-02-25T00:00:00"/>
    <n v="55"/>
  </r>
  <r>
    <x v="92"/>
    <s v="Didier"/>
    <n v="3717"/>
    <s v="CFS CO"/>
    <x v="2"/>
    <s v="inconnu"/>
    <n v="3966.25"/>
    <s v="homme"/>
    <d v="1962-06-22T00:00:00"/>
    <n v="53"/>
  </r>
  <r>
    <x v="93"/>
    <s v="Patricia"/>
    <n v="3673"/>
    <s v="CCS AGL"/>
    <x v="0"/>
    <s v="pièce 22"/>
    <n v="1626.76"/>
    <s v="femme"/>
    <d v="1957-11-07T00:00:00"/>
    <n v="57"/>
  </r>
  <r>
    <x v="94"/>
    <s v="Marie-Thérése"/>
    <n v="3861"/>
    <s v="AFO"/>
    <x v="0"/>
    <s v="inconnu"/>
    <n v="3228.89"/>
    <s v="femme"/>
    <d v="1964-07-15T00:00:00"/>
    <n v="51"/>
  </r>
  <r>
    <x v="95"/>
    <s v="Michel"/>
    <n v="3557"/>
    <s v="CCS AGL"/>
    <x v="0"/>
    <s v="pièce 220"/>
    <n v="1831.73"/>
    <s v="homme"/>
    <d v="1964-02-27T00:00:00"/>
    <n v="51"/>
  </r>
  <r>
    <x v="96"/>
    <s v="Mireille"/>
    <n v="3417"/>
    <s v="CCS AGL"/>
    <x v="0"/>
    <s v="pièce 241"/>
    <n v="1942.56"/>
    <s v="femme"/>
    <d v="1953-10-11T00:00:00"/>
    <n v="62"/>
  </r>
  <r>
    <x v="97"/>
    <s v="Simone"/>
    <n v="3983"/>
    <s v="CCS OGT"/>
    <x v="0"/>
    <s v="pièce 105"/>
    <n v="1114.68"/>
    <s v="femme"/>
    <d v="1950-04-24T00:00:00"/>
    <n v="65"/>
  </r>
  <r>
    <x v="98"/>
    <s v="Dany"/>
    <n v="3118"/>
    <s v="CFS AG"/>
    <x v="2"/>
    <s v="pièce 60"/>
    <n v="2330.92"/>
    <s v="femme"/>
    <d v="1953-03-09T00:00:00"/>
    <n v="62"/>
  </r>
  <r>
    <x v="99"/>
    <s v="Marie-Claude"/>
    <n v="3157"/>
    <s v="CCS DXO"/>
    <x v="2"/>
    <s v="pièce 132"/>
    <n v="1285.6600000000001"/>
    <s v="femme"/>
    <d v="1954-01-21T00:00:00"/>
    <n v="61"/>
  </r>
  <r>
    <x v="100"/>
    <s v="Yvette"/>
    <n v="3736"/>
    <s v="CCS AGL"/>
    <x v="1"/>
    <s v="pièce 78"/>
    <n v="2752.62"/>
    <s v="femme"/>
    <d v="1960-04-04T00:00:00"/>
    <n v="55"/>
  </r>
  <r>
    <x v="100"/>
    <s v="Suzanne"/>
    <n v="3984"/>
    <s v="CCS AGL"/>
    <x v="0"/>
    <s v="inconnu"/>
    <n v="3691.57"/>
    <s v="femme"/>
    <d v="1949-11-01T00:00:00"/>
    <n v="65"/>
  </r>
  <r>
    <x v="101"/>
    <s v="Danielle"/>
    <n v="3122"/>
    <s v="CFS AG"/>
    <x v="2"/>
    <s v="pièce 60"/>
    <n v="1841.58"/>
    <s v="femme"/>
    <d v="1981-07-12T00:00:00"/>
    <n v="34"/>
  </r>
  <r>
    <x v="102"/>
    <s v="Sylvie"/>
    <n v="3137"/>
    <s v="CCS OGT"/>
    <x v="0"/>
    <s v="pièce 90"/>
    <n v="3002.62"/>
    <s v="femme"/>
    <d v="1961-12-16T00:00:00"/>
    <n v="53"/>
  </r>
  <r>
    <x v="103"/>
    <s v="Samuel"/>
    <n v="3554"/>
    <s v="CCS OGT"/>
    <x v="0"/>
    <s v="inconnu"/>
    <n v="4017.52"/>
    <s v="homme"/>
    <d v="1959-04-17T00:00:00"/>
    <n v="56"/>
  </r>
  <r>
    <x v="104"/>
    <s v="Michele"/>
    <n v="3182"/>
    <s v="CCS DXO"/>
    <x v="0"/>
    <s v="pièce 95"/>
    <n v="2761.53"/>
    <s v="femme"/>
    <d v="1973-10-26T00:00:00"/>
    <n v="41"/>
  </r>
  <r>
    <x v="105"/>
    <s v="Anne-Marie"/>
    <n v="3093"/>
    <s v="CFS AG"/>
    <x v="2"/>
    <s v="pièce S R"/>
    <n v="2762.58"/>
    <s v="femme"/>
    <d v="1981-12-01T00:00:00"/>
    <n v="33"/>
  </r>
  <r>
    <x v="106"/>
    <s v="Giséle"/>
    <n v="3007"/>
    <s v="CFS ONF"/>
    <x v="2"/>
    <s v="inconnu"/>
    <n v="3494.59"/>
    <s v="femme"/>
    <d v="1956-03-31T00:00:00"/>
    <n v="59"/>
  </r>
  <r>
    <x v="107"/>
    <s v="Daniel"/>
    <n v="3969"/>
    <s v="CFS ONF"/>
    <x v="2"/>
    <s v="pièce 133"/>
    <n v="1273.2"/>
    <s v="homme"/>
    <d v="1974-10-16T00:00:00"/>
    <n v="40"/>
  </r>
  <r>
    <x v="108"/>
    <s v="Brigitte"/>
    <n v="3112"/>
    <s v="CFS FSC"/>
    <x v="2"/>
    <s v="pièce 110"/>
    <n v="951.66"/>
    <s v="femme"/>
    <d v="1975-06-17T00:00:00"/>
    <n v="40"/>
  </r>
  <r>
    <x v="109"/>
    <s v="Ghyslaine"/>
    <n v="3243"/>
    <s v="CFS CO"/>
    <x v="2"/>
    <s v="pièce 78"/>
    <n v="3034.14"/>
    <s v="femme"/>
    <d v="1946-09-07T00:00:00"/>
    <n v="69"/>
  </r>
  <r>
    <x v="110"/>
    <s v="Dominique"/>
    <n v="3145"/>
    <s v="CFS CO"/>
    <x v="2"/>
    <s v="pièce 97"/>
    <n v="3785.68"/>
    <s v="homme"/>
    <d v="1963-05-06T00:00:00"/>
    <n v="52"/>
  </r>
  <r>
    <x v="111"/>
    <s v="Michelle"/>
    <n v="3581"/>
    <s v="CCS DXO"/>
    <x v="0"/>
    <s v="pièce 227"/>
    <n v="1687.8"/>
    <s v="femme"/>
    <d v="1960-02-17T00:00:00"/>
    <n v="55"/>
  </r>
  <r>
    <x v="112"/>
    <s v="Philippe"/>
    <n v="3099"/>
    <s v="CCS AGL"/>
    <x v="0"/>
    <s v="pièce 255"/>
    <n v="2283.9699999999998"/>
    <s v="homme"/>
    <d v="1958-02-22T00:00:00"/>
    <n v="57"/>
  </r>
  <r>
    <x v="113"/>
    <s v="Ghislaine"/>
    <n v="3657"/>
    <s v="CFS CO"/>
    <x v="2"/>
    <s v="pièce 73"/>
    <n v="2633.13"/>
    <s v="femme"/>
    <d v="1960-05-31T00:00:00"/>
    <n v="55"/>
  </r>
  <r>
    <x v="114"/>
    <s v="Nicole"/>
    <n v="3882"/>
    <s v="CCS AGL"/>
    <x v="0"/>
    <s v="pièce 17"/>
    <n v="1445.04"/>
    <s v="femme"/>
    <d v="1955-11-24T00:00:00"/>
    <n v="59"/>
  </r>
  <r>
    <x v="115"/>
    <s v="Magdeleine"/>
    <n v="3617"/>
    <s v="CFS FSC"/>
    <x v="2"/>
    <s v="pièce 209"/>
    <n v="1519"/>
    <s v="femme"/>
    <d v="1958-11-08T00:00:00"/>
    <n v="56"/>
  </r>
  <r>
    <x v="116"/>
    <s v="André"/>
    <n v="3116"/>
    <s v="CFS AG"/>
    <x v="2"/>
    <s v="pièce 202"/>
    <n v="1750.03"/>
    <s v="homme"/>
    <d v="1960-01-21T00:00:00"/>
    <n v="55"/>
  </r>
  <r>
    <x v="117"/>
    <s v="Jean"/>
    <n v="3448"/>
    <s v="CFS ONF"/>
    <x v="2"/>
    <s v="pièce 138"/>
    <n v="1462.45"/>
    <s v="homme"/>
    <d v="1965-08-27T00:00:00"/>
    <n v="50"/>
  </r>
  <r>
    <x v="118"/>
    <s v="Anne-Marie"/>
    <n v="3085"/>
    <s v="CFS AG"/>
    <x v="2"/>
    <s v="pièce 90"/>
    <n v="3081.67"/>
    <s v="femme"/>
    <d v="1960-03-22T00:00:00"/>
    <n v="55"/>
  </r>
  <r>
    <x v="119"/>
    <s v="Estelle"/>
    <n v="3679"/>
    <s v="CFS FSC"/>
    <x v="2"/>
    <s v="pièce 82"/>
    <n v="2576.3000000000002"/>
    <s v="femme"/>
    <d v="1974-03-09T00:00:00"/>
    <n v="41"/>
  </r>
  <r>
    <x v="120"/>
    <s v="Bernard"/>
    <n v="3824"/>
    <s v="CFS FSC"/>
    <x v="2"/>
    <s v="pièce 60"/>
    <n v="2629.92"/>
    <s v="homme"/>
    <d v="1959-02-15T00:00:00"/>
    <n v="56"/>
  </r>
  <r>
    <x v="121"/>
    <s v="Odette"/>
    <n v="3589"/>
    <s v="CCS AGL"/>
    <x v="0"/>
    <s v="pièce 96"/>
    <n v="2866.35"/>
    <s v="femme"/>
    <d v="1972-07-24T00:00:00"/>
    <n v="43"/>
  </r>
  <r>
    <x v="122"/>
    <s v="Chantal"/>
    <n v="3175"/>
    <s v="CFS FSC"/>
    <x v="2"/>
    <s v="pièce 255"/>
    <n v="1868.96"/>
    <s v="femme"/>
    <d v="1965-08-25T00:00:00"/>
    <n v="50"/>
  </r>
  <r>
    <x v="123"/>
    <s v="Brigitte"/>
    <n v="3126"/>
    <s v="CFS FSC"/>
    <x v="2"/>
    <s v="pièce 34"/>
    <n v="1976.27"/>
    <s v="femme"/>
    <d v="1960-01-29T00:00:00"/>
    <n v="55"/>
  </r>
  <r>
    <x v="124"/>
    <s v="Françoise"/>
    <n v="3151"/>
    <s v="CFS CO"/>
    <x v="2"/>
    <s v="pièce 80"/>
    <n v="2394.8200000000002"/>
    <s v="femme"/>
    <d v="1978-02-08T00:00:00"/>
    <n v="37"/>
  </r>
  <r>
    <x v="125"/>
    <s v="Monique"/>
    <n v="3874"/>
    <s v="CCS AGL"/>
    <x v="0"/>
    <s v="pièce 78"/>
    <n v="2833.61"/>
    <s v="femme"/>
    <d v="1955-07-16T00:00:00"/>
    <n v="60"/>
  </r>
  <r>
    <x v="126"/>
    <s v="Jean"/>
    <n v="3143"/>
    <s v="CFS ONF"/>
    <x v="2"/>
    <s v="pièce 232"/>
    <n v="2164.84"/>
    <s v="homme"/>
    <d v="1952-01-24T00:00:00"/>
    <n v="63"/>
  </r>
  <r>
    <x v="127"/>
    <s v="Francis"/>
    <n v="3140"/>
    <s v="CFS CO"/>
    <x v="2"/>
    <s v="pièce 216"/>
    <n v="1530.41"/>
    <s v="homme"/>
    <d v="1979-04-28T00:00:00"/>
    <n v="36"/>
  </r>
  <r>
    <x v="128"/>
    <s v="Dominique"/>
    <n v="3675"/>
    <s v="CFS CO"/>
    <x v="2"/>
    <s v="pièce 131"/>
    <n v="1171.55"/>
    <s v="femme"/>
    <d v="1963-06-12T00:00:00"/>
    <n v="52"/>
  </r>
  <r>
    <x v="129"/>
    <s v="Pierre"/>
    <n v="3711"/>
    <s v="CCS DXO"/>
    <x v="0"/>
    <s v="pièce 239"/>
    <n v="1821.28"/>
    <s v="homme"/>
    <d v="1978-05-20T00:00:00"/>
    <n v="37"/>
  </r>
  <r>
    <x v="130"/>
    <s v="Moïse"/>
    <n v="3115"/>
    <s v="SNPO"/>
    <x v="0"/>
    <s v="pièce 66"/>
    <n v="2420.2600000000002"/>
    <s v="homme"/>
    <d v="1979-10-20T00:00:00"/>
    <n v="35"/>
  </r>
  <r>
    <x v="131"/>
    <s v="Armelle"/>
    <n v="3078"/>
    <s v="CFS FSC"/>
    <x v="2"/>
    <s v="pièce 32"/>
    <n v="1995.7"/>
    <s v="femme"/>
    <d v="1958-04-20T00:00:00"/>
    <n v="57"/>
  </r>
  <r>
    <x v="132"/>
    <s v="Myriam"/>
    <n v="3954"/>
    <s v="CCS DXO"/>
    <x v="0"/>
    <s v="pièce 95"/>
    <n v="2728.82"/>
    <s v="femme"/>
    <d v="1976-07-26T00:00:00"/>
    <n v="39"/>
  </r>
  <r>
    <x v="133"/>
    <s v="Jean-Pierre"/>
    <n v="3998"/>
    <s v="CFS CO"/>
    <x v="2"/>
    <s v="pièce 70"/>
    <n v="3200.92"/>
    <s v="homme"/>
    <d v="1950-11-19T00:00:00"/>
    <n v="64"/>
  </r>
  <r>
    <x v="134"/>
    <s v="Brigitte"/>
    <n v="3991"/>
    <s v="CFS FSC"/>
    <x v="2"/>
    <s v="pièce 20"/>
    <n v="1587.25"/>
    <s v="femme"/>
    <d v="1949-03-04T00:00:00"/>
    <n v="66"/>
  </r>
  <r>
    <x v="135"/>
    <s v="Catherine"/>
    <n v="3685"/>
    <s v="CFS FSC"/>
    <x v="2"/>
    <s v="pièce 78"/>
    <n v="2864.17"/>
    <s v="femme"/>
    <d v="1955-03-28T00:00:00"/>
    <n v="60"/>
  </r>
  <r>
    <x v="136"/>
    <s v="Franca"/>
    <n v="3691"/>
    <s v="CFS CO"/>
    <x v="2"/>
    <s v="pièce 212"/>
    <n v="1539.52"/>
    <s v="femme"/>
    <d v="1957-11-01T00:00:00"/>
    <n v="57"/>
  </r>
  <r>
    <x v="137"/>
    <s v="Sylvie"/>
    <n v="3071"/>
    <s v="SNPO"/>
    <x v="0"/>
    <s v="pièce 96"/>
    <n v="2819.32"/>
    <s v="femme"/>
    <d v="1975-05-16T00:00:00"/>
    <n v="40"/>
  </r>
  <r>
    <x v="138"/>
    <s v="Sylvie"/>
    <n v="3040"/>
    <s v="CCS OGT"/>
    <x v="0"/>
    <s v="pièce 206"/>
    <n v="1512.8"/>
    <s v="femme"/>
    <d v="1958-05-11T00:00:00"/>
    <n v="57"/>
  </r>
  <r>
    <x v="139"/>
    <s v="Michele"/>
    <n v="3022"/>
    <s v="SNPO"/>
    <x v="0"/>
    <s v="pièce 95"/>
    <n v="3015.36"/>
    <s v="femme"/>
    <d v="1966-05-20T00:00:00"/>
    <n v="49"/>
  </r>
  <r>
    <x v="140"/>
    <s v="Daniel"/>
    <n v="3156"/>
    <s v="CFS CO"/>
    <x v="2"/>
    <s v="pièce 96"/>
    <n v="3104.34"/>
    <s v="homme"/>
    <d v="1981-07-13T00:00:00"/>
    <n v="34"/>
  </r>
  <r>
    <x v="141"/>
    <s v="Marie-Hélène"/>
    <n v="3070"/>
    <s v="SNPO"/>
    <x v="2"/>
    <s v="pièce 35"/>
    <n v="1713.09"/>
    <s v="femme"/>
    <d v="1979-02-26T00:00:00"/>
    <n v="36"/>
  </r>
  <r>
    <x v="142"/>
    <s v="Christine"/>
    <n v="3169"/>
    <s v="CFS CO"/>
    <x v="2"/>
    <s v="pièce 219"/>
    <n v="1599.85"/>
    <s v="femme"/>
    <d v="1956-05-03T00:00:00"/>
    <n v="59"/>
  </r>
  <r>
    <x v="143"/>
    <s v="Christian"/>
    <n v="3248"/>
    <s v="CFS FSC"/>
    <x v="2"/>
    <s v="pièce 107"/>
    <n v="1091.7"/>
    <s v="homme"/>
    <d v="1974-02-17T00:00:00"/>
    <n v="41"/>
  </r>
  <r>
    <x v="144"/>
    <s v="Sylvie"/>
    <n v="3593"/>
    <s v="SNPO"/>
    <x v="0"/>
    <s v="pièce 95"/>
    <n v="2734.39"/>
    <s v="femme"/>
    <d v="1977-02-05T00:00:00"/>
    <n v="38"/>
  </r>
  <r>
    <x v="145"/>
    <s v="Bernard"/>
    <n v="3144"/>
    <s v="CFS FSC"/>
    <x v="2"/>
    <s v="pièce 115"/>
    <n v="1107.51"/>
    <s v="homme"/>
    <d v="1976-09-14T00:00:00"/>
    <n v="39"/>
  </r>
  <r>
    <x v="146"/>
    <s v="Arlette"/>
    <n v="3676"/>
    <s v="CFS FSC"/>
    <x v="2"/>
    <s v="pièce 64"/>
    <n v="2325.16"/>
    <s v="femme"/>
    <d v="1961-12-02T00:00:00"/>
    <n v="53"/>
  </r>
  <r>
    <x v="147"/>
    <s v="Juliette"/>
    <n v="3056"/>
    <s v="CFS FSC"/>
    <x v="2"/>
    <s v="pièce 35"/>
    <n v="1624.81"/>
    <s v="femme"/>
    <d v="1983-03-07T00:00:00"/>
    <n v="32"/>
  </r>
  <r>
    <x v="148"/>
    <s v="Annie"/>
    <n v="3668"/>
    <s v="CFS CO"/>
    <x v="2"/>
    <s v="pièce 20"/>
    <n v="1189.06"/>
    <s v="femme"/>
    <d v="1982-09-12T00:00:00"/>
    <n v="33"/>
  </r>
  <r>
    <x v="149"/>
    <s v="Vincent"/>
    <n v="3607"/>
    <s v="CCS DPO"/>
    <x v="1"/>
    <s v="pièce 78"/>
    <n v="3286.95"/>
    <s v="homme"/>
    <d v="1959-05-12T00:00:00"/>
    <n v="56"/>
  </r>
  <r>
    <x v="150"/>
    <s v="Claude"/>
    <n v="3130"/>
    <s v="CFS CO"/>
    <x v="2"/>
    <s v="pièce 233"/>
    <n v="1759.65"/>
    <s v="femme"/>
    <d v="1959-11-09T00:00:00"/>
    <n v="55"/>
  </r>
  <r>
    <x v="151"/>
    <s v="Michelle"/>
    <n v="3551"/>
    <s v="CCS DXO"/>
    <x v="0"/>
    <s v="pièce 96"/>
    <n v="2712.81"/>
    <s v="femme"/>
    <d v="1980-01-24T00:00:00"/>
    <n v="35"/>
  </r>
  <r>
    <x v="152"/>
    <s v="Pierrette"/>
    <n v="3718"/>
    <s v="CCS DXO"/>
    <x v="0"/>
    <s v="pièce 135"/>
    <n v="1289.32"/>
    <s v="femme"/>
    <d v="1959-09-09T00:00:00"/>
    <n v="56"/>
  </r>
  <r>
    <x v="153"/>
    <s v="Géneviéve"/>
    <n v="3153"/>
    <s v="CFS CO"/>
    <x v="2"/>
    <s v="pièce 240"/>
    <n v="1754.62"/>
    <s v="femme"/>
    <d v="1964-05-10T00:00:00"/>
    <n v="51"/>
  </r>
  <r>
    <x v="154"/>
    <s v="Catherine"/>
    <n v="3695"/>
    <s v="CFS FSC"/>
    <x v="2"/>
    <s v="pièce 138"/>
    <n v="1147.8800000000001"/>
    <s v="femme"/>
    <d v="1975-10-08T00:00:00"/>
    <n v="40"/>
  </r>
  <r>
    <x v="155"/>
    <s v="Nicole"/>
    <n v="3733"/>
    <s v="CCS AGL"/>
    <x v="0"/>
    <s v="pièce 33"/>
    <n v="2121.87"/>
    <s v="femme"/>
    <d v="1949-08-25T00:00:00"/>
    <n v="66"/>
  </r>
  <r>
    <x v="156"/>
    <s v="Jeanine"/>
    <n v="3590"/>
    <s v="CFS CO"/>
    <x v="2"/>
    <s v="inconnu"/>
    <n v="3538.28"/>
    <s v="femme"/>
    <d v="1955-05-12T00:00:00"/>
    <n v="60"/>
  </r>
  <r>
    <x v="157"/>
    <s v="Marie-Hélène"/>
    <n v="3703"/>
    <s v="CCS DXO"/>
    <x v="2"/>
    <s v="pièce 73"/>
    <n v="2272.7600000000002"/>
    <s v="femme"/>
    <d v="1974-05-04T00:00:00"/>
    <n v="41"/>
  </r>
  <r>
    <x v="158"/>
    <s v="Nicole"/>
    <n v="3104"/>
    <s v="CCS AGL"/>
    <x v="0"/>
    <s v="pièce S/S"/>
    <n v="3596.54"/>
    <s v="femme"/>
    <d v="1951-03-02T00:00:00"/>
    <n v="64"/>
  </r>
  <r>
    <x v="159"/>
    <s v="Giséle"/>
    <n v="3204"/>
    <s v="CFS CO"/>
    <x v="2"/>
    <s v="pièce 97"/>
    <n v="3412.05"/>
    <s v="femme"/>
    <d v="1955-09-30T00:00:00"/>
    <n v="60"/>
  </r>
  <r>
    <x v="160"/>
    <s v="Eliane"/>
    <n v="3105"/>
    <s v="CFS CO"/>
    <x v="2"/>
    <s v="pièce 70"/>
    <n v="2695.35"/>
    <s v="femme"/>
    <d v="1952-03-17T00:00:00"/>
    <n v="63"/>
  </r>
  <r>
    <x v="161"/>
    <s v="Olivier"/>
    <n v="3124"/>
    <s v="SNPO"/>
    <x v="0"/>
    <s v="pièce 118"/>
    <n v="1321.28"/>
    <s v="homme"/>
    <d v="1963-03-07T00:00:00"/>
    <n v="52"/>
  </r>
  <r>
    <x v="162"/>
    <s v="Madeleine"/>
    <n v="3722"/>
    <s v="CFS FSC"/>
    <x v="2"/>
    <s v="pièce 109"/>
    <n v="1033.32"/>
    <s v="femme"/>
    <d v="1962-12-31T00:00:00"/>
    <n v="52"/>
  </r>
  <r>
    <x v="163"/>
    <s v="Monique"/>
    <n v="3055"/>
    <s v="SNPO"/>
    <x v="0"/>
    <s v="pièce 232"/>
    <n v="1453.9"/>
    <s v="femme"/>
    <d v="1978-03-31T00:00:00"/>
    <n v="37"/>
  </r>
  <r>
    <x v="164"/>
    <s v="Françoise"/>
    <n v="3164"/>
    <s v="CFS CO"/>
    <x v="2"/>
    <s v="pièce 64"/>
    <n v="1951.51"/>
    <s v="femme"/>
    <d v="1978-01-19T00:00:00"/>
    <n v="37"/>
  </r>
  <r>
    <x v="165"/>
    <s v="Stéphane"/>
    <n v="3136"/>
    <s v="CCS OGT"/>
    <x v="0"/>
    <s v="pièce 80"/>
    <n v="2920.91"/>
    <s v="homme"/>
    <d v="1977-02-10T00:00:00"/>
    <n v="38"/>
  </r>
  <r>
    <x v="166"/>
    <s v="Bernadette"/>
    <n v="3010"/>
    <s v="CFS FSC"/>
    <x v="2"/>
    <s v="pièce 73"/>
    <n v="2383.81"/>
    <s v="femme"/>
    <d v="1969-03-03T00:00:00"/>
    <n v="46"/>
  </r>
  <r>
    <x v="167"/>
    <s v="Philippe"/>
    <n v="3626"/>
    <s v="CCS AGL"/>
    <x v="0"/>
    <s v="pièce 80"/>
    <n v="3388.3"/>
    <s v="homme"/>
    <d v="1957-08-18T00:00:00"/>
    <n v="58"/>
  </r>
  <r>
    <x v="168"/>
    <s v="Hervé"/>
    <n v="3037"/>
    <s v="CFS ONF"/>
    <x v="2"/>
    <s v="pièce 234"/>
    <n v="1733.09"/>
    <s v="homme"/>
    <d v="1981-10-01T00:00:00"/>
    <n v="34"/>
  </r>
  <r>
    <x v="169"/>
    <s v="Denise"/>
    <n v="3844"/>
    <s v="CFS CO"/>
    <x v="2"/>
    <s v="pièce 78"/>
    <n v="2716.75"/>
    <s v="homme"/>
    <d v="1962-12-04T00:00:00"/>
    <n v="52"/>
  </r>
  <r>
    <x v="170"/>
    <s v="Patrick"/>
    <n v="3063"/>
    <s v="CCS AGL"/>
    <x v="0"/>
    <s v="pièce 235"/>
    <n v="1759.71"/>
    <s v="homme"/>
    <d v="1981-06-17T00:00:00"/>
    <n v="34"/>
  </r>
  <r>
    <x v="171"/>
    <s v="Louisette"/>
    <n v="3135"/>
    <s v="SNPO"/>
    <x v="0"/>
    <s v="pièce 95"/>
    <n v="3383.31"/>
    <s v="femme"/>
    <d v="1949-05-19T00:00:00"/>
    <n v="66"/>
  </r>
  <r>
    <x v="172"/>
    <s v="Jean-Claude"/>
    <n v="3123"/>
    <s v="CFS ONF"/>
    <x v="2"/>
    <s v="pièce 64"/>
    <n v="2319.9899999999998"/>
    <s v="homme"/>
    <d v="1976-01-15T00:00:00"/>
    <n v="39"/>
  </r>
  <r>
    <x v="173"/>
    <s v="Géneviéve"/>
    <n v="3206"/>
    <s v="CFS CO"/>
    <x v="2"/>
    <s v="pièce 20"/>
    <n v="1444.29"/>
    <s v="femme"/>
    <d v="1960-04-03T00:00:00"/>
    <n v="55"/>
  </r>
  <r>
    <x v="174"/>
    <s v="Marcel"/>
    <n v="3131"/>
    <s v="CFS FSC"/>
    <x v="2"/>
    <s v="pièce 74"/>
    <n v="3072.81"/>
    <s v="homme"/>
    <d v="1963-05-02T00:00:00"/>
    <n v="52"/>
  </r>
  <r>
    <x v="174"/>
    <s v="Christiane"/>
    <n v="3986"/>
    <s v="CFS FSC"/>
    <x v="2"/>
    <s v="pièce 83"/>
    <n v="3063.77"/>
    <s v="femme"/>
    <d v="1956-07-05T00:00:00"/>
    <n v="59"/>
  </r>
  <r>
    <x v="175"/>
    <s v="Marie-Cecile"/>
    <n v="3626"/>
    <s v="SNPO"/>
    <x v="0"/>
    <s v="pièce 97"/>
    <n v="3297.49"/>
    <s v="femme"/>
    <d v="1959-07-24T00:00:00"/>
    <n v="56"/>
  </r>
  <r>
    <x v="176"/>
    <s v="Daniel"/>
    <n v="3086"/>
    <s v="CFS FSC"/>
    <x v="2"/>
    <s v="pièce 129"/>
    <n v="1362.92"/>
    <s v="homme"/>
    <d v="1959-07-30T00:00:00"/>
    <n v="56"/>
  </r>
  <r>
    <x v="177"/>
    <s v="Jean-Claude"/>
    <n v="3591"/>
    <s v="CFS ONF"/>
    <x v="2"/>
    <s v="pièce 58"/>
    <n v="2207.2199999999998"/>
    <s v="homme"/>
    <d v="1973-10-06T00:00:00"/>
    <n v="42"/>
  </r>
  <r>
    <x v="178"/>
    <s v="Anne"/>
    <n v="3596"/>
    <s v="CFS CHE"/>
    <x v="2"/>
    <s v="pièce 96"/>
    <n v="2943.86"/>
    <s v="femme"/>
    <d v="1971-01-27T00:00:00"/>
    <n v="44"/>
  </r>
  <r>
    <x v="179"/>
    <s v="Laurent"/>
    <n v="3638"/>
    <s v="CFS ONF"/>
    <x v="2"/>
    <s v="pièce 115"/>
    <n v="1063.32"/>
    <s v="homme"/>
    <d v="1983-08-24T00:00:00"/>
    <n v="32"/>
  </r>
  <r>
    <x v="179"/>
    <s v="France"/>
    <n v="3913"/>
    <s v="CFS CO"/>
    <x v="2"/>
    <s v="pièce 131"/>
    <n v="1241.49"/>
    <s v="femme"/>
    <d v="1955-10-06T00:00:00"/>
    <n v="60"/>
  </r>
  <r>
    <x v="179"/>
    <s v="Franz"/>
    <n v="3120"/>
    <s v="CFS CO"/>
    <x v="2"/>
    <s v="pièce 255"/>
    <n v="2436.5100000000002"/>
    <s v="homme"/>
    <d v="1950-07-28T00:00:00"/>
    <n v="65"/>
  </r>
  <r>
    <x v="179"/>
    <s v="Jacqueline"/>
    <n v="3943"/>
    <s v="CFS AG"/>
    <x v="2"/>
    <s v="pièce 53B"/>
    <n v="2382.7399999999998"/>
    <s v="femme"/>
    <d v="1942-06-13T00:00:00"/>
    <n v="73"/>
  </r>
  <r>
    <x v="180"/>
    <s v="Véronique"/>
    <n v="3611"/>
    <s v="CCS DPO"/>
    <x v="1"/>
    <s v="inconnu"/>
    <n v="3084.39"/>
    <s v="femme"/>
    <d v="1971-12-14T00:00:00"/>
    <n v="43"/>
  </r>
  <r>
    <x v="181"/>
    <s v="Evelyne"/>
    <n v="3117"/>
    <s v="CFS AG"/>
    <x v="2"/>
    <s v="inconnu"/>
    <n v="3701.96"/>
    <s v="femme"/>
    <d v="1947-10-20T00:00:00"/>
    <n v="67"/>
  </r>
  <r>
    <x v="182"/>
    <s v="Jacqueline"/>
    <n v="3057"/>
    <s v="CFS AG"/>
    <x v="2"/>
    <s v="pièce 110"/>
    <n v="1124.03"/>
    <s v="femme"/>
    <d v="1953-11-24T00:00:00"/>
    <n v="61"/>
  </r>
  <r>
    <x v="183"/>
    <s v="Joël"/>
    <n v="3154"/>
    <s v="CFS CO"/>
    <x v="2"/>
    <s v="pièce 12B"/>
    <n v="1407.03"/>
    <s v="homme"/>
    <d v="1958-01-07T00:00:00"/>
    <n v="57"/>
  </r>
  <r>
    <x v="184"/>
    <s v="Marie-Thérése"/>
    <n v="3148"/>
    <s v="AFO"/>
    <x v="0"/>
    <s v="pièce 104"/>
    <n v="1039.52"/>
    <s v="femme"/>
    <d v="1956-08-14T00:00:00"/>
    <n v="59"/>
  </r>
  <r>
    <x v="184"/>
    <s v="Georges"/>
    <n v="3110"/>
    <s v="CFS FSC"/>
    <x v="2"/>
    <s v="pièce 83"/>
    <n v="3733.85"/>
    <s v="homme"/>
    <d v="1950-04-24T00:00:00"/>
    <n v="65"/>
  </r>
  <r>
    <x v="185"/>
    <s v="Stéphane"/>
    <n v="3588"/>
    <s v="CCS OGT"/>
    <x v="0"/>
    <s v="pièce 69"/>
    <n v="2748.01"/>
    <s v="homme"/>
    <d v="1968-05-22T00:00:00"/>
    <n v="47"/>
  </r>
  <r>
    <x v="186"/>
    <s v="Pasquale"/>
    <n v="3618"/>
    <s v="CCS AGL"/>
    <x v="0"/>
    <s v="pièce 50"/>
    <n v="2355"/>
    <s v="homme"/>
    <d v="1961-01-20T00:00:00"/>
    <n v="54"/>
  </r>
  <r>
    <x v="187"/>
    <s v="Loïc"/>
    <n v="3150"/>
    <s v="CFS CO"/>
    <x v="2"/>
    <s v="pièce 241"/>
    <n v="2113.58"/>
    <s v="homme"/>
    <d v="1961-11-18T00:00:00"/>
    <n v="53"/>
  </r>
  <r>
    <x v="188"/>
    <s v="Huong"/>
    <n v="3584"/>
    <s v="CFS ONF"/>
    <x v="2"/>
    <s v="pièce 251"/>
    <n v="2273.6"/>
    <s v="homme"/>
    <d v="1956-07-16T00:00:00"/>
    <n v="59"/>
  </r>
  <r>
    <x v="189"/>
    <s v="Chantal"/>
    <n v="3644"/>
    <s v="CFS FSC"/>
    <x v="2"/>
    <s v="pièce 14"/>
    <n v="1552.96"/>
    <s v="femme"/>
    <d v="1941-12-08T00:00:00"/>
    <n v="73"/>
  </r>
  <r>
    <x v="190"/>
    <s v="Françoise"/>
    <n v="3032"/>
    <s v="CFS CO"/>
    <x v="2"/>
    <s v="pièce 64"/>
    <n v="1887.96"/>
    <s v="femme"/>
    <d v="1986-04-13T00:00:00"/>
    <n v="29"/>
  </r>
  <r>
    <x v="191"/>
    <s v="Rolande"/>
    <n v="3723"/>
    <s v="SNPO"/>
    <x v="0"/>
    <s v="pièce 222"/>
    <n v="1623.44"/>
    <s v="femme"/>
    <d v="1960-08-01T00:00:00"/>
    <n v="55"/>
  </r>
  <r>
    <x v="192"/>
    <s v="Thérése"/>
    <n v="3067"/>
    <s v="SNPO"/>
    <x v="0"/>
    <s v="pièce 97"/>
    <n v="3385.24"/>
    <s v="femme"/>
    <d v="1958-04-07T00:00:00"/>
    <n v="57"/>
  </r>
  <r>
    <x v="193"/>
    <s v="Daniel"/>
    <n v="3764"/>
    <s v="CFS FSC"/>
    <x v="2"/>
    <s v="pièce 90"/>
    <n v="3639.67"/>
    <s v="homme"/>
    <d v="1959-04-12T00:00:00"/>
    <n v="56"/>
  </r>
  <r>
    <x v="194"/>
    <s v="Jean-Louis"/>
    <n v="3881"/>
    <s v="CFS FSC"/>
    <x v="2"/>
    <s v="pièce 109"/>
    <n v="1091.3699999999999"/>
    <s v="homme"/>
    <d v="1976-01-07T00:00:00"/>
    <n v="39"/>
  </r>
  <r>
    <x v="195"/>
    <s v="Robert"/>
    <n v="3670"/>
    <s v="CCS OGT"/>
    <x v="0"/>
    <s v="pièce 95"/>
    <n v="3389.77"/>
    <s v="homme"/>
    <d v="1969-03-19T00:00:00"/>
    <n v="46"/>
  </r>
  <r>
    <x v="196"/>
    <s v="Annie"/>
    <n v="3073"/>
    <s v="CFS FSC"/>
    <x v="2"/>
    <s v="pièce 78"/>
    <n v="2686.2"/>
    <s v="femme"/>
    <d v="1964-02-04T00:00:00"/>
    <n v="51"/>
  </r>
  <r>
    <x v="197"/>
    <s v="Francis"/>
    <n v="3630"/>
    <s v="CFS CO"/>
    <x v="2"/>
    <s v="pièce 253"/>
    <n v="2239.52"/>
    <s v="homme"/>
    <d v="1958-10-05T00:00:00"/>
    <n v="57"/>
  </r>
  <r>
    <x v="198"/>
    <s v="Isabelle"/>
    <n v="3413"/>
    <s v="CFS ONF"/>
    <x v="2"/>
    <s v="pièce 83"/>
    <n v="2842.18"/>
    <s v="femme"/>
    <d v="1963-05-31T00:00:00"/>
    <n v="52"/>
  </r>
  <r>
    <x v="199"/>
    <s v="Pascal"/>
    <n v="3420"/>
    <s v="CCS AGL"/>
    <x v="0"/>
    <s v="pièce 83"/>
    <n v="3544.65"/>
    <s v="homme"/>
    <d v="1957-05-13T00:00:00"/>
    <n v="58"/>
  </r>
  <r>
    <x v="200"/>
    <s v="Fabrice"/>
    <n v="3128"/>
    <s v="CFS CO"/>
    <x v="2"/>
    <s v="pièce 12B"/>
    <n v="1235.1500000000001"/>
    <s v="homme"/>
    <d v="1974-02-19T00:00:00"/>
    <n v="41"/>
  </r>
  <r>
    <x v="201"/>
    <s v="Laurent"/>
    <n v="3142"/>
    <s v="CFS CO"/>
    <x v="2"/>
    <s v="pièce 136"/>
    <n v="1694.55"/>
    <s v="homme"/>
    <d v="1945-07-03T00:00:00"/>
    <n v="70"/>
  </r>
  <r>
    <x v="202"/>
    <s v="Claude"/>
    <n v="3552"/>
    <s v="CFS FSC"/>
    <x v="2"/>
    <s v="pièce 96"/>
    <n v="2766.9"/>
    <s v="femme"/>
    <d v="1978-12-15T00:00:00"/>
    <n v="36"/>
  </r>
  <r>
    <x v="203"/>
    <s v="Pierre"/>
    <n v="3409"/>
    <s v="CCS DXO"/>
    <x v="0"/>
    <s v="pièce 57"/>
    <n v="2088.94"/>
    <s v="homme"/>
    <d v="1980-02-01T00:00:00"/>
    <n v="35"/>
  </r>
  <r>
    <x v="204"/>
    <s v="Daniel"/>
    <n v="3733"/>
    <s v="CFS FSC"/>
    <x v="2"/>
    <s v="pièce 219"/>
    <n v="1929.18"/>
    <s v="homme"/>
    <d v="1955-03-01T00:00:00"/>
    <n v="60"/>
  </r>
  <r>
    <x v="205"/>
    <s v="Thierry"/>
    <n v="3765"/>
    <s v="CCS DXO"/>
    <x v="0"/>
    <s v="pièce 14"/>
    <n v="1567.75"/>
    <s v="homme"/>
    <d v="1963-03-28T00:00:00"/>
    <n v="52"/>
  </r>
  <r>
    <x v="206"/>
    <s v="Claudette"/>
    <n v="3139"/>
    <s v="CFS CO"/>
    <x v="2"/>
    <s v="pièce 60"/>
    <n v="2310.34"/>
    <s v="femme"/>
    <d v="1952-09-25T00:00:00"/>
    <n v="63"/>
  </r>
  <r>
    <x v="207"/>
    <s v="Josette"/>
    <n v="3015"/>
    <s v="CFS AG"/>
    <x v="2"/>
    <s v="pièce 83"/>
    <n v="2951.23"/>
    <s v="femme"/>
    <d v="1961-01-07T00:00:00"/>
    <n v="54"/>
  </r>
  <r>
    <x v="208"/>
    <s v="Françoise"/>
    <n v="3103"/>
    <s v="CFS CO"/>
    <x v="2"/>
    <s v="pièce 64"/>
    <n v="2420.66"/>
    <s v="femme"/>
    <d v="1955-10-21T00:00:00"/>
    <n v="59"/>
  </r>
  <r>
    <x v="209"/>
    <s v="Martine"/>
    <n v="3083"/>
    <s v="CCS DXO"/>
    <x v="0"/>
    <s v="pièce 134"/>
    <n v="1109.93"/>
    <s v="femme"/>
    <d v="1974-09-12T00:00:00"/>
    <n v="41"/>
  </r>
  <r>
    <x v="210"/>
    <s v="Marielle"/>
    <n v="3917"/>
    <s v="AFO"/>
    <x v="0"/>
    <s v="pièce 129"/>
    <n v="1201.9100000000001"/>
    <s v="femme"/>
    <d v="1956-01-31T00:00:00"/>
    <n v="59"/>
  </r>
  <r>
    <x v="211"/>
    <s v="Christian"/>
    <n v="3198"/>
    <s v="CFS CO"/>
    <x v="2"/>
    <s v="pièce 93"/>
    <n v="3586.33"/>
    <s v="homme"/>
    <d v="1961-12-24T00:00:00"/>
    <n v="53"/>
  </r>
  <r>
    <x v="212"/>
    <s v="Vincent"/>
    <n v="3092"/>
    <s v="CCS DPO"/>
    <x v="1"/>
    <s v="pièce 17"/>
    <n v="1684.59"/>
    <s v="homme"/>
    <d v="1955-01-01T00:00:00"/>
    <n v="60"/>
  </r>
  <r>
    <x v="213"/>
    <s v="Yvan"/>
    <n v="3703"/>
    <s v="CCS DPO"/>
    <x v="1"/>
    <s v="pièce 73"/>
    <n v="2540.34"/>
    <s v="homme"/>
    <d v="1980-02-23T00:00:00"/>
    <n v="35"/>
  </r>
  <r>
    <x v="214"/>
    <s v="Luc"/>
    <n v="3004"/>
    <s v="CFS AG"/>
    <x v="2"/>
    <s v="pièce 35"/>
    <n v="2446.34"/>
    <s v="homme"/>
    <d v="1955-11-16T00:00:00"/>
    <n v="59"/>
  </r>
  <r>
    <x v="215"/>
    <s v="Marie-Marthe"/>
    <n v="3182"/>
    <s v="AFO"/>
    <x v="0"/>
    <s v="pièce 20"/>
    <n v="1467.34"/>
    <s v="femme"/>
    <d v="1956-10-09T00:00:00"/>
    <n v="59"/>
  </r>
  <r>
    <x v="216"/>
    <s v="Monique"/>
    <n v="3208"/>
    <s v="CCS DXO"/>
    <x v="0"/>
    <s v="pièce 107"/>
    <n v="1034.3499999999999"/>
    <s v="femme"/>
    <d v="1960-08-05T00:00:00"/>
    <n v="55"/>
  </r>
  <r>
    <x v="217"/>
    <s v="Marie-Jeanne"/>
    <n v="3125"/>
    <s v="SNPO"/>
    <x v="2"/>
    <s v="pièce 219"/>
    <n v="1605.42"/>
    <s v="femme"/>
    <d v="1958-04-13T00:00:00"/>
    <n v="57"/>
  </r>
  <r>
    <x v="218"/>
    <s v="Paul"/>
    <n v="3174"/>
    <s v="CCS AGL"/>
    <x v="0"/>
    <s v="pièce 80"/>
    <n v="2862.68"/>
    <s v="homme"/>
    <d v="1975-11-01T00:00:00"/>
    <n v="39"/>
  </r>
  <r>
    <x v="219"/>
    <s v="Raymonde"/>
    <n v="3079"/>
    <s v="CCS DXO"/>
    <x v="0"/>
    <s v="pièce 78"/>
    <n v="2923.66"/>
    <s v="femme"/>
    <d v="1951-02-07T00:00:00"/>
    <n v="64"/>
  </r>
  <r>
    <x v="220"/>
    <s v="François"/>
    <n v="3629"/>
    <s v="CFS CO"/>
    <x v="2"/>
    <s v="pièce 80"/>
    <n v="3546.74"/>
    <s v="homme"/>
    <d v="1952-11-29T00:00:00"/>
    <n v="62"/>
  </r>
  <r>
    <x v="221"/>
    <s v="Marie-Josée"/>
    <n v="3017"/>
    <s v="CCS DXO"/>
    <x v="2"/>
    <s v="pièce 78"/>
    <n v="2348.16"/>
    <s v="femme"/>
    <d v="1977-04-20T00:00:00"/>
    <n v="38"/>
  </r>
  <r>
    <x v="221"/>
    <s v="Viviane"/>
    <n v="3531"/>
    <s v="CCS DPO"/>
    <x v="1"/>
    <s v="pièce 222"/>
    <n v="1577.39"/>
    <s v="femme"/>
    <d v="1963-06-27T00:00:00"/>
    <n v="52"/>
  </r>
  <r>
    <x v="222"/>
    <s v="Régis"/>
    <n v="3916"/>
    <s v="SNPO"/>
    <x v="0"/>
    <s v="pièce 132"/>
    <n v="1499.52"/>
    <s v="homme"/>
    <d v="1954-04-01T00:00:00"/>
    <n v="61"/>
  </r>
  <r>
    <x v="223"/>
    <s v="Daniel"/>
    <n v="3166"/>
    <s v="CFS AG"/>
    <x v="2"/>
    <s v="pièce 73"/>
    <n v="2677.48"/>
    <s v="homme"/>
    <d v="1976-01-11T00:00:00"/>
    <n v="39"/>
  </r>
  <r>
    <x v="224"/>
    <s v="Colette"/>
    <n v="3663"/>
    <s v="CFS AG"/>
    <x v="2"/>
    <s v="pièce 64"/>
    <n v="2307.1"/>
    <s v="femme"/>
    <d v="1963-12-11T00:00:00"/>
    <n v="51"/>
  </r>
  <r>
    <x v="225"/>
    <s v="Nathalie"/>
    <n v="3077"/>
    <s v="CCS AGL"/>
    <x v="0"/>
    <s v="pièce 80"/>
    <n v="2448.5700000000002"/>
    <s v="femme"/>
    <d v="1978-06-18T00:00:00"/>
    <n v="37"/>
  </r>
  <r>
    <x v="226"/>
    <s v="Georgette"/>
    <n v="3121"/>
    <s v="CFS CO"/>
    <x v="2"/>
    <s v="pièce 62"/>
    <n v="2240.9899999999998"/>
    <s v="femme"/>
    <d v="1960-06-15T00:00:00"/>
    <n v="55"/>
  </r>
  <r>
    <x v="227"/>
    <s v="Robert"/>
    <n v="3165"/>
    <s v="CCS OGT"/>
    <x v="0"/>
    <s v="pièce 20"/>
    <n v="1643.84"/>
    <s v="homme"/>
    <d v="1963-08-20T00:00:00"/>
    <n v="52"/>
  </r>
  <r>
    <x v="228"/>
    <s v="Michel"/>
    <n v="3024"/>
    <s v="CCS DXO"/>
    <x v="0"/>
    <s v="pièce 74"/>
    <n v="3455.16"/>
    <s v="homme"/>
    <d v="1946-07-19T00:00:00"/>
    <n v="69"/>
  </r>
  <r>
    <x v="229"/>
    <s v="Christiane"/>
    <n v="3185"/>
    <s v="CFS FSC"/>
    <x v="2"/>
    <s v="pièce 212"/>
    <n v="1341.96"/>
    <s v="femme"/>
    <d v="1975-04-18T00:00:00"/>
    <n v="40"/>
  </r>
  <r>
    <x v="230"/>
    <s v="Martine"/>
    <n v="3563"/>
    <s v="CCS AGL"/>
    <x v="0"/>
    <s v="pièce 233"/>
    <n v="1608.99"/>
    <s v="femme"/>
    <d v="1970-03-22T00:00:00"/>
    <n v="45"/>
  </r>
  <r>
    <x v="231"/>
    <s v="Marie-Thérése"/>
    <n v="3025"/>
    <s v="AFO"/>
    <x v="0"/>
    <s v="pièce 245"/>
    <n v="2058.7600000000002"/>
    <s v="femme"/>
    <d v="1948-03-18T00:00:00"/>
    <n v="67"/>
  </r>
  <r>
    <x v="232"/>
    <s v="Marie-Claude"/>
    <n v="3890"/>
    <s v="SNPO"/>
    <x v="2"/>
    <s v="pièce 50"/>
    <n v="1776.89"/>
    <s v="femme"/>
    <d v="1977-02-28T00:00:00"/>
    <n v="38"/>
  </r>
  <r>
    <x v="233"/>
    <m/>
    <n v="3035"/>
    <s v="CCS AGL"/>
    <x v="3"/>
    <s v="pièce 70"/>
    <n v="2832.72"/>
    <s v="homme"/>
    <d v="1966-03-09T00:00:00"/>
    <n v="49"/>
  </r>
  <r>
    <x v="234"/>
    <s v="Pascal"/>
    <n v="3963"/>
    <s v="SNPO"/>
    <x v="0"/>
    <s v="pièce 118"/>
    <n v="1459.03"/>
    <s v="homme"/>
    <d v="1947-10-28T00:00:00"/>
    <n v="67"/>
  </r>
  <r>
    <x v="235"/>
    <s v="Henriette"/>
    <n v="3628"/>
    <s v="CFS FSC"/>
    <x v="2"/>
    <s v="pièce 62"/>
    <n v="2506.4499999999998"/>
    <s v="femme"/>
    <d v="1944-09-23T00:00:00"/>
    <n v="71"/>
  </r>
  <r>
    <x v="236"/>
    <s v="Bernadette"/>
    <n v="3031"/>
    <s v="CFS FSC"/>
    <x v="2"/>
    <s v="pièce 72"/>
    <n v="2684.74"/>
    <s v="femme"/>
    <d v="1953-03-27T00:00:00"/>
    <n v="62"/>
  </r>
  <r>
    <x v="237"/>
    <s v="Georgette"/>
    <n v="3502"/>
    <s v="CFS CO"/>
    <x v="2"/>
    <s v="pièce 64"/>
    <n v="2035.99"/>
    <s v="femme"/>
    <d v="1974-11-17T00:00:00"/>
    <n v="40"/>
  </r>
  <r>
    <x v="238"/>
    <s v="Cécile"/>
    <n v="3045"/>
    <s v="CFS"/>
    <x v="2"/>
    <s v="pièce 14"/>
    <n v="1399.35"/>
    <s v="femme"/>
    <d v="1955-11-29T00:00:00"/>
    <n v="59"/>
  </r>
  <r>
    <x v="239"/>
    <s v="Marthe"/>
    <n v="3160"/>
    <s v="CCS DXO"/>
    <x v="0"/>
    <s v="pièce 66"/>
    <n v="2466.73"/>
    <s v="femme"/>
    <d v="1961-06-22T00:00:00"/>
    <n v="54"/>
  </r>
  <r>
    <x v="240"/>
    <s v="Stéphane"/>
    <n v="3066"/>
    <s v="CCS OGT"/>
    <x v="0"/>
    <s v="pièce 64"/>
    <n v="2449.4699999999998"/>
    <s v="homme"/>
    <d v="1974-02-24T00:00:00"/>
    <n v="41"/>
  </r>
  <r>
    <x v="241"/>
    <s v="Annie"/>
    <n v="3051"/>
    <s v="CFS AG"/>
    <x v="2"/>
    <s v="pièce 64"/>
    <n v="2428.34"/>
    <s v="femme"/>
    <d v="1956-03-06T00:00:00"/>
    <n v="59"/>
  </r>
  <r>
    <x v="242"/>
    <s v="Myriam"/>
    <n v="3155"/>
    <s v="SNPO"/>
    <x v="0"/>
    <s v="inconnu"/>
    <n v="2967.88"/>
    <s v="femme"/>
    <d v="1976-03-25T00:00:00"/>
    <n v="39"/>
  </r>
  <r>
    <x v="243"/>
    <s v="Aline"/>
    <n v="3980"/>
    <s v="CCS AGL"/>
    <x v="3"/>
    <s v="pièce 50"/>
    <n v="2058.9699999999998"/>
    <s v="femme"/>
    <d v="1960-03-16T00:00:00"/>
    <n v="55"/>
  </r>
  <r>
    <x v="244"/>
    <s v="James"/>
    <n v="3181"/>
    <s v="CCS AGL"/>
    <x v="3"/>
    <s v="pièce 73"/>
    <n v="3257.48"/>
    <s v="homme"/>
    <d v="1953-01-19T00:00:00"/>
    <n v="62"/>
  </r>
  <r>
    <x v="245"/>
    <s v="William"/>
    <n v="3133"/>
    <s v="CCS DPO"/>
    <x v="1"/>
    <s v="pièce S/S"/>
    <n v="3562.89"/>
    <s v="homme"/>
    <d v="1971-12-07T00:00:00"/>
    <n v="43"/>
  </r>
  <r>
    <x v="246"/>
    <s v="Adrienne"/>
    <n v="3569"/>
    <s v="CCS AGL"/>
    <x v="0"/>
    <s v="pièce 78"/>
    <n v="2919.15"/>
    <s v="femme"/>
    <d v="1949-11-13T00:00:00"/>
    <n v="65"/>
  </r>
  <r>
    <x v="247"/>
    <s v="Michel"/>
    <n v="3185"/>
    <s v="CCS DXO"/>
    <x v="0"/>
    <s v="pièce 66"/>
    <n v="3076.88"/>
    <s v="homme"/>
    <d v="1950-09-24T00:00:00"/>
    <n v="65"/>
  </r>
  <r>
    <x v="248"/>
    <s v="Marie-Claire"/>
    <n v="3102"/>
    <s v="CFS FSC"/>
    <x v="2"/>
    <s v="pièce 239"/>
    <n v="1588.48"/>
    <s v="femme"/>
    <d v="1974-11-20T00:00:00"/>
    <n v="40"/>
  </r>
  <r>
    <x v="249"/>
    <s v="Joelle"/>
    <n v="3608"/>
    <s v="CFS FSC"/>
    <x v="2"/>
    <s v="pièce 227"/>
    <n v="1379.12"/>
    <s v="femme"/>
    <d v="1981-06-27T00:00:00"/>
    <n v="34"/>
  </r>
  <r>
    <x v="249"/>
    <s v="Nathalie"/>
    <n v="3733"/>
    <s v="AFO"/>
    <x v="0"/>
    <s v="pièce 50"/>
    <n v="1786.79"/>
    <s v="femme"/>
    <d v="1974-11-10T00:00:00"/>
    <n v="40"/>
  </r>
  <r>
    <x v="250"/>
    <s v="Armelle"/>
    <n v="3733"/>
    <s v="CFS FSC"/>
    <x v="2"/>
    <s v="pièce 209"/>
    <n v="1539.65"/>
    <s v="femme"/>
    <d v="1956-10-04T00:00:00"/>
    <n v="59"/>
  </r>
  <r>
    <x v="251"/>
    <s v="Marie-Paule"/>
    <n v="3641"/>
    <s v="SNPO"/>
    <x v="0"/>
    <s v="pièce 21"/>
    <n v="1570.69"/>
    <s v="femme"/>
    <d v="1954-08-24T00:00:00"/>
    <n v="61"/>
  </r>
  <r>
    <x v="252"/>
    <s v="Sylvain"/>
    <n v="3779"/>
    <s v="CCS AGL"/>
    <x v="0"/>
    <s v="inconnu"/>
    <n v="4067.34"/>
    <s v="homme"/>
    <d v="1957-01-30T00:00:00"/>
    <n v="58"/>
  </r>
  <r>
    <x v="253"/>
    <s v="Anne-Marie"/>
    <n v="3019"/>
    <s v="CFS FSC"/>
    <x v="2"/>
    <s v="pièce 136"/>
    <n v="1259.02"/>
    <s v="femme"/>
    <d v="1963-09-26T00:00:00"/>
    <n v="52"/>
  </r>
  <r>
    <x v="254"/>
    <s v="Lydia"/>
    <n v="3864"/>
    <s v="CFS CO"/>
    <x v="2"/>
    <s v="pièce 133"/>
    <n v="1307.6400000000001"/>
    <s v="femme"/>
    <d v="1952-08-06T00:00:00"/>
    <n v="63"/>
  </r>
  <r>
    <x v="255"/>
    <s v="Martine"/>
    <n v="3703"/>
    <s v="CCS DXO"/>
    <x v="0"/>
    <s v="pièce 64"/>
    <n v="2021.18"/>
    <s v="femme"/>
    <d v="1973-06-25T00:00:00"/>
    <n v="42"/>
  </r>
  <r>
    <x v="255"/>
    <s v="Janick"/>
    <n v="3982"/>
    <s v="CFS FSC"/>
    <x v="2"/>
    <s v="pièce 232"/>
    <n v="1737.86"/>
    <s v="femme"/>
    <d v="1957-09-24T00:00:00"/>
    <n v="58"/>
  </r>
  <r>
    <x v="256"/>
    <s v="Francis"/>
    <n v="3333"/>
    <s v="CFS CO"/>
    <x v="2"/>
    <s v="pièce 90"/>
    <n v="3578.47"/>
    <s v="homme"/>
    <d v="1961-07-09T00:00:00"/>
    <n v="54"/>
  </r>
  <r>
    <x v="257"/>
    <s v="Christiane"/>
    <n v="3064"/>
    <s v="CFS FSC"/>
    <x v="2"/>
    <s v="pièce 60"/>
    <n v="2181.9"/>
    <s v="femme"/>
    <d v="1960-04-29T00:00:00"/>
    <n v="55"/>
  </r>
  <r>
    <x v="258"/>
    <s v="Monique"/>
    <n v="3081"/>
    <s v="CFS FSC"/>
    <x v="2"/>
    <s v="pièce 232"/>
    <n v="1891.47"/>
    <s v="femme"/>
    <d v="1947-02-15T00:00:00"/>
    <n v="68"/>
  </r>
  <r>
    <x v="259"/>
    <s v="Marie-Louise"/>
    <n v="3018"/>
    <s v="CFS FSC"/>
    <x v="2"/>
    <s v="pièce 236"/>
    <n v="1994.49"/>
    <s v="femme"/>
    <d v="1945-12-14T00:00:00"/>
    <n v="69"/>
  </r>
  <r>
    <x v="260"/>
    <s v="Marie-José"/>
    <n v="3559"/>
    <s v="CCS DXO"/>
    <x v="2"/>
    <s v="pièce 95"/>
    <n v="3465.59"/>
    <s v="femme"/>
    <d v="1948-10-21T00:00:00"/>
    <n v="66"/>
  </r>
  <r>
    <x v="261"/>
    <s v="Monique"/>
    <n v="3161"/>
    <s v="SNPO"/>
    <x v="0"/>
    <s v="pièce 66"/>
    <n v="2720.17"/>
    <s v="femme"/>
    <d v="1946-08-04T00:00:00"/>
    <n v="69"/>
  </r>
  <r>
    <x v="262"/>
    <s v="Liliane"/>
    <n v="3096"/>
    <s v="CFS FSC"/>
    <x v="2"/>
    <s v="pièce 201"/>
    <n v="1602.13"/>
    <s v="femme"/>
    <d v="1949-10-08T00:00:00"/>
    <n v="66"/>
  </r>
  <r>
    <x v="263"/>
    <s v="Robert"/>
    <n v="3703"/>
    <s v="CCS OGT"/>
    <x v="0"/>
    <s v="pièce 234"/>
    <n v="2189.39"/>
    <s v="homme"/>
    <d v="1955-05-26T00:00:00"/>
    <n v="60"/>
  </r>
  <r>
    <x v="264"/>
    <s v="Philippe"/>
    <n v="3585"/>
    <s v="CCS AGL"/>
    <x v="0"/>
    <s v="pièce 66"/>
    <n v="2392.36"/>
    <s v="homme"/>
    <d v="1983-06-13T00:00:00"/>
    <n v="32"/>
  </r>
  <r>
    <x v="265"/>
    <s v="Christiane"/>
    <n v="3671"/>
    <s v="CFS FSC"/>
    <x v="2"/>
    <s v="pièce 115"/>
    <n v="1088.18"/>
    <s v="femme"/>
    <d v="1960-06-01T00:00:00"/>
    <n v="55"/>
  </r>
  <r>
    <x v="266"/>
    <s v="Fred"/>
    <n v="3185"/>
    <s v="CFS CO"/>
    <x v="2"/>
    <s v="pièce 83"/>
    <n v="3552.19"/>
    <s v="homme"/>
    <d v="1957-10-08T00:00:00"/>
    <n v="5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71">
  <r>
    <x v="0"/>
    <d v="2010-01-01T00:00:00"/>
    <x v="0"/>
    <s v="Janvier"/>
    <n v="1"/>
    <n v="1"/>
    <s v="Lundi"/>
    <n v="120933"/>
  </r>
  <r>
    <x v="0"/>
    <d v="2010-01-02T00:00:00"/>
    <x v="0"/>
    <s v="Janvier"/>
    <n v="1"/>
    <n v="2"/>
    <s v="Mardi"/>
    <n v="52979"/>
  </r>
  <r>
    <x v="0"/>
    <d v="2010-01-03T00:00:00"/>
    <x v="0"/>
    <s v="Janvier"/>
    <n v="1"/>
    <n v="3"/>
    <s v="Mercredi"/>
    <n v="45683"/>
  </r>
  <r>
    <x v="0"/>
    <d v="2010-01-04T00:00:00"/>
    <x v="0"/>
    <s v="Janvier"/>
    <n v="1"/>
    <n v="4"/>
    <s v="Jeudi"/>
    <n v="53152"/>
  </r>
  <r>
    <x v="0"/>
    <d v="2010-01-05T00:00:00"/>
    <x v="0"/>
    <s v="Janvier"/>
    <n v="1"/>
    <n v="5"/>
    <s v="Vendredi"/>
    <n v="149776"/>
  </r>
  <r>
    <x v="0"/>
    <d v="2010-01-06T00:00:00"/>
    <x v="0"/>
    <s v="Janvier"/>
    <n v="1"/>
    <n v="6"/>
    <s v="Samedi"/>
    <n v="108772"/>
  </r>
  <r>
    <x v="0"/>
    <d v="2010-01-07T00:00:00"/>
    <x v="0"/>
    <s v="Janvier"/>
    <n v="1"/>
    <n v="7"/>
    <s v="Dimanche"/>
    <n v="99919"/>
  </r>
  <r>
    <x v="0"/>
    <d v="2010-01-08T00:00:00"/>
    <x v="0"/>
    <s v="Janvier"/>
    <n v="2"/>
    <n v="8"/>
    <s v="Lundi"/>
    <n v="138271"/>
  </r>
  <r>
    <x v="0"/>
    <d v="2010-01-09T00:00:00"/>
    <x v="0"/>
    <s v="Janvier"/>
    <n v="2"/>
    <n v="9"/>
    <s v="Mardi"/>
    <n v="77451"/>
  </r>
  <r>
    <x v="0"/>
    <d v="2010-01-10T00:00:00"/>
    <x v="0"/>
    <s v="Janvier"/>
    <n v="2"/>
    <n v="10"/>
    <s v="Mercredi"/>
    <n v="130536"/>
  </r>
  <r>
    <x v="0"/>
    <d v="2010-01-11T00:00:00"/>
    <x v="0"/>
    <s v="Janvier"/>
    <n v="2"/>
    <n v="11"/>
    <s v="Jeudi"/>
    <n v="119809"/>
  </r>
  <r>
    <x v="0"/>
    <d v="2010-01-12T00:00:00"/>
    <x v="0"/>
    <s v="Janvier"/>
    <n v="2"/>
    <n v="12"/>
    <s v="Vendredi"/>
    <n v="64125"/>
  </r>
  <r>
    <x v="0"/>
    <d v="2010-01-13T00:00:00"/>
    <x v="0"/>
    <s v="Janvier"/>
    <n v="2"/>
    <n v="13"/>
    <s v="Samedi"/>
    <n v="146927"/>
  </r>
  <r>
    <x v="0"/>
    <d v="2010-01-14T00:00:00"/>
    <x v="0"/>
    <s v="Janvier"/>
    <n v="2"/>
    <n v="14"/>
    <s v="Dimanche"/>
    <n v="62505"/>
  </r>
  <r>
    <x v="0"/>
    <d v="2010-01-15T00:00:00"/>
    <x v="0"/>
    <s v="Janvier"/>
    <n v="3"/>
    <n v="15"/>
    <s v="Lundi"/>
    <n v="56662"/>
  </r>
  <r>
    <x v="0"/>
    <d v="2010-01-16T00:00:00"/>
    <x v="0"/>
    <s v="Janvier"/>
    <n v="3"/>
    <n v="16"/>
    <s v="Mardi"/>
    <n v="119081"/>
  </r>
  <r>
    <x v="0"/>
    <d v="2010-01-17T00:00:00"/>
    <x v="0"/>
    <s v="Janvier"/>
    <n v="3"/>
    <n v="17"/>
    <s v="Mercredi"/>
    <n v="116136"/>
  </r>
  <r>
    <x v="0"/>
    <d v="2010-01-18T00:00:00"/>
    <x v="0"/>
    <s v="Janvier"/>
    <n v="3"/>
    <n v="18"/>
    <s v="Jeudi"/>
    <n v="158629"/>
  </r>
  <r>
    <x v="0"/>
    <d v="2010-01-19T00:00:00"/>
    <x v="0"/>
    <s v="Janvier"/>
    <n v="3"/>
    <n v="19"/>
    <s v="Vendredi"/>
    <n v="46917"/>
  </r>
  <r>
    <x v="0"/>
    <d v="2010-01-20T00:00:00"/>
    <x v="0"/>
    <s v="Janvier"/>
    <n v="3"/>
    <n v="20"/>
    <s v="Samedi"/>
    <n v="86771"/>
  </r>
  <r>
    <x v="0"/>
    <d v="2010-01-21T00:00:00"/>
    <x v="0"/>
    <s v="Janvier"/>
    <n v="3"/>
    <n v="21"/>
    <s v="Dimanche"/>
    <n v="129079"/>
  </r>
  <r>
    <x v="0"/>
    <d v="2010-01-22T00:00:00"/>
    <x v="0"/>
    <s v="Janvier"/>
    <n v="4"/>
    <n v="22"/>
    <s v="Lundi"/>
    <n v="82806"/>
  </r>
  <r>
    <x v="0"/>
    <d v="2010-01-23T00:00:00"/>
    <x v="0"/>
    <s v="Janvier"/>
    <n v="4"/>
    <n v="23"/>
    <s v="Mardi"/>
    <n v="49040"/>
  </r>
  <r>
    <x v="0"/>
    <d v="2010-01-24T00:00:00"/>
    <x v="0"/>
    <s v="Janvier"/>
    <n v="4"/>
    <n v="24"/>
    <s v="Mercredi"/>
    <n v="133663"/>
  </r>
  <r>
    <x v="0"/>
    <d v="2010-01-25T00:00:00"/>
    <x v="0"/>
    <s v="Janvier"/>
    <n v="4"/>
    <n v="25"/>
    <s v="Jeudi"/>
    <n v="66235"/>
  </r>
  <r>
    <x v="0"/>
    <d v="2010-01-26T00:00:00"/>
    <x v="0"/>
    <s v="Janvier"/>
    <n v="4"/>
    <n v="26"/>
    <s v="Vendredi"/>
    <n v="113949"/>
  </r>
  <r>
    <x v="0"/>
    <d v="2010-01-27T00:00:00"/>
    <x v="0"/>
    <s v="Janvier"/>
    <n v="4"/>
    <n v="27"/>
    <s v="Samedi"/>
    <n v="110649"/>
  </r>
  <r>
    <x v="0"/>
    <d v="2010-01-28T00:00:00"/>
    <x v="0"/>
    <s v="Janvier"/>
    <n v="4"/>
    <n v="28"/>
    <s v="Dimanche"/>
    <n v="134829"/>
  </r>
  <r>
    <x v="0"/>
    <d v="2010-01-29T00:00:00"/>
    <x v="0"/>
    <s v="Janvier"/>
    <n v="5"/>
    <n v="29"/>
    <s v="Lundi"/>
    <n v="59753"/>
  </r>
  <r>
    <x v="0"/>
    <d v="2010-01-30T00:00:00"/>
    <x v="0"/>
    <s v="Janvier"/>
    <n v="5"/>
    <n v="30"/>
    <s v="Mardi"/>
    <n v="108356"/>
  </r>
  <r>
    <x v="0"/>
    <d v="2010-01-31T00:00:00"/>
    <x v="0"/>
    <s v="Janvier"/>
    <n v="5"/>
    <n v="31"/>
    <s v="Mercredi"/>
    <n v="133185"/>
  </r>
  <r>
    <x v="0"/>
    <d v="2010-02-01T00:00:00"/>
    <x v="0"/>
    <s v="Février"/>
    <n v="1"/>
    <n v="1"/>
    <s v="Jeudi"/>
    <n v="29977"/>
  </r>
  <r>
    <x v="0"/>
    <d v="2010-02-02T00:00:00"/>
    <x v="0"/>
    <s v="Février"/>
    <n v="1"/>
    <n v="2"/>
    <s v="Vendredi"/>
    <n v="15077"/>
  </r>
  <r>
    <x v="0"/>
    <d v="2010-02-03T00:00:00"/>
    <x v="0"/>
    <s v="Février"/>
    <n v="1"/>
    <n v="3"/>
    <s v="Samedi"/>
    <n v="87675"/>
  </r>
  <r>
    <x v="0"/>
    <d v="2010-02-04T00:00:00"/>
    <x v="0"/>
    <s v="Février"/>
    <n v="1"/>
    <n v="4"/>
    <s v="Dimanche"/>
    <n v="73172"/>
  </r>
  <r>
    <x v="0"/>
    <d v="2010-02-05T00:00:00"/>
    <x v="0"/>
    <s v="Février"/>
    <n v="1"/>
    <n v="5"/>
    <s v="Lundi"/>
    <n v="36075"/>
  </r>
  <r>
    <x v="0"/>
    <d v="2010-02-06T00:00:00"/>
    <x v="0"/>
    <s v="Février"/>
    <n v="1"/>
    <n v="6"/>
    <s v="Mardi"/>
    <n v="18459"/>
  </r>
  <r>
    <x v="0"/>
    <d v="2010-02-07T00:00:00"/>
    <x v="0"/>
    <s v="Février"/>
    <n v="1"/>
    <n v="7"/>
    <s v="Mercredi"/>
    <n v="62784"/>
  </r>
  <r>
    <x v="0"/>
    <d v="2010-02-08T00:00:00"/>
    <x v="0"/>
    <s v="Février"/>
    <n v="2"/>
    <n v="8"/>
    <s v="Jeudi"/>
    <n v="57692"/>
  </r>
  <r>
    <x v="0"/>
    <d v="2010-02-09T00:00:00"/>
    <x v="0"/>
    <s v="Février"/>
    <n v="2"/>
    <n v="9"/>
    <s v="Vendredi"/>
    <n v="32762"/>
  </r>
  <r>
    <x v="0"/>
    <d v="2010-02-10T00:00:00"/>
    <x v="0"/>
    <s v="Février"/>
    <n v="2"/>
    <n v="10"/>
    <s v="Samedi"/>
    <n v="63424"/>
  </r>
  <r>
    <x v="0"/>
    <d v="2010-02-11T00:00:00"/>
    <x v="0"/>
    <s v="Février"/>
    <n v="2"/>
    <n v="11"/>
    <s v="Dimanche"/>
    <n v="65284"/>
  </r>
  <r>
    <x v="0"/>
    <d v="2010-02-12T00:00:00"/>
    <x v="0"/>
    <s v="Février"/>
    <n v="2"/>
    <n v="12"/>
    <s v="Lundi"/>
    <n v="41427"/>
  </r>
  <r>
    <x v="0"/>
    <d v="2010-02-13T00:00:00"/>
    <x v="0"/>
    <s v="Février"/>
    <n v="2"/>
    <n v="13"/>
    <s v="Mardi"/>
    <n v="28649"/>
  </r>
  <r>
    <x v="0"/>
    <d v="2010-02-14T00:00:00"/>
    <x v="0"/>
    <s v="Février"/>
    <n v="2"/>
    <n v="14"/>
    <s v="Mercredi"/>
    <n v="67942"/>
  </r>
  <r>
    <x v="0"/>
    <d v="2010-02-15T00:00:00"/>
    <x v="0"/>
    <s v="Février"/>
    <n v="3"/>
    <n v="15"/>
    <s v="Jeudi"/>
    <n v="74543"/>
  </r>
  <r>
    <x v="0"/>
    <d v="2010-02-16T00:00:00"/>
    <x v="0"/>
    <s v="Février"/>
    <n v="3"/>
    <n v="16"/>
    <s v="Vendredi"/>
    <n v="56217"/>
  </r>
  <r>
    <x v="0"/>
    <d v="2010-02-17T00:00:00"/>
    <x v="0"/>
    <s v="Février"/>
    <n v="3"/>
    <n v="17"/>
    <s v="Samedi"/>
    <n v="63439"/>
  </r>
  <r>
    <x v="0"/>
    <d v="2010-02-18T00:00:00"/>
    <x v="0"/>
    <s v="Février"/>
    <n v="3"/>
    <n v="18"/>
    <s v="Dimanche"/>
    <n v="58990"/>
  </r>
  <r>
    <x v="0"/>
    <d v="2010-02-19T00:00:00"/>
    <x v="0"/>
    <s v="Février"/>
    <n v="3"/>
    <n v="19"/>
    <s v="Lundi"/>
    <n v="50289"/>
  </r>
  <r>
    <x v="0"/>
    <d v="2010-02-20T00:00:00"/>
    <x v="0"/>
    <s v="Février"/>
    <n v="3"/>
    <n v="20"/>
    <s v="Mardi"/>
    <n v="74467"/>
  </r>
  <r>
    <x v="0"/>
    <d v="2010-02-21T00:00:00"/>
    <x v="0"/>
    <s v="Février"/>
    <n v="3"/>
    <n v="21"/>
    <s v="Mercredi"/>
    <n v="71153"/>
  </r>
  <r>
    <x v="0"/>
    <d v="2010-02-22T00:00:00"/>
    <x v="0"/>
    <s v="Février"/>
    <n v="4"/>
    <n v="22"/>
    <s v="Jeudi"/>
    <n v="24134"/>
  </r>
  <r>
    <x v="0"/>
    <d v="2010-02-23T00:00:00"/>
    <x v="0"/>
    <s v="Février"/>
    <n v="4"/>
    <n v="23"/>
    <s v="Vendredi"/>
    <n v="83908"/>
  </r>
  <r>
    <x v="0"/>
    <d v="2010-02-24T00:00:00"/>
    <x v="0"/>
    <s v="Février"/>
    <n v="4"/>
    <n v="24"/>
    <s v="Samedi"/>
    <n v="60790"/>
  </r>
  <r>
    <x v="0"/>
    <d v="2010-02-25T00:00:00"/>
    <x v="0"/>
    <s v="Février"/>
    <n v="4"/>
    <n v="25"/>
    <s v="Dimanche"/>
    <n v="88392"/>
  </r>
  <r>
    <x v="0"/>
    <d v="2010-02-26T00:00:00"/>
    <x v="0"/>
    <s v="Février"/>
    <n v="4"/>
    <n v="26"/>
    <s v="Lundi"/>
    <n v="52840"/>
  </r>
  <r>
    <x v="0"/>
    <d v="2010-02-27T00:00:00"/>
    <x v="0"/>
    <s v="Février"/>
    <n v="4"/>
    <n v="27"/>
    <s v="Mardi"/>
    <n v="46684"/>
  </r>
  <r>
    <x v="0"/>
    <d v="2010-02-28T00:00:00"/>
    <x v="0"/>
    <s v="Février"/>
    <n v="4"/>
    <n v="28"/>
    <s v="Mercredi"/>
    <n v="70692"/>
  </r>
  <r>
    <x v="0"/>
    <d v="2010-03-01T00:00:00"/>
    <x v="0"/>
    <s v="Mars"/>
    <n v="1"/>
    <n v="1"/>
    <s v="Jeudi"/>
    <n v="51086"/>
  </r>
  <r>
    <x v="0"/>
    <d v="2010-03-02T00:00:00"/>
    <x v="0"/>
    <s v="Mars"/>
    <n v="1"/>
    <n v="2"/>
    <s v="Vendredi"/>
    <n v="17297"/>
  </r>
  <r>
    <x v="0"/>
    <d v="2010-03-03T00:00:00"/>
    <x v="0"/>
    <s v="Mars"/>
    <n v="1"/>
    <n v="3"/>
    <s v="Samedi"/>
    <n v="75962"/>
  </r>
  <r>
    <x v="0"/>
    <d v="2010-03-04T00:00:00"/>
    <x v="0"/>
    <s v="Mars"/>
    <n v="1"/>
    <n v="4"/>
    <s v="Dimanche"/>
    <n v="18224"/>
  </r>
  <r>
    <x v="0"/>
    <d v="2010-03-05T00:00:00"/>
    <x v="0"/>
    <s v="Mars"/>
    <n v="1"/>
    <n v="5"/>
    <s v="Lundi"/>
    <n v="54465"/>
  </r>
  <r>
    <x v="0"/>
    <d v="2010-03-06T00:00:00"/>
    <x v="0"/>
    <s v="Mars"/>
    <n v="1"/>
    <n v="6"/>
    <s v="Mardi"/>
    <n v="27525"/>
  </r>
  <r>
    <x v="0"/>
    <d v="2010-03-07T00:00:00"/>
    <x v="0"/>
    <s v="Mars"/>
    <n v="1"/>
    <n v="7"/>
    <s v="Mercredi"/>
    <n v="85067"/>
  </r>
  <r>
    <x v="0"/>
    <d v="2010-03-08T00:00:00"/>
    <x v="0"/>
    <s v="Mars"/>
    <n v="2"/>
    <n v="8"/>
    <s v="Jeudi"/>
    <n v="60882"/>
  </r>
  <r>
    <x v="0"/>
    <d v="2010-03-09T00:00:00"/>
    <x v="0"/>
    <s v="Mars"/>
    <n v="2"/>
    <n v="9"/>
    <s v="Vendredi"/>
    <n v="46811"/>
  </r>
  <r>
    <x v="0"/>
    <d v="2010-03-10T00:00:00"/>
    <x v="0"/>
    <s v="Mars"/>
    <n v="2"/>
    <n v="10"/>
    <s v="Samedi"/>
    <n v="53076"/>
  </r>
  <r>
    <x v="0"/>
    <d v="2010-03-11T00:00:00"/>
    <x v="0"/>
    <s v="Mars"/>
    <n v="2"/>
    <n v="11"/>
    <s v="Dimanche"/>
    <n v="57768"/>
  </r>
  <r>
    <x v="0"/>
    <d v="2010-03-12T00:00:00"/>
    <x v="0"/>
    <s v="Mars"/>
    <n v="2"/>
    <n v="12"/>
    <s v="Lundi"/>
    <n v="64064"/>
  </r>
  <r>
    <x v="0"/>
    <d v="2010-03-13T00:00:00"/>
    <x v="0"/>
    <s v="Mars"/>
    <n v="2"/>
    <n v="13"/>
    <s v="Mardi"/>
    <n v="29137"/>
  </r>
  <r>
    <x v="0"/>
    <d v="2010-03-14T00:00:00"/>
    <x v="0"/>
    <s v="Mars"/>
    <n v="2"/>
    <n v="14"/>
    <s v="Mercredi"/>
    <n v="31036"/>
  </r>
  <r>
    <x v="0"/>
    <d v="2010-03-15T00:00:00"/>
    <x v="0"/>
    <s v="Mars"/>
    <n v="3"/>
    <n v="15"/>
    <s v="Jeudi"/>
    <n v="76547"/>
  </r>
  <r>
    <x v="0"/>
    <d v="2010-03-16T00:00:00"/>
    <x v="0"/>
    <s v="Mars"/>
    <n v="3"/>
    <n v="16"/>
    <s v="Vendredi"/>
    <n v="24910"/>
  </r>
  <r>
    <x v="0"/>
    <d v="2010-03-17T00:00:00"/>
    <x v="0"/>
    <s v="Mars"/>
    <n v="3"/>
    <n v="17"/>
    <s v="Samedi"/>
    <n v="71342"/>
  </r>
  <r>
    <x v="0"/>
    <d v="2010-03-18T00:00:00"/>
    <x v="0"/>
    <s v="Mars"/>
    <n v="3"/>
    <n v="18"/>
    <s v="Dimanche"/>
    <n v="23288"/>
  </r>
  <r>
    <x v="0"/>
    <d v="2010-03-19T00:00:00"/>
    <x v="0"/>
    <s v="Mars"/>
    <n v="3"/>
    <n v="19"/>
    <s v="Lundi"/>
    <n v="82269"/>
  </r>
  <r>
    <x v="0"/>
    <d v="2010-03-20T00:00:00"/>
    <x v="0"/>
    <s v="Mars"/>
    <n v="3"/>
    <n v="20"/>
    <s v="Mardi"/>
    <n v="63490"/>
  </r>
  <r>
    <x v="0"/>
    <d v="2010-03-21T00:00:00"/>
    <x v="0"/>
    <s v="Mars"/>
    <n v="3"/>
    <n v="21"/>
    <s v="Mercredi"/>
    <n v="71465"/>
  </r>
  <r>
    <x v="0"/>
    <d v="2010-03-22T00:00:00"/>
    <x v="0"/>
    <s v="Mars"/>
    <n v="4"/>
    <n v="22"/>
    <s v="Jeudi"/>
    <n v="14860"/>
  </r>
  <r>
    <x v="0"/>
    <d v="2010-03-23T00:00:00"/>
    <x v="0"/>
    <s v="Mars"/>
    <n v="4"/>
    <n v="23"/>
    <s v="Vendredi"/>
    <n v="28940"/>
  </r>
  <r>
    <x v="0"/>
    <d v="2010-03-24T00:00:00"/>
    <x v="0"/>
    <s v="Mars"/>
    <n v="4"/>
    <n v="24"/>
    <s v="Samedi"/>
    <n v="85398"/>
  </r>
  <r>
    <x v="0"/>
    <d v="2010-03-25T00:00:00"/>
    <x v="0"/>
    <s v="Mars"/>
    <n v="4"/>
    <n v="25"/>
    <s v="Dimanche"/>
    <n v="24805"/>
  </r>
  <r>
    <x v="0"/>
    <d v="2010-03-26T00:00:00"/>
    <x v="0"/>
    <s v="Mars"/>
    <n v="4"/>
    <n v="26"/>
    <s v="Lundi"/>
    <n v="29838"/>
  </r>
  <r>
    <x v="0"/>
    <d v="2010-03-27T00:00:00"/>
    <x v="0"/>
    <s v="Mars"/>
    <n v="4"/>
    <n v="27"/>
    <s v="Mardi"/>
    <n v="31916"/>
  </r>
  <r>
    <x v="0"/>
    <d v="2010-03-28T00:00:00"/>
    <x v="0"/>
    <s v="Mars"/>
    <n v="4"/>
    <n v="28"/>
    <s v="Mercredi"/>
    <n v="49130"/>
  </r>
  <r>
    <x v="0"/>
    <d v="2010-03-29T00:00:00"/>
    <x v="0"/>
    <s v="Mars"/>
    <n v="5"/>
    <n v="29"/>
    <s v="Jeudi"/>
    <n v="60016"/>
  </r>
  <r>
    <x v="0"/>
    <d v="2010-03-30T00:00:00"/>
    <x v="0"/>
    <s v="Mars"/>
    <n v="5"/>
    <n v="30"/>
    <s v="Vendredi"/>
    <n v="34927"/>
  </r>
  <r>
    <x v="0"/>
    <d v="2010-03-31T00:00:00"/>
    <x v="0"/>
    <s v="Mars"/>
    <n v="5"/>
    <n v="31"/>
    <s v="Samedi"/>
    <n v="76838"/>
  </r>
  <r>
    <x v="0"/>
    <d v="2010-04-01T00:00:00"/>
    <x v="0"/>
    <s v="Avril"/>
    <n v="1"/>
    <n v="1"/>
    <s v="Dimanche"/>
    <n v="62793"/>
  </r>
  <r>
    <x v="0"/>
    <d v="2010-04-02T00:00:00"/>
    <x v="0"/>
    <s v="Avril"/>
    <n v="1"/>
    <n v="2"/>
    <s v="Lundi"/>
    <n v="65084"/>
  </r>
  <r>
    <x v="0"/>
    <d v="2010-04-03T00:00:00"/>
    <x v="0"/>
    <s v="Avril"/>
    <n v="1"/>
    <n v="3"/>
    <s v="Mardi"/>
    <n v="76027"/>
  </r>
  <r>
    <x v="0"/>
    <d v="2010-04-04T00:00:00"/>
    <x v="0"/>
    <s v="Avril"/>
    <n v="1"/>
    <n v="4"/>
    <s v="Mercredi"/>
    <n v="17832"/>
  </r>
  <r>
    <x v="0"/>
    <d v="2010-04-05T00:00:00"/>
    <x v="0"/>
    <s v="Avril"/>
    <n v="1"/>
    <n v="5"/>
    <s v="Jeudi"/>
    <n v="49430"/>
  </r>
  <r>
    <x v="0"/>
    <d v="2010-04-06T00:00:00"/>
    <x v="0"/>
    <s v="Avril"/>
    <n v="1"/>
    <n v="6"/>
    <s v="Vendredi"/>
    <n v="28245"/>
  </r>
  <r>
    <x v="0"/>
    <d v="2010-04-07T00:00:00"/>
    <x v="0"/>
    <s v="Avril"/>
    <n v="1"/>
    <n v="7"/>
    <s v="Samedi"/>
    <n v="63129"/>
  </r>
  <r>
    <x v="0"/>
    <d v="2010-04-08T00:00:00"/>
    <x v="0"/>
    <s v="Avril"/>
    <n v="2"/>
    <n v="8"/>
    <s v="Dimanche"/>
    <n v="37431"/>
  </r>
  <r>
    <x v="0"/>
    <d v="2010-04-09T00:00:00"/>
    <x v="0"/>
    <s v="Avril"/>
    <n v="2"/>
    <n v="9"/>
    <s v="Lundi"/>
    <n v="68864"/>
  </r>
  <r>
    <x v="0"/>
    <d v="2010-04-10T00:00:00"/>
    <x v="0"/>
    <s v="Avril"/>
    <n v="2"/>
    <n v="10"/>
    <s v="Mardi"/>
    <n v="54564"/>
  </r>
  <r>
    <x v="0"/>
    <d v="2010-04-11T00:00:00"/>
    <x v="0"/>
    <s v="Avril"/>
    <n v="2"/>
    <n v="11"/>
    <s v="Mercredi"/>
    <n v="19158"/>
  </r>
  <r>
    <x v="0"/>
    <d v="2010-04-12T00:00:00"/>
    <x v="0"/>
    <s v="Avril"/>
    <n v="2"/>
    <n v="12"/>
    <s v="Jeudi"/>
    <n v="68174"/>
  </r>
  <r>
    <x v="0"/>
    <d v="2010-04-13T00:00:00"/>
    <x v="0"/>
    <s v="Avril"/>
    <n v="2"/>
    <n v="13"/>
    <s v="Vendredi"/>
    <n v="51740"/>
  </r>
  <r>
    <x v="0"/>
    <d v="2010-04-14T00:00:00"/>
    <x v="0"/>
    <s v="Avril"/>
    <n v="2"/>
    <n v="14"/>
    <s v="Samedi"/>
    <n v="79502"/>
  </r>
  <r>
    <x v="0"/>
    <d v="2010-04-15T00:00:00"/>
    <x v="0"/>
    <s v="Avril"/>
    <n v="3"/>
    <n v="15"/>
    <s v="Dimanche"/>
    <n v="79665"/>
  </r>
  <r>
    <x v="0"/>
    <d v="2010-04-16T00:00:00"/>
    <x v="0"/>
    <s v="Avril"/>
    <n v="3"/>
    <n v="16"/>
    <s v="Lundi"/>
    <n v="87133"/>
  </r>
  <r>
    <x v="0"/>
    <d v="2010-04-17T00:00:00"/>
    <x v="0"/>
    <s v="Avril"/>
    <n v="3"/>
    <n v="17"/>
    <s v="Mardi"/>
    <n v="35619"/>
  </r>
  <r>
    <x v="0"/>
    <d v="2010-04-18T00:00:00"/>
    <x v="0"/>
    <s v="Avril"/>
    <n v="3"/>
    <n v="18"/>
    <s v="Mercredi"/>
    <n v="60071"/>
  </r>
  <r>
    <x v="0"/>
    <d v="2010-04-19T00:00:00"/>
    <x v="0"/>
    <s v="Avril"/>
    <n v="3"/>
    <n v="19"/>
    <s v="Jeudi"/>
    <n v="19304"/>
  </r>
  <r>
    <x v="0"/>
    <d v="2010-04-20T00:00:00"/>
    <x v="0"/>
    <s v="Avril"/>
    <n v="3"/>
    <n v="20"/>
    <s v="Vendredi"/>
    <n v="68478"/>
  </r>
  <r>
    <x v="0"/>
    <d v="2010-04-21T00:00:00"/>
    <x v="0"/>
    <s v="Avril"/>
    <n v="3"/>
    <n v="21"/>
    <s v="Samedi"/>
    <n v="68915"/>
  </r>
  <r>
    <x v="0"/>
    <d v="2010-04-22T00:00:00"/>
    <x v="0"/>
    <s v="Avril"/>
    <n v="4"/>
    <n v="22"/>
    <s v="Dimanche"/>
    <n v="31988"/>
  </r>
  <r>
    <x v="0"/>
    <d v="2010-04-23T00:00:00"/>
    <x v="0"/>
    <s v="Avril"/>
    <n v="4"/>
    <n v="23"/>
    <s v="Lundi"/>
    <n v="56838"/>
  </r>
  <r>
    <x v="0"/>
    <d v="2010-04-24T00:00:00"/>
    <x v="0"/>
    <s v="Avril"/>
    <n v="4"/>
    <n v="24"/>
    <s v="Mardi"/>
    <n v="47517"/>
  </r>
  <r>
    <x v="0"/>
    <d v="2010-04-25T00:00:00"/>
    <x v="0"/>
    <s v="Avril"/>
    <n v="4"/>
    <n v="25"/>
    <s v="Mercredi"/>
    <n v="55409"/>
  </r>
  <r>
    <x v="0"/>
    <d v="2010-04-26T00:00:00"/>
    <x v="0"/>
    <s v="Avril"/>
    <n v="4"/>
    <n v="26"/>
    <s v="Jeudi"/>
    <n v="21182"/>
  </r>
  <r>
    <x v="0"/>
    <d v="2010-04-27T00:00:00"/>
    <x v="0"/>
    <s v="Avril"/>
    <n v="4"/>
    <n v="27"/>
    <s v="Vendredi"/>
    <n v="85604"/>
  </r>
  <r>
    <x v="0"/>
    <d v="2010-04-28T00:00:00"/>
    <x v="0"/>
    <s v="Avril"/>
    <n v="4"/>
    <n v="28"/>
    <s v="Samedi"/>
    <n v="15127"/>
  </r>
  <r>
    <x v="0"/>
    <d v="2010-04-29T00:00:00"/>
    <x v="0"/>
    <s v="Avril"/>
    <n v="5"/>
    <n v="29"/>
    <s v="Dimanche"/>
    <n v="54093"/>
  </r>
  <r>
    <x v="0"/>
    <d v="2010-04-30T00:00:00"/>
    <x v="0"/>
    <s v="Avril"/>
    <n v="5"/>
    <n v="30"/>
    <s v="Lundi"/>
    <n v="28177"/>
  </r>
  <r>
    <x v="0"/>
    <d v="2010-05-01T00:00:00"/>
    <x v="0"/>
    <s v="Mai"/>
    <n v="1"/>
    <n v="1"/>
    <s v="Mardi"/>
    <n v="78046"/>
  </r>
  <r>
    <x v="0"/>
    <d v="2010-05-02T00:00:00"/>
    <x v="0"/>
    <s v="Mai"/>
    <n v="1"/>
    <n v="2"/>
    <s v="Mercredi"/>
    <n v="28019"/>
  </r>
  <r>
    <x v="0"/>
    <d v="2010-05-03T00:00:00"/>
    <x v="0"/>
    <s v="Mai"/>
    <n v="1"/>
    <n v="3"/>
    <s v="Jeudi"/>
    <n v="85106"/>
  </r>
  <r>
    <x v="0"/>
    <d v="2010-05-04T00:00:00"/>
    <x v="0"/>
    <s v="Mai"/>
    <n v="1"/>
    <n v="4"/>
    <s v="Vendredi"/>
    <n v="60562"/>
  </r>
  <r>
    <x v="0"/>
    <d v="2010-05-05T00:00:00"/>
    <x v="0"/>
    <s v="Mai"/>
    <n v="1"/>
    <n v="5"/>
    <s v="Samedi"/>
    <n v="61247"/>
  </r>
  <r>
    <x v="0"/>
    <d v="2010-05-06T00:00:00"/>
    <x v="0"/>
    <s v="Mai"/>
    <n v="1"/>
    <n v="6"/>
    <s v="Dimanche"/>
    <n v="15062"/>
  </r>
  <r>
    <x v="0"/>
    <d v="2010-05-07T00:00:00"/>
    <x v="0"/>
    <s v="Mai"/>
    <n v="1"/>
    <n v="7"/>
    <s v="Lundi"/>
    <n v="53523"/>
  </r>
  <r>
    <x v="0"/>
    <d v="2010-05-08T00:00:00"/>
    <x v="0"/>
    <s v="Mai"/>
    <n v="2"/>
    <n v="8"/>
    <s v="Mardi"/>
    <n v="50893"/>
  </r>
  <r>
    <x v="0"/>
    <d v="2010-05-09T00:00:00"/>
    <x v="0"/>
    <s v="Mai"/>
    <n v="2"/>
    <n v="9"/>
    <s v="Mercredi"/>
    <n v="62613"/>
  </r>
  <r>
    <x v="0"/>
    <d v="2010-05-10T00:00:00"/>
    <x v="0"/>
    <s v="Mai"/>
    <n v="2"/>
    <n v="10"/>
    <s v="Jeudi"/>
    <n v="73160"/>
  </r>
  <r>
    <x v="0"/>
    <d v="2010-05-11T00:00:00"/>
    <x v="0"/>
    <s v="Mai"/>
    <n v="2"/>
    <n v="11"/>
    <s v="Vendredi"/>
    <n v="64393"/>
  </r>
  <r>
    <x v="0"/>
    <d v="2010-05-12T00:00:00"/>
    <x v="0"/>
    <s v="Mai"/>
    <n v="2"/>
    <n v="12"/>
    <s v="Samedi"/>
    <n v="41210"/>
  </r>
  <r>
    <x v="0"/>
    <d v="2010-05-13T00:00:00"/>
    <x v="0"/>
    <s v="Mai"/>
    <n v="2"/>
    <n v="13"/>
    <s v="Dimanche"/>
    <n v="49726"/>
  </r>
  <r>
    <x v="0"/>
    <d v="2010-05-14T00:00:00"/>
    <x v="0"/>
    <s v="Mai"/>
    <n v="2"/>
    <n v="14"/>
    <s v="Lundi"/>
    <n v="73389"/>
  </r>
  <r>
    <x v="0"/>
    <d v="2010-05-15T00:00:00"/>
    <x v="0"/>
    <s v="Mai"/>
    <n v="3"/>
    <n v="15"/>
    <s v="Mardi"/>
    <n v="80889"/>
  </r>
  <r>
    <x v="0"/>
    <d v="2010-05-16T00:00:00"/>
    <x v="0"/>
    <s v="Mai"/>
    <n v="3"/>
    <n v="16"/>
    <s v="Mercredi"/>
    <n v="55892"/>
  </r>
  <r>
    <x v="0"/>
    <d v="2010-05-17T00:00:00"/>
    <x v="0"/>
    <s v="Mai"/>
    <n v="3"/>
    <n v="17"/>
    <s v="Jeudi"/>
    <n v="30434"/>
  </r>
  <r>
    <x v="0"/>
    <d v="2010-05-18T00:00:00"/>
    <x v="0"/>
    <s v="Mai"/>
    <n v="3"/>
    <n v="18"/>
    <s v="Vendredi"/>
    <n v="65646"/>
  </r>
  <r>
    <x v="0"/>
    <d v="2010-05-19T00:00:00"/>
    <x v="0"/>
    <s v="Mai"/>
    <n v="3"/>
    <n v="19"/>
    <s v="Samedi"/>
    <n v="66774"/>
  </r>
  <r>
    <x v="0"/>
    <d v="2010-05-20T00:00:00"/>
    <x v="0"/>
    <s v="Mai"/>
    <n v="3"/>
    <n v="20"/>
    <s v="Dimanche"/>
    <n v="75748"/>
  </r>
  <r>
    <x v="0"/>
    <d v="2010-05-21T00:00:00"/>
    <x v="0"/>
    <s v="Mai"/>
    <n v="3"/>
    <n v="21"/>
    <s v="Lundi"/>
    <n v="38431"/>
  </r>
  <r>
    <x v="0"/>
    <d v="2010-05-22T00:00:00"/>
    <x v="0"/>
    <s v="Mai"/>
    <n v="4"/>
    <n v="22"/>
    <s v="Mardi"/>
    <n v="59125"/>
  </r>
  <r>
    <x v="0"/>
    <d v="2010-05-23T00:00:00"/>
    <x v="0"/>
    <s v="Mai"/>
    <n v="4"/>
    <n v="23"/>
    <s v="Mercredi"/>
    <n v="87145"/>
  </r>
  <r>
    <x v="0"/>
    <d v="2010-05-24T00:00:00"/>
    <x v="0"/>
    <s v="Mai"/>
    <n v="4"/>
    <n v="24"/>
    <s v="Jeudi"/>
    <n v="53828"/>
  </r>
  <r>
    <x v="0"/>
    <d v="2010-05-25T00:00:00"/>
    <x v="0"/>
    <s v="Mai"/>
    <n v="4"/>
    <n v="25"/>
    <s v="Vendredi"/>
    <n v="64107"/>
  </r>
  <r>
    <x v="0"/>
    <d v="2010-05-26T00:00:00"/>
    <x v="0"/>
    <s v="Mai"/>
    <n v="4"/>
    <n v="26"/>
    <s v="Samedi"/>
    <n v="83910"/>
  </r>
  <r>
    <x v="0"/>
    <d v="2010-05-27T00:00:00"/>
    <x v="0"/>
    <s v="Mai"/>
    <n v="4"/>
    <n v="27"/>
    <s v="Dimanche"/>
    <n v="52840"/>
  </r>
  <r>
    <x v="0"/>
    <d v="2010-05-28T00:00:00"/>
    <x v="0"/>
    <s v="Mai"/>
    <n v="4"/>
    <n v="28"/>
    <s v="Lundi"/>
    <n v="39393"/>
  </r>
  <r>
    <x v="0"/>
    <d v="2010-05-29T00:00:00"/>
    <x v="0"/>
    <s v="Mai"/>
    <n v="5"/>
    <n v="29"/>
    <s v="Mardi"/>
    <n v="78406"/>
  </r>
  <r>
    <x v="0"/>
    <d v="2010-05-30T00:00:00"/>
    <x v="0"/>
    <s v="Mai"/>
    <n v="5"/>
    <n v="30"/>
    <s v="Mercredi"/>
    <n v="42691"/>
  </r>
  <r>
    <x v="0"/>
    <d v="2010-05-31T00:00:00"/>
    <x v="0"/>
    <s v="Mai"/>
    <n v="5"/>
    <n v="31"/>
    <s v="Jeudi"/>
    <n v="66361"/>
  </r>
  <r>
    <x v="0"/>
    <d v="2010-06-01T00:00:00"/>
    <x v="0"/>
    <s v="Juin"/>
    <n v="1"/>
    <n v="1"/>
    <s v="Vendredi"/>
    <n v="43476"/>
  </r>
  <r>
    <x v="0"/>
    <d v="2010-06-02T00:00:00"/>
    <x v="0"/>
    <s v="Juin"/>
    <n v="1"/>
    <n v="2"/>
    <s v="Samedi"/>
    <n v="30835"/>
  </r>
  <r>
    <x v="0"/>
    <d v="2010-06-03T00:00:00"/>
    <x v="0"/>
    <s v="Juin"/>
    <n v="1"/>
    <n v="3"/>
    <s v="Dimanche"/>
    <n v="45370"/>
  </r>
  <r>
    <x v="0"/>
    <d v="2010-06-04T00:00:00"/>
    <x v="0"/>
    <s v="Juin"/>
    <n v="1"/>
    <n v="4"/>
    <s v="Lundi"/>
    <n v="25200"/>
  </r>
  <r>
    <x v="0"/>
    <d v="2010-06-05T00:00:00"/>
    <x v="0"/>
    <s v="Juin"/>
    <n v="1"/>
    <n v="5"/>
    <s v="Mardi"/>
    <n v="84876"/>
  </r>
  <r>
    <x v="0"/>
    <d v="2010-06-06T00:00:00"/>
    <x v="0"/>
    <s v="Juin"/>
    <n v="1"/>
    <n v="6"/>
    <s v="Mercredi"/>
    <n v="15132"/>
  </r>
  <r>
    <x v="0"/>
    <d v="2010-06-07T00:00:00"/>
    <x v="0"/>
    <s v="Juin"/>
    <n v="1"/>
    <n v="7"/>
    <s v="Jeudi"/>
    <n v="47248"/>
  </r>
  <r>
    <x v="0"/>
    <d v="2010-06-08T00:00:00"/>
    <x v="0"/>
    <s v="Juin"/>
    <n v="2"/>
    <n v="8"/>
    <s v="Vendredi"/>
    <n v="73941"/>
  </r>
  <r>
    <x v="0"/>
    <d v="2010-06-09T00:00:00"/>
    <x v="0"/>
    <s v="Juin"/>
    <n v="2"/>
    <n v="9"/>
    <s v="Samedi"/>
    <n v="31205"/>
  </r>
  <r>
    <x v="0"/>
    <d v="2010-06-10T00:00:00"/>
    <x v="0"/>
    <s v="Juin"/>
    <n v="2"/>
    <n v="10"/>
    <s v="Dimanche"/>
    <n v="21613"/>
  </r>
  <r>
    <x v="0"/>
    <d v="2010-06-11T00:00:00"/>
    <x v="0"/>
    <s v="Juin"/>
    <n v="2"/>
    <n v="11"/>
    <s v="Lundi"/>
    <n v="32518"/>
  </r>
  <r>
    <x v="0"/>
    <d v="2010-06-12T00:00:00"/>
    <x v="0"/>
    <s v="Juin"/>
    <n v="2"/>
    <n v="12"/>
    <s v="Mardi"/>
    <n v="66834"/>
  </r>
  <r>
    <x v="0"/>
    <d v="2010-06-13T00:00:00"/>
    <x v="0"/>
    <s v="Juin"/>
    <n v="2"/>
    <n v="13"/>
    <s v="Mercredi"/>
    <n v="72014"/>
  </r>
  <r>
    <x v="0"/>
    <d v="2010-06-14T00:00:00"/>
    <x v="0"/>
    <s v="Juin"/>
    <n v="2"/>
    <n v="14"/>
    <s v="Jeudi"/>
    <n v="48532"/>
  </r>
  <r>
    <x v="0"/>
    <d v="2010-06-15T00:00:00"/>
    <x v="0"/>
    <s v="Juin"/>
    <n v="3"/>
    <n v="15"/>
    <s v="Vendredi"/>
    <n v="27847"/>
  </r>
  <r>
    <x v="0"/>
    <d v="2010-06-16T00:00:00"/>
    <x v="0"/>
    <s v="Juin"/>
    <n v="3"/>
    <n v="16"/>
    <s v="Samedi"/>
    <n v="53035"/>
  </r>
  <r>
    <x v="0"/>
    <d v="2010-06-17T00:00:00"/>
    <x v="0"/>
    <s v="Juin"/>
    <n v="3"/>
    <n v="17"/>
    <s v="Dimanche"/>
    <n v="18034"/>
  </r>
  <r>
    <x v="0"/>
    <d v="2010-06-18T00:00:00"/>
    <x v="0"/>
    <s v="Juin"/>
    <n v="3"/>
    <n v="18"/>
    <s v="Lundi"/>
    <n v="78637"/>
  </r>
  <r>
    <x v="0"/>
    <d v="2010-06-19T00:00:00"/>
    <x v="0"/>
    <s v="Juin"/>
    <n v="3"/>
    <n v="19"/>
    <s v="Mardi"/>
    <n v="22904"/>
  </r>
  <r>
    <x v="0"/>
    <d v="2010-06-20T00:00:00"/>
    <x v="0"/>
    <s v="Juin"/>
    <n v="3"/>
    <n v="20"/>
    <s v="Mercredi"/>
    <n v="34140"/>
  </r>
  <r>
    <x v="0"/>
    <d v="2010-06-21T00:00:00"/>
    <x v="0"/>
    <s v="Juin"/>
    <n v="3"/>
    <n v="21"/>
    <s v="Jeudi"/>
    <n v="77054"/>
  </r>
  <r>
    <x v="0"/>
    <d v="2010-06-22T00:00:00"/>
    <x v="0"/>
    <s v="Juin"/>
    <n v="4"/>
    <n v="22"/>
    <s v="Vendredi"/>
    <n v="78475"/>
  </r>
  <r>
    <x v="0"/>
    <d v="2010-06-23T00:00:00"/>
    <x v="0"/>
    <s v="Juin"/>
    <n v="4"/>
    <n v="23"/>
    <s v="Samedi"/>
    <n v="88101"/>
  </r>
  <r>
    <x v="0"/>
    <d v="2010-06-24T00:00:00"/>
    <x v="0"/>
    <s v="Juin"/>
    <n v="4"/>
    <n v="24"/>
    <s v="Dimanche"/>
    <n v="74783"/>
  </r>
  <r>
    <x v="0"/>
    <d v="2010-06-25T00:00:00"/>
    <x v="0"/>
    <s v="Juin"/>
    <n v="4"/>
    <n v="25"/>
    <s v="Lundi"/>
    <n v="19984"/>
  </r>
  <r>
    <x v="0"/>
    <d v="2010-06-26T00:00:00"/>
    <x v="0"/>
    <s v="Juin"/>
    <n v="4"/>
    <n v="26"/>
    <s v="Mardi"/>
    <n v="15210"/>
  </r>
  <r>
    <x v="0"/>
    <d v="2010-06-27T00:00:00"/>
    <x v="0"/>
    <s v="Juin"/>
    <n v="4"/>
    <n v="27"/>
    <s v="Mercredi"/>
    <n v="24746"/>
  </r>
  <r>
    <x v="0"/>
    <d v="2010-06-28T00:00:00"/>
    <x v="0"/>
    <s v="Juin"/>
    <n v="4"/>
    <n v="28"/>
    <s v="Jeudi"/>
    <n v="77125"/>
  </r>
  <r>
    <x v="0"/>
    <d v="2010-06-29T00:00:00"/>
    <x v="0"/>
    <s v="Juin"/>
    <n v="5"/>
    <n v="29"/>
    <s v="Vendredi"/>
    <n v="88029"/>
  </r>
  <r>
    <x v="0"/>
    <d v="2010-06-30T00:00:00"/>
    <x v="0"/>
    <s v="Juin"/>
    <n v="5"/>
    <n v="30"/>
    <s v="Samedi"/>
    <n v="66028"/>
  </r>
  <r>
    <x v="0"/>
    <d v="2010-07-01T00:00:00"/>
    <x v="0"/>
    <s v="Juillet"/>
    <n v="1"/>
    <n v="1"/>
    <s v="Dimanche"/>
    <n v="54067"/>
  </r>
  <r>
    <x v="0"/>
    <d v="2010-07-02T00:00:00"/>
    <x v="0"/>
    <s v="Juillet"/>
    <n v="1"/>
    <n v="2"/>
    <s v="Lundi"/>
    <n v="31352"/>
  </r>
  <r>
    <x v="0"/>
    <d v="2010-07-03T00:00:00"/>
    <x v="0"/>
    <s v="Juillet"/>
    <n v="1"/>
    <n v="3"/>
    <s v="Mardi"/>
    <n v="86095"/>
  </r>
  <r>
    <x v="0"/>
    <d v="2010-07-04T00:00:00"/>
    <x v="0"/>
    <s v="Juillet"/>
    <n v="1"/>
    <n v="4"/>
    <s v="Mercredi"/>
    <n v="88639"/>
  </r>
  <r>
    <x v="0"/>
    <d v="2010-07-05T00:00:00"/>
    <x v="0"/>
    <s v="Juillet"/>
    <n v="1"/>
    <n v="5"/>
    <s v="Jeudi"/>
    <n v="55802"/>
  </r>
  <r>
    <x v="0"/>
    <d v="2010-07-06T00:00:00"/>
    <x v="0"/>
    <s v="Juillet"/>
    <n v="1"/>
    <n v="6"/>
    <s v="Vendredi"/>
    <n v="16964"/>
  </r>
  <r>
    <x v="0"/>
    <d v="2010-07-07T00:00:00"/>
    <x v="0"/>
    <s v="Juillet"/>
    <n v="1"/>
    <n v="7"/>
    <s v="Samedi"/>
    <n v="47450"/>
  </r>
  <r>
    <x v="0"/>
    <d v="2010-07-08T00:00:00"/>
    <x v="0"/>
    <s v="Juillet"/>
    <n v="2"/>
    <n v="8"/>
    <s v="Dimanche"/>
    <n v="43615"/>
  </r>
  <r>
    <x v="0"/>
    <d v="2010-07-09T00:00:00"/>
    <x v="0"/>
    <s v="Juillet"/>
    <n v="2"/>
    <n v="9"/>
    <s v="Lundi"/>
    <n v="45334"/>
  </r>
  <r>
    <x v="0"/>
    <d v="2010-07-10T00:00:00"/>
    <x v="0"/>
    <s v="Juillet"/>
    <n v="2"/>
    <n v="10"/>
    <s v="Mardi"/>
    <n v="58666"/>
  </r>
  <r>
    <x v="0"/>
    <d v="2010-07-11T00:00:00"/>
    <x v="0"/>
    <s v="Juillet"/>
    <n v="2"/>
    <n v="11"/>
    <s v="Mercredi"/>
    <n v="58646"/>
  </r>
  <r>
    <x v="0"/>
    <d v="2010-07-12T00:00:00"/>
    <x v="0"/>
    <s v="Juillet"/>
    <n v="2"/>
    <n v="12"/>
    <s v="Jeudi"/>
    <n v="39631"/>
  </r>
  <r>
    <x v="0"/>
    <d v="2010-07-13T00:00:00"/>
    <x v="0"/>
    <s v="Juillet"/>
    <n v="2"/>
    <n v="13"/>
    <s v="Vendredi"/>
    <n v="40751"/>
  </r>
  <r>
    <x v="0"/>
    <d v="2010-07-14T00:00:00"/>
    <x v="0"/>
    <s v="Juillet"/>
    <n v="2"/>
    <n v="14"/>
    <s v="Samedi"/>
    <n v="53989"/>
  </r>
  <r>
    <x v="0"/>
    <d v="2010-07-15T00:00:00"/>
    <x v="0"/>
    <s v="Juillet"/>
    <n v="3"/>
    <n v="15"/>
    <s v="Dimanche"/>
    <n v="72125"/>
  </r>
  <r>
    <x v="0"/>
    <d v="2010-07-16T00:00:00"/>
    <x v="0"/>
    <s v="Juillet"/>
    <n v="3"/>
    <n v="16"/>
    <s v="Lundi"/>
    <n v="63126"/>
  </r>
  <r>
    <x v="0"/>
    <d v="2010-07-17T00:00:00"/>
    <x v="0"/>
    <s v="Juillet"/>
    <n v="3"/>
    <n v="17"/>
    <s v="Mardi"/>
    <n v="20099"/>
  </r>
  <r>
    <x v="0"/>
    <d v="2010-07-18T00:00:00"/>
    <x v="0"/>
    <s v="Juillet"/>
    <n v="3"/>
    <n v="18"/>
    <s v="Mercredi"/>
    <n v="21799"/>
  </r>
  <r>
    <x v="0"/>
    <d v="2010-07-19T00:00:00"/>
    <x v="0"/>
    <s v="Juillet"/>
    <n v="3"/>
    <n v="19"/>
    <s v="Jeudi"/>
    <n v="75863"/>
  </r>
  <r>
    <x v="0"/>
    <d v="2010-07-20T00:00:00"/>
    <x v="0"/>
    <s v="Juillet"/>
    <n v="3"/>
    <n v="20"/>
    <s v="Vendredi"/>
    <n v="50936"/>
  </r>
  <r>
    <x v="0"/>
    <d v="2010-07-21T00:00:00"/>
    <x v="0"/>
    <s v="Juillet"/>
    <n v="3"/>
    <n v="21"/>
    <s v="Samedi"/>
    <n v="82485"/>
  </r>
  <r>
    <x v="0"/>
    <d v="2010-07-22T00:00:00"/>
    <x v="0"/>
    <s v="Juillet"/>
    <n v="4"/>
    <n v="22"/>
    <s v="Dimanche"/>
    <n v="29812"/>
  </r>
  <r>
    <x v="0"/>
    <d v="2010-07-23T00:00:00"/>
    <x v="0"/>
    <s v="Juillet"/>
    <n v="4"/>
    <n v="23"/>
    <s v="Lundi"/>
    <n v="32575"/>
  </r>
  <r>
    <x v="0"/>
    <d v="2010-07-24T00:00:00"/>
    <x v="0"/>
    <s v="Juillet"/>
    <n v="4"/>
    <n v="24"/>
    <s v="Mardi"/>
    <n v="46050"/>
  </r>
  <r>
    <x v="0"/>
    <d v="2010-07-25T00:00:00"/>
    <x v="0"/>
    <s v="Juillet"/>
    <n v="4"/>
    <n v="25"/>
    <s v="Mercredi"/>
    <n v="77198"/>
  </r>
  <r>
    <x v="0"/>
    <d v="2010-07-26T00:00:00"/>
    <x v="0"/>
    <s v="Juillet"/>
    <n v="4"/>
    <n v="26"/>
    <s v="Jeudi"/>
    <n v="30453"/>
  </r>
  <r>
    <x v="0"/>
    <d v="2010-07-27T00:00:00"/>
    <x v="0"/>
    <s v="Juillet"/>
    <n v="4"/>
    <n v="27"/>
    <s v="Vendredi"/>
    <n v="34543"/>
  </r>
  <r>
    <x v="0"/>
    <d v="2010-07-28T00:00:00"/>
    <x v="0"/>
    <s v="Juillet"/>
    <n v="4"/>
    <n v="28"/>
    <s v="Samedi"/>
    <n v="82802"/>
  </r>
  <r>
    <x v="0"/>
    <d v="2010-07-29T00:00:00"/>
    <x v="0"/>
    <s v="Juillet"/>
    <n v="5"/>
    <n v="29"/>
    <s v="Dimanche"/>
    <n v="24605"/>
  </r>
  <r>
    <x v="0"/>
    <d v="2010-07-30T00:00:00"/>
    <x v="0"/>
    <s v="Juillet"/>
    <n v="5"/>
    <n v="30"/>
    <s v="Lundi"/>
    <n v="14677"/>
  </r>
  <r>
    <x v="0"/>
    <d v="2010-07-31T00:00:00"/>
    <x v="0"/>
    <s v="Juillet"/>
    <n v="5"/>
    <n v="31"/>
    <s v="Mardi"/>
    <n v="53805"/>
  </r>
  <r>
    <x v="0"/>
    <d v="2010-08-01T00:00:00"/>
    <x v="0"/>
    <s v="Août"/>
    <n v="1"/>
    <n v="1"/>
    <s v="Mercredi"/>
    <n v="74900"/>
  </r>
  <r>
    <x v="0"/>
    <d v="2010-08-02T00:00:00"/>
    <x v="0"/>
    <s v="Août"/>
    <n v="1"/>
    <n v="2"/>
    <s v="Jeudi"/>
    <n v="14916"/>
  </r>
  <r>
    <x v="0"/>
    <d v="2010-08-03T00:00:00"/>
    <x v="0"/>
    <s v="Août"/>
    <n v="1"/>
    <n v="3"/>
    <s v="Vendredi"/>
    <n v="83943"/>
  </r>
  <r>
    <x v="0"/>
    <d v="2010-08-04T00:00:00"/>
    <x v="0"/>
    <s v="Août"/>
    <n v="1"/>
    <n v="4"/>
    <s v="Samedi"/>
    <n v="25566"/>
  </r>
  <r>
    <x v="0"/>
    <d v="2010-08-05T00:00:00"/>
    <x v="0"/>
    <s v="Août"/>
    <n v="1"/>
    <n v="5"/>
    <s v="Dimanche"/>
    <n v="66198"/>
  </r>
  <r>
    <x v="0"/>
    <d v="2010-08-06T00:00:00"/>
    <x v="0"/>
    <s v="Août"/>
    <n v="1"/>
    <n v="6"/>
    <s v="Lundi"/>
    <n v="79684"/>
  </r>
  <r>
    <x v="0"/>
    <d v="2010-08-07T00:00:00"/>
    <x v="0"/>
    <s v="Août"/>
    <n v="1"/>
    <n v="7"/>
    <s v="Mardi"/>
    <n v="73893"/>
  </r>
  <r>
    <x v="0"/>
    <d v="2010-08-08T00:00:00"/>
    <x v="0"/>
    <s v="Août"/>
    <n v="2"/>
    <n v="8"/>
    <s v="Mercredi"/>
    <n v="37891"/>
  </r>
  <r>
    <x v="0"/>
    <d v="2010-08-09T00:00:00"/>
    <x v="0"/>
    <s v="Août"/>
    <n v="2"/>
    <n v="9"/>
    <s v="Jeudi"/>
    <n v="71884"/>
  </r>
  <r>
    <x v="0"/>
    <d v="2010-08-10T00:00:00"/>
    <x v="0"/>
    <s v="Août"/>
    <n v="2"/>
    <n v="10"/>
    <s v="Vendredi"/>
    <n v="81095"/>
  </r>
  <r>
    <x v="0"/>
    <d v="2010-08-11T00:00:00"/>
    <x v="0"/>
    <s v="Août"/>
    <n v="2"/>
    <n v="11"/>
    <s v="Samedi"/>
    <n v="85403"/>
  </r>
  <r>
    <x v="0"/>
    <d v="2010-08-12T00:00:00"/>
    <x v="0"/>
    <s v="Août"/>
    <n v="2"/>
    <n v="12"/>
    <s v="Dimanche"/>
    <n v="49497"/>
  </r>
  <r>
    <x v="0"/>
    <d v="2010-08-13T00:00:00"/>
    <x v="0"/>
    <s v="Août"/>
    <n v="2"/>
    <n v="13"/>
    <s v="Lundi"/>
    <n v="46725"/>
  </r>
  <r>
    <x v="0"/>
    <d v="2010-08-14T00:00:00"/>
    <x v="0"/>
    <s v="Août"/>
    <n v="2"/>
    <n v="14"/>
    <s v="Mardi"/>
    <n v="57868"/>
  </r>
  <r>
    <x v="0"/>
    <d v="2010-08-15T00:00:00"/>
    <x v="0"/>
    <s v="Août"/>
    <n v="3"/>
    <n v="15"/>
    <s v="Mercredi"/>
    <n v="51607"/>
  </r>
  <r>
    <x v="0"/>
    <d v="2010-08-16T00:00:00"/>
    <x v="0"/>
    <s v="Août"/>
    <n v="3"/>
    <n v="16"/>
    <s v="Jeudi"/>
    <n v="23699"/>
  </r>
  <r>
    <x v="0"/>
    <d v="2010-08-17T00:00:00"/>
    <x v="0"/>
    <s v="Août"/>
    <n v="3"/>
    <n v="17"/>
    <s v="Vendredi"/>
    <n v="43716"/>
  </r>
  <r>
    <x v="0"/>
    <d v="2010-08-18T00:00:00"/>
    <x v="0"/>
    <s v="Août"/>
    <n v="3"/>
    <n v="18"/>
    <s v="Samedi"/>
    <n v="63802"/>
  </r>
  <r>
    <x v="0"/>
    <d v="2010-08-19T00:00:00"/>
    <x v="0"/>
    <s v="Août"/>
    <n v="3"/>
    <n v="19"/>
    <s v="Dimanche"/>
    <n v="23988"/>
  </r>
  <r>
    <x v="0"/>
    <d v="2010-08-20T00:00:00"/>
    <x v="0"/>
    <s v="Août"/>
    <n v="3"/>
    <n v="20"/>
    <s v="Lundi"/>
    <n v="18744"/>
  </r>
  <r>
    <x v="0"/>
    <d v="2010-08-21T00:00:00"/>
    <x v="0"/>
    <s v="Août"/>
    <n v="3"/>
    <n v="21"/>
    <s v="Mardi"/>
    <n v="44028"/>
  </r>
  <r>
    <x v="0"/>
    <d v="2010-08-22T00:00:00"/>
    <x v="0"/>
    <s v="Août"/>
    <n v="4"/>
    <n v="22"/>
    <s v="Mercredi"/>
    <n v="79822"/>
  </r>
  <r>
    <x v="0"/>
    <d v="2010-08-23T00:00:00"/>
    <x v="0"/>
    <s v="Août"/>
    <n v="4"/>
    <n v="23"/>
    <s v="Jeudi"/>
    <n v="23158"/>
  </r>
  <r>
    <x v="0"/>
    <d v="2010-08-24T00:00:00"/>
    <x v="0"/>
    <s v="Août"/>
    <n v="4"/>
    <n v="24"/>
    <s v="Vendredi"/>
    <n v="80040"/>
  </r>
  <r>
    <x v="0"/>
    <d v="2010-08-25T00:00:00"/>
    <x v="0"/>
    <s v="Août"/>
    <n v="4"/>
    <n v="25"/>
    <s v="Samedi"/>
    <n v="35234"/>
  </r>
  <r>
    <x v="0"/>
    <d v="2010-08-26T00:00:00"/>
    <x v="0"/>
    <s v="Août"/>
    <n v="4"/>
    <n v="26"/>
    <s v="Dimanche"/>
    <n v="72133"/>
  </r>
  <r>
    <x v="0"/>
    <d v="2010-08-27T00:00:00"/>
    <x v="0"/>
    <s v="Août"/>
    <n v="4"/>
    <n v="27"/>
    <s v="Lundi"/>
    <n v="87911"/>
  </r>
  <r>
    <x v="0"/>
    <d v="2010-08-28T00:00:00"/>
    <x v="0"/>
    <s v="Août"/>
    <n v="4"/>
    <n v="28"/>
    <s v="Mardi"/>
    <n v="52779"/>
  </r>
  <r>
    <x v="0"/>
    <d v="2010-08-29T00:00:00"/>
    <x v="0"/>
    <s v="Août"/>
    <n v="5"/>
    <n v="29"/>
    <s v="Mercredi"/>
    <n v="87093"/>
  </r>
  <r>
    <x v="0"/>
    <d v="2010-08-30T00:00:00"/>
    <x v="0"/>
    <s v="Août"/>
    <n v="5"/>
    <n v="30"/>
    <s v="Jeudi"/>
    <n v="21751"/>
  </r>
  <r>
    <x v="0"/>
    <d v="2010-08-31T00:00:00"/>
    <x v="0"/>
    <s v="Août"/>
    <n v="5"/>
    <n v="31"/>
    <s v="Vendredi"/>
    <n v="59139"/>
  </r>
  <r>
    <x v="0"/>
    <d v="2010-09-01T00:00:00"/>
    <x v="0"/>
    <s v="Septembre"/>
    <n v="1"/>
    <n v="1"/>
    <s v="Samedi"/>
    <n v="39057"/>
  </r>
  <r>
    <x v="0"/>
    <d v="2010-09-02T00:00:00"/>
    <x v="0"/>
    <s v="Septembre"/>
    <n v="1"/>
    <n v="2"/>
    <s v="Dimanche"/>
    <n v="52794"/>
  </r>
  <r>
    <x v="0"/>
    <d v="2010-09-03T00:00:00"/>
    <x v="0"/>
    <s v="Septembre"/>
    <n v="1"/>
    <n v="3"/>
    <s v="Lundi"/>
    <n v="25365"/>
  </r>
  <r>
    <x v="0"/>
    <d v="2010-09-04T00:00:00"/>
    <x v="0"/>
    <s v="Septembre"/>
    <n v="1"/>
    <n v="4"/>
    <s v="Mardi"/>
    <n v="32600"/>
  </r>
  <r>
    <x v="0"/>
    <d v="2010-09-05T00:00:00"/>
    <x v="0"/>
    <s v="Septembre"/>
    <n v="1"/>
    <n v="5"/>
    <s v="Mercredi"/>
    <n v="29122"/>
  </r>
  <r>
    <x v="0"/>
    <d v="2010-09-06T00:00:00"/>
    <x v="0"/>
    <s v="Septembre"/>
    <n v="1"/>
    <n v="6"/>
    <s v="Jeudi"/>
    <n v="84956"/>
  </r>
  <r>
    <x v="0"/>
    <d v="2010-09-07T00:00:00"/>
    <x v="0"/>
    <s v="Septembre"/>
    <n v="1"/>
    <n v="7"/>
    <s v="Vendredi"/>
    <n v="87398"/>
  </r>
  <r>
    <x v="0"/>
    <d v="2010-09-08T00:00:00"/>
    <x v="0"/>
    <s v="Septembre"/>
    <n v="2"/>
    <n v="8"/>
    <s v="Samedi"/>
    <n v="33821"/>
  </r>
  <r>
    <x v="0"/>
    <d v="2010-09-09T00:00:00"/>
    <x v="0"/>
    <s v="Septembre"/>
    <n v="2"/>
    <n v="9"/>
    <s v="Dimanche"/>
    <n v="30008"/>
  </r>
  <r>
    <x v="0"/>
    <d v="2010-09-10T00:00:00"/>
    <x v="0"/>
    <s v="Septembre"/>
    <n v="2"/>
    <n v="10"/>
    <s v="Lundi"/>
    <n v="38733"/>
  </r>
  <r>
    <x v="0"/>
    <d v="2010-09-11T00:00:00"/>
    <x v="0"/>
    <s v="Septembre"/>
    <n v="2"/>
    <n v="11"/>
    <s v="Mardi"/>
    <n v="41919"/>
  </r>
  <r>
    <x v="0"/>
    <d v="2010-09-12T00:00:00"/>
    <x v="0"/>
    <s v="Septembre"/>
    <n v="2"/>
    <n v="12"/>
    <s v="Mercredi"/>
    <n v="24427"/>
  </r>
  <r>
    <x v="0"/>
    <d v="2010-09-13T00:00:00"/>
    <x v="0"/>
    <s v="Septembre"/>
    <n v="2"/>
    <n v="13"/>
    <s v="Jeudi"/>
    <n v="46677"/>
  </r>
  <r>
    <x v="0"/>
    <d v="2010-09-14T00:00:00"/>
    <x v="0"/>
    <s v="Septembre"/>
    <n v="2"/>
    <n v="14"/>
    <s v="Vendredi"/>
    <n v="87806"/>
  </r>
  <r>
    <x v="0"/>
    <d v="2010-09-15T00:00:00"/>
    <x v="0"/>
    <s v="Septembre"/>
    <n v="3"/>
    <n v="15"/>
    <s v="Samedi"/>
    <n v="61688"/>
  </r>
  <r>
    <x v="0"/>
    <d v="2010-09-16T00:00:00"/>
    <x v="0"/>
    <s v="Septembre"/>
    <n v="3"/>
    <n v="16"/>
    <s v="Dimanche"/>
    <n v="16814"/>
  </r>
  <r>
    <x v="0"/>
    <d v="2010-09-17T00:00:00"/>
    <x v="0"/>
    <s v="Septembre"/>
    <n v="3"/>
    <n v="17"/>
    <s v="Lundi"/>
    <n v="57601"/>
  </r>
  <r>
    <x v="0"/>
    <d v="2010-09-18T00:00:00"/>
    <x v="0"/>
    <s v="Septembre"/>
    <n v="3"/>
    <n v="18"/>
    <s v="Mardi"/>
    <n v="58290"/>
  </r>
  <r>
    <x v="0"/>
    <d v="2010-09-19T00:00:00"/>
    <x v="0"/>
    <s v="Septembre"/>
    <n v="3"/>
    <n v="19"/>
    <s v="Mercredi"/>
    <n v="67339"/>
  </r>
  <r>
    <x v="0"/>
    <d v="2010-09-20T00:00:00"/>
    <x v="0"/>
    <s v="Septembre"/>
    <n v="3"/>
    <n v="20"/>
    <s v="Jeudi"/>
    <n v="62976"/>
  </r>
  <r>
    <x v="0"/>
    <d v="2010-09-21T00:00:00"/>
    <x v="0"/>
    <s v="Septembre"/>
    <n v="3"/>
    <n v="21"/>
    <s v="Vendredi"/>
    <n v="64715"/>
  </r>
  <r>
    <x v="0"/>
    <d v="2010-09-22T00:00:00"/>
    <x v="0"/>
    <s v="Septembre"/>
    <n v="4"/>
    <n v="22"/>
    <s v="Samedi"/>
    <n v="35120"/>
  </r>
  <r>
    <x v="0"/>
    <d v="2010-09-23T00:00:00"/>
    <x v="0"/>
    <s v="Septembre"/>
    <n v="4"/>
    <n v="23"/>
    <s v="Dimanche"/>
    <n v="56274"/>
  </r>
  <r>
    <x v="0"/>
    <d v="2010-09-24T00:00:00"/>
    <x v="0"/>
    <s v="Septembre"/>
    <n v="4"/>
    <n v="24"/>
    <s v="Lundi"/>
    <n v="42201"/>
  </r>
  <r>
    <x v="0"/>
    <d v="2010-09-25T00:00:00"/>
    <x v="0"/>
    <s v="Septembre"/>
    <n v="4"/>
    <n v="25"/>
    <s v="Mardi"/>
    <n v="62242"/>
  </r>
  <r>
    <x v="0"/>
    <d v="2010-09-26T00:00:00"/>
    <x v="0"/>
    <s v="Septembre"/>
    <n v="4"/>
    <n v="26"/>
    <s v="Mercredi"/>
    <n v="69188"/>
  </r>
  <r>
    <x v="0"/>
    <d v="2010-09-27T00:00:00"/>
    <x v="0"/>
    <s v="Septembre"/>
    <n v="4"/>
    <n v="27"/>
    <s v="Jeudi"/>
    <n v="46998"/>
  </r>
  <r>
    <x v="0"/>
    <d v="2010-09-28T00:00:00"/>
    <x v="0"/>
    <s v="Septembre"/>
    <n v="4"/>
    <n v="28"/>
    <s v="Vendredi"/>
    <n v="63132"/>
  </r>
  <r>
    <x v="0"/>
    <d v="2010-09-29T00:00:00"/>
    <x v="0"/>
    <s v="Septembre"/>
    <n v="5"/>
    <n v="29"/>
    <s v="Samedi"/>
    <n v="79854"/>
  </r>
  <r>
    <x v="0"/>
    <d v="2010-09-30T00:00:00"/>
    <x v="0"/>
    <s v="Septembre"/>
    <n v="5"/>
    <n v="30"/>
    <s v="Dimanche"/>
    <n v="78873"/>
  </r>
  <r>
    <x v="0"/>
    <d v="2010-10-01T00:00:00"/>
    <x v="0"/>
    <s v="Octobre"/>
    <n v="1"/>
    <n v="1"/>
    <s v="Lundi"/>
    <n v="71752"/>
  </r>
  <r>
    <x v="0"/>
    <d v="2010-10-02T00:00:00"/>
    <x v="0"/>
    <s v="Octobre"/>
    <n v="1"/>
    <n v="2"/>
    <s v="Mardi"/>
    <n v="52267"/>
  </r>
  <r>
    <x v="0"/>
    <d v="2010-10-03T00:00:00"/>
    <x v="0"/>
    <s v="Octobre"/>
    <n v="1"/>
    <n v="3"/>
    <s v="Mercredi"/>
    <n v="76762"/>
  </r>
  <r>
    <x v="0"/>
    <d v="2010-10-04T00:00:00"/>
    <x v="0"/>
    <s v="Octobre"/>
    <n v="1"/>
    <n v="4"/>
    <s v="Jeudi"/>
    <n v="34187"/>
  </r>
  <r>
    <x v="0"/>
    <d v="2010-10-05T00:00:00"/>
    <x v="0"/>
    <s v="Octobre"/>
    <n v="1"/>
    <n v="5"/>
    <s v="Vendredi"/>
    <n v="58633"/>
  </r>
  <r>
    <x v="0"/>
    <d v="2010-10-06T00:00:00"/>
    <x v="0"/>
    <s v="Octobre"/>
    <n v="1"/>
    <n v="6"/>
    <s v="Samedi"/>
    <n v="66902"/>
  </r>
  <r>
    <x v="0"/>
    <d v="2010-10-07T00:00:00"/>
    <x v="0"/>
    <s v="Octobre"/>
    <n v="1"/>
    <n v="7"/>
    <s v="Dimanche"/>
    <n v="76371"/>
  </r>
  <r>
    <x v="0"/>
    <d v="2010-10-08T00:00:00"/>
    <x v="0"/>
    <s v="Octobre"/>
    <n v="2"/>
    <n v="8"/>
    <s v="Lundi"/>
    <n v="56734"/>
  </r>
  <r>
    <x v="0"/>
    <d v="2010-10-09T00:00:00"/>
    <x v="0"/>
    <s v="Octobre"/>
    <n v="2"/>
    <n v="9"/>
    <s v="Mardi"/>
    <n v="65902"/>
  </r>
  <r>
    <x v="0"/>
    <d v="2010-10-10T00:00:00"/>
    <x v="0"/>
    <s v="Octobre"/>
    <n v="2"/>
    <n v="10"/>
    <s v="Mercredi"/>
    <n v="29099"/>
  </r>
  <r>
    <x v="0"/>
    <d v="2010-10-11T00:00:00"/>
    <x v="0"/>
    <s v="Octobre"/>
    <n v="2"/>
    <n v="11"/>
    <s v="Jeudi"/>
    <n v="65924"/>
  </r>
  <r>
    <x v="0"/>
    <d v="2010-10-12T00:00:00"/>
    <x v="0"/>
    <s v="Octobre"/>
    <n v="2"/>
    <n v="12"/>
    <s v="Vendredi"/>
    <n v="45359"/>
  </r>
  <r>
    <x v="0"/>
    <d v="2010-10-13T00:00:00"/>
    <x v="0"/>
    <s v="Octobre"/>
    <n v="2"/>
    <n v="13"/>
    <s v="Samedi"/>
    <n v="65989"/>
  </r>
  <r>
    <x v="0"/>
    <d v="2010-10-14T00:00:00"/>
    <x v="0"/>
    <s v="Octobre"/>
    <n v="2"/>
    <n v="14"/>
    <s v="Dimanche"/>
    <n v="14758"/>
  </r>
  <r>
    <x v="0"/>
    <d v="2010-10-15T00:00:00"/>
    <x v="0"/>
    <s v="Octobre"/>
    <n v="3"/>
    <n v="15"/>
    <s v="Lundi"/>
    <n v="48703"/>
  </r>
  <r>
    <x v="0"/>
    <d v="2010-10-16T00:00:00"/>
    <x v="0"/>
    <s v="Octobre"/>
    <n v="3"/>
    <n v="16"/>
    <s v="Mardi"/>
    <n v="31541"/>
  </r>
  <r>
    <x v="0"/>
    <d v="2010-10-17T00:00:00"/>
    <x v="0"/>
    <s v="Octobre"/>
    <n v="3"/>
    <n v="17"/>
    <s v="Mercredi"/>
    <n v="24379"/>
  </r>
  <r>
    <x v="0"/>
    <d v="2010-10-18T00:00:00"/>
    <x v="0"/>
    <s v="Octobre"/>
    <n v="3"/>
    <n v="18"/>
    <s v="Jeudi"/>
    <n v="53990"/>
  </r>
  <r>
    <x v="0"/>
    <d v="2010-10-19T00:00:00"/>
    <x v="0"/>
    <s v="Octobre"/>
    <n v="3"/>
    <n v="19"/>
    <s v="Vendredi"/>
    <n v="47692"/>
  </r>
  <r>
    <x v="0"/>
    <d v="2010-10-20T00:00:00"/>
    <x v="0"/>
    <s v="Octobre"/>
    <n v="3"/>
    <n v="20"/>
    <s v="Samedi"/>
    <n v="60057"/>
  </r>
  <r>
    <x v="0"/>
    <d v="2010-10-21T00:00:00"/>
    <x v="0"/>
    <s v="Octobre"/>
    <n v="3"/>
    <n v="21"/>
    <s v="Dimanche"/>
    <n v="25912"/>
  </r>
  <r>
    <x v="0"/>
    <d v="2010-10-22T00:00:00"/>
    <x v="0"/>
    <s v="Octobre"/>
    <n v="4"/>
    <n v="22"/>
    <s v="Lundi"/>
    <n v="51280"/>
  </r>
  <r>
    <x v="0"/>
    <d v="2010-10-23T00:00:00"/>
    <x v="0"/>
    <s v="Octobre"/>
    <n v="4"/>
    <n v="23"/>
    <s v="Mardi"/>
    <n v="46179"/>
  </r>
  <r>
    <x v="0"/>
    <d v="2010-10-24T00:00:00"/>
    <x v="0"/>
    <s v="Octobre"/>
    <n v="4"/>
    <n v="24"/>
    <s v="Mercredi"/>
    <n v="47087"/>
  </r>
  <r>
    <x v="0"/>
    <d v="2010-10-25T00:00:00"/>
    <x v="0"/>
    <s v="Octobre"/>
    <n v="4"/>
    <n v="25"/>
    <s v="Jeudi"/>
    <n v="51841"/>
  </r>
  <r>
    <x v="0"/>
    <d v="2010-10-26T00:00:00"/>
    <x v="0"/>
    <s v="Octobre"/>
    <n v="4"/>
    <n v="26"/>
    <s v="Vendredi"/>
    <n v="36436"/>
  </r>
  <r>
    <x v="0"/>
    <d v="2010-10-27T00:00:00"/>
    <x v="0"/>
    <s v="Octobre"/>
    <n v="4"/>
    <n v="27"/>
    <s v="Samedi"/>
    <n v="75352"/>
  </r>
  <r>
    <x v="0"/>
    <d v="2010-10-28T00:00:00"/>
    <x v="0"/>
    <s v="Octobre"/>
    <n v="4"/>
    <n v="28"/>
    <s v="Dimanche"/>
    <n v="41949"/>
  </r>
  <r>
    <x v="0"/>
    <d v="2010-10-29T00:00:00"/>
    <x v="0"/>
    <s v="Octobre"/>
    <n v="5"/>
    <n v="29"/>
    <s v="Lundi"/>
    <n v="22094"/>
  </r>
  <r>
    <x v="0"/>
    <d v="2010-10-30T00:00:00"/>
    <x v="0"/>
    <s v="Octobre"/>
    <n v="5"/>
    <n v="30"/>
    <s v="Mardi"/>
    <n v="41855"/>
  </r>
  <r>
    <x v="0"/>
    <d v="2010-10-31T00:00:00"/>
    <x v="0"/>
    <s v="Octobre"/>
    <n v="5"/>
    <n v="31"/>
    <s v="Mercredi"/>
    <n v="31058"/>
  </r>
  <r>
    <x v="0"/>
    <d v="2010-11-01T00:00:00"/>
    <x v="0"/>
    <s v="Novembre"/>
    <n v="1"/>
    <n v="1"/>
    <s v="Jeudi"/>
    <n v="66012"/>
  </r>
  <r>
    <x v="0"/>
    <d v="2010-11-02T00:00:00"/>
    <x v="0"/>
    <s v="Novembre"/>
    <n v="1"/>
    <n v="2"/>
    <s v="Vendredi"/>
    <n v="79105"/>
  </r>
  <r>
    <x v="0"/>
    <d v="2010-11-03T00:00:00"/>
    <x v="0"/>
    <s v="Novembre"/>
    <n v="1"/>
    <n v="3"/>
    <s v="Samedi"/>
    <n v="127977"/>
  </r>
  <r>
    <x v="0"/>
    <d v="2010-11-04T00:00:00"/>
    <x v="0"/>
    <s v="Novembre"/>
    <n v="1"/>
    <n v="4"/>
    <s v="Dimanche"/>
    <n v="131797"/>
  </r>
  <r>
    <x v="0"/>
    <d v="2010-11-05T00:00:00"/>
    <x v="0"/>
    <s v="Novembre"/>
    <n v="1"/>
    <n v="5"/>
    <s v="Lundi"/>
    <n v="82554"/>
  </r>
  <r>
    <x v="0"/>
    <d v="2010-11-06T00:00:00"/>
    <x v="0"/>
    <s v="Novembre"/>
    <n v="1"/>
    <n v="6"/>
    <s v="Mardi"/>
    <n v="43417"/>
  </r>
  <r>
    <x v="0"/>
    <d v="2010-11-07T00:00:00"/>
    <x v="0"/>
    <s v="Novembre"/>
    <n v="1"/>
    <n v="7"/>
    <s v="Mercredi"/>
    <n v="152518"/>
  </r>
  <r>
    <x v="0"/>
    <d v="2010-11-08T00:00:00"/>
    <x v="0"/>
    <s v="Novembre"/>
    <n v="2"/>
    <n v="8"/>
    <s v="Jeudi"/>
    <n v="83605"/>
  </r>
  <r>
    <x v="0"/>
    <d v="2010-11-09T00:00:00"/>
    <x v="0"/>
    <s v="Novembre"/>
    <n v="2"/>
    <n v="9"/>
    <s v="Vendredi"/>
    <n v="50380"/>
  </r>
  <r>
    <x v="0"/>
    <d v="2010-11-10T00:00:00"/>
    <x v="0"/>
    <s v="Novembre"/>
    <n v="2"/>
    <n v="10"/>
    <s v="Samedi"/>
    <n v="157725"/>
  </r>
  <r>
    <x v="0"/>
    <d v="2010-11-11T00:00:00"/>
    <x v="0"/>
    <s v="Novembre"/>
    <n v="2"/>
    <n v="11"/>
    <s v="Dimanche"/>
    <n v="54591"/>
  </r>
  <r>
    <x v="0"/>
    <d v="2010-11-12T00:00:00"/>
    <x v="0"/>
    <s v="Novembre"/>
    <n v="2"/>
    <n v="12"/>
    <s v="Lundi"/>
    <n v="128285"/>
  </r>
  <r>
    <x v="0"/>
    <d v="2010-11-13T00:00:00"/>
    <x v="0"/>
    <s v="Novembre"/>
    <n v="2"/>
    <n v="13"/>
    <s v="Mardi"/>
    <n v="153633"/>
  </r>
  <r>
    <x v="0"/>
    <d v="2010-11-14T00:00:00"/>
    <x v="0"/>
    <s v="Novembre"/>
    <n v="2"/>
    <n v="14"/>
    <s v="Mercredi"/>
    <n v="86261"/>
  </r>
  <r>
    <x v="0"/>
    <d v="2010-11-15T00:00:00"/>
    <x v="0"/>
    <s v="Novembre"/>
    <n v="3"/>
    <n v="15"/>
    <s v="Jeudi"/>
    <n v="137278"/>
  </r>
  <r>
    <x v="0"/>
    <d v="2010-11-16T00:00:00"/>
    <x v="0"/>
    <s v="Novembre"/>
    <n v="3"/>
    <n v="16"/>
    <s v="Vendredi"/>
    <n v="140077"/>
  </r>
  <r>
    <x v="0"/>
    <d v="2010-11-17T00:00:00"/>
    <x v="0"/>
    <s v="Novembre"/>
    <n v="3"/>
    <n v="17"/>
    <s v="Samedi"/>
    <n v="57791"/>
  </r>
  <r>
    <x v="0"/>
    <d v="2010-11-18T00:00:00"/>
    <x v="0"/>
    <s v="Novembre"/>
    <n v="3"/>
    <n v="18"/>
    <s v="Dimanche"/>
    <n v="149707"/>
  </r>
  <r>
    <x v="0"/>
    <d v="2010-11-19T00:00:00"/>
    <x v="0"/>
    <s v="Novembre"/>
    <n v="3"/>
    <n v="19"/>
    <s v="Lundi"/>
    <n v="55055"/>
  </r>
  <r>
    <x v="0"/>
    <d v="2010-11-20T00:00:00"/>
    <x v="0"/>
    <s v="Novembre"/>
    <n v="3"/>
    <n v="20"/>
    <s v="Mardi"/>
    <n v="96173"/>
  </r>
  <r>
    <x v="0"/>
    <d v="2010-11-21T00:00:00"/>
    <x v="0"/>
    <s v="Novembre"/>
    <n v="3"/>
    <n v="21"/>
    <s v="Mercredi"/>
    <n v="75941"/>
  </r>
  <r>
    <x v="0"/>
    <d v="2010-11-22T00:00:00"/>
    <x v="0"/>
    <s v="Novembre"/>
    <n v="4"/>
    <n v="22"/>
    <s v="Jeudi"/>
    <n v="73130"/>
  </r>
  <r>
    <x v="0"/>
    <d v="2010-11-23T00:00:00"/>
    <x v="0"/>
    <s v="Novembre"/>
    <n v="4"/>
    <n v="23"/>
    <s v="Vendredi"/>
    <n v="129614"/>
  </r>
  <r>
    <x v="0"/>
    <d v="2010-11-24T00:00:00"/>
    <x v="0"/>
    <s v="Novembre"/>
    <n v="4"/>
    <n v="24"/>
    <s v="Samedi"/>
    <n v="127113"/>
  </r>
  <r>
    <x v="0"/>
    <d v="2010-11-25T00:00:00"/>
    <x v="0"/>
    <s v="Novembre"/>
    <n v="4"/>
    <n v="25"/>
    <s v="Dimanche"/>
    <n v="79265"/>
  </r>
  <r>
    <x v="0"/>
    <d v="2010-11-26T00:00:00"/>
    <x v="0"/>
    <s v="Novembre"/>
    <n v="4"/>
    <n v="26"/>
    <s v="Lundi"/>
    <n v="130110"/>
  </r>
  <r>
    <x v="0"/>
    <d v="2010-11-27T00:00:00"/>
    <x v="0"/>
    <s v="Novembre"/>
    <n v="4"/>
    <n v="27"/>
    <s v="Mardi"/>
    <n v="135318"/>
  </r>
  <r>
    <x v="0"/>
    <d v="2010-11-28T00:00:00"/>
    <x v="0"/>
    <s v="Novembre"/>
    <n v="4"/>
    <n v="28"/>
    <s v="Mercredi"/>
    <n v="98205"/>
  </r>
  <r>
    <x v="0"/>
    <d v="2010-11-29T00:00:00"/>
    <x v="0"/>
    <s v="Novembre"/>
    <n v="5"/>
    <n v="29"/>
    <s v="Jeudi"/>
    <n v="127827"/>
  </r>
  <r>
    <x v="0"/>
    <d v="2010-11-30T00:00:00"/>
    <x v="0"/>
    <s v="Novembre"/>
    <n v="5"/>
    <n v="30"/>
    <s v="Vendredi"/>
    <n v="77341"/>
  </r>
  <r>
    <x v="0"/>
    <d v="2010-12-01T00:00:00"/>
    <x v="0"/>
    <s v="Décembre"/>
    <n v="1"/>
    <n v="1"/>
    <s v="Samedi"/>
    <n v="142935"/>
  </r>
  <r>
    <x v="0"/>
    <d v="2010-12-02T00:00:00"/>
    <x v="0"/>
    <s v="Décembre"/>
    <n v="1"/>
    <n v="2"/>
    <s v="Dimanche"/>
    <n v="122291"/>
  </r>
  <r>
    <x v="0"/>
    <d v="2010-12-03T00:00:00"/>
    <x v="0"/>
    <s v="Décembre"/>
    <n v="1"/>
    <n v="3"/>
    <s v="Lundi"/>
    <n v="137926"/>
  </r>
  <r>
    <x v="0"/>
    <d v="2010-12-04T00:00:00"/>
    <x v="0"/>
    <s v="Décembre"/>
    <n v="1"/>
    <n v="4"/>
    <s v="Mardi"/>
    <n v="47052"/>
  </r>
  <r>
    <x v="0"/>
    <d v="2010-12-05T00:00:00"/>
    <x v="0"/>
    <s v="Décembre"/>
    <n v="1"/>
    <n v="5"/>
    <s v="Mercredi"/>
    <n v="55083"/>
  </r>
  <r>
    <x v="0"/>
    <d v="2010-12-06T00:00:00"/>
    <x v="0"/>
    <s v="Décembre"/>
    <n v="1"/>
    <n v="6"/>
    <s v="Jeudi"/>
    <n v="143948"/>
  </r>
  <r>
    <x v="0"/>
    <d v="2010-12-07T00:00:00"/>
    <x v="0"/>
    <s v="Décembre"/>
    <n v="1"/>
    <n v="7"/>
    <s v="Vendredi"/>
    <n v="63458"/>
  </r>
  <r>
    <x v="0"/>
    <d v="2010-12-08T00:00:00"/>
    <x v="0"/>
    <s v="Décembre"/>
    <n v="2"/>
    <n v="8"/>
    <s v="Samedi"/>
    <n v="117467"/>
  </r>
  <r>
    <x v="0"/>
    <d v="2010-12-09T00:00:00"/>
    <x v="0"/>
    <s v="Décembre"/>
    <n v="2"/>
    <n v="9"/>
    <s v="Dimanche"/>
    <n v="157641"/>
  </r>
  <r>
    <x v="0"/>
    <d v="2010-12-10T00:00:00"/>
    <x v="0"/>
    <s v="Décembre"/>
    <n v="2"/>
    <n v="10"/>
    <s v="Lundi"/>
    <n v="140883"/>
  </r>
  <r>
    <x v="0"/>
    <d v="2010-12-11T00:00:00"/>
    <x v="0"/>
    <s v="Décembre"/>
    <n v="2"/>
    <n v="11"/>
    <s v="Mardi"/>
    <n v="88603"/>
  </r>
  <r>
    <x v="0"/>
    <d v="2010-12-12T00:00:00"/>
    <x v="0"/>
    <s v="Décembre"/>
    <n v="2"/>
    <n v="12"/>
    <s v="Mercredi"/>
    <n v="127536"/>
  </r>
  <r>
    <x v="0"/>
    <d v="2010-12-13T00:00:00"/>
    <x v="0"/>
    <s v="Décembre"/>
    <n v="2"/>
    <n v="13"/>
    <s v="Jeudi"/>
    <n v="49235"/>
  </r>
  <r>
    <x v="0"/>
    <d v="2010-12-14T00:00:00"/>
    <x v="0"/>
    <s v="Décembre"/>
    <n v="2"/>
    <n v="14"/>
    <s v="Vendredi"/>
    <n v="153704"/>
  </r>
  <r>
    <x v="0"/>
    <d v="2010-12-15T00:00:00"/>
    <x v="0"/>
    <s v="Décembre"/>
    <n v="3"/>
    <n v="15"/>
    <s v="Samedi"/>
    <n v="44981"/>
  </r>
  <r>
    <x v="0"/>
    <d v="2010-12-16T00:00:00"/>
    <x v="0"/>
    <s v="Décembre"/>
    <n v="3"/>
    <n v="16"/>
    <s v="Dimanche"/>
    <n v="155298"/>
  </r>
  <r>
    <x v="0"/>
    <d v="2010-12-17T00:00:00"/>
    <x v="0"/>
    <s v="Décembre"/>
    <n v="3"/>
    <n v="17"/>
    <s v="Lundi"/>
    <n v="135156"/>
  </r>
  <r>
    <x v="0"/>
    <d v="2010-12-18T00:00:00"/>
    <x v="0"/>
    <s v="Décembre"/>
    <n v="3"/>
    <n v="18"/>
    <s v="Mardi"/>
    <n v="63196"/>
  </r>
  <r>
    <x v="0"/>
    <d v="2010-12-19T00:00:00"/>
    <x v="0"/>
    <s v="Décembre"/>
    <n v="3"/>
    <n v="19"/>
    <s v="Mercredi"/>
    <n v="69689"/>
  </r>
  <r>
    <x v="0"/>
    <d v="2010-12-20T00:00:00"/>
    <x v="0"/>
    <s v="Décembre"/>
    <n v="3"/>
    <n v="20"/>
    <s v="Jeudi"/>
    <n v="155169"/>
  </r>
  <r>
    <x v="0"/>
    <d v="2010-12-21T00:00:00"/>
    <x v="0"/>
    <s v="Décembre"/>
    <n v="3"/>
    <n v="21"/>
    <s v="Vendredi"/>
    <n v="87242"/>
  </r>
  <r>
    <x v="0"/>
    <d v="2010-12-22T00:00:00"/>
    <x v="0"/>
    <s v="Décembre"/>
    <n v="4"/>
    <n v="22"/>
    <s v="Samedi"/>
    <n v="128079"/>
  </r>
  <r>
    <x v="0"/>
    <d v="2010-12-23T00:00:00"/>
    <x v="0"/>
    <s v="Décembre"/>
    <n v="4"/>
    <n v="23"/>
    <s v="Dimanche"/>
    <n v="152025"/>
  </r>
  <r>
    <x v="0"/>
    <d v="2010-12-24T00:00:00"/>
    <x v="0"/>
    <s v="Décembre"/>
    <n v="4"/>
    <n v="24"/>
    <s v="Lundi"/>
    <n v="61356"/>
  </r>
  <r>
    <x v="0"/>
    <d v="2010-12-25T00:00:00"/>
    <x v="0"/>
    <s v="Décembre"/>
    <n v="4"/>
    <n v="25"/>
    <s v="Mardi"/>
    <n v="115796"/>
  </r>
  <r>
    <x v="0"/>
    <d v="2010-12-26T00:00:00"/>
    <x v="0"/>
    <s v="Décembre"/>
    <n v="4"/>
    <n v="26"/>
    <s v="Mercredi"/>
    <n v="146808"/>
  </r>
  <r>
    <x v="0"/>
    <d v="2010-12-27T00:00:00"/>
    <x v="0"/>
    <s v="Décembre"/>
    <n v="4"/>
    <n v="27"/>
    <s v="Jeudi"/>
    <n v="55779"/>
  </r>
  <r>
    <x v="0"/>
    <d v="2010-12-28T00:00:00"/>
    <x v="0"/>
    <s v="Décembre"/>
    <n v="4"/>
    <n v="28"/>
    <s v="Vendredi"/>
    <n v="78068"/>
  </r>
  <r>
    <x v="0"/>
    <d v="2010-12-29T00:00:00"/>
    <x v="0"/>
    <s v="Décembre"/>
    <n v="5"/>
    <n v="29"/>
    <s v="Samedi"/>
    <n v="139439"/>
  </r>
  <r>
    <x v="0"/>
    <d v="2010-12-30T00:00:00"/>
    <x v="0"/>
    <s v="Décembre"/>
    <n v="5"/>
    <n v="30"/>
    <s v="Dimanche"/>
    <n v="44394"/>
  </r>
  <r>
    <x v="0"/>
    <d v="2010-12-31T00:00:00"/>
    <x v="0"/>
    <s v="Décembre"/>
    <n v="5"/>
    <n v="31"/>
    <s v="Lundi"/>
    <n v="109516"/>
  </r>
  <r>
    <x v="1"/>
    <d v="2010-01-01T00:00:00"/>
    <x v="0"/>
    <s v="Janvier"/>
    <n v="1"/>
    <n v="1"/>
    <s v="Mardi"/>
    <n v="80631"/>
  </r>
  <r>
    <x v="1"/>
    <d v="2010-01-02T00:00:00"/>
    <x v="0"/>
    <s v="Janvier"/>
    <n v="1"/>
    <n v="2"/>
    <s v="Mercredi"/>
    <n v="75353"/>
  </r>
  <r>
    <x v="1"/>
    <d v="2010-01-03T00:00:00"/>
    <x v="0"/>
    <s v="Janvier"/>
    <n v="1"/>
    <n v="3"/>
    <s v="Jeudi"/>
    <n v="52679"/>
  </r>
  <r>
    <x v="1"/>
    <d v="2010-01-04T00:00:00"/>
    <x v="0"/>
    <s v="Janvier"/>
    <n v="1"/>
    <n v="4"/>
    <s v="Vendredi"/>
    <n v="41396"/>
  </r>
  <r>
    <x v="1"/>
    <d v="2010-01-05T00:00:00"/>
    <x v="0"/>
    <s v="Janvier"/>
    <n v="1"/>
    <n v="5"/>
    <s v="Samedi"/>
    <n v="60038"/>
  </r>
  <r>
    <x v="1"/>
    <d v="2010-01-06T00:00:00"/>
    <x v="0"/>
    <s v="Janvier"/>
    <n v="1"/>
    <n v="6"/>
    <s v="Dimanche"/>
    <n v="120800"/>
  </r>
  <r>
    <x v="1"/>
    <d v="2010-01-07T00:00:00"/>
    <x v="0"/>
    <s v="Janvier"/>
    <n v="1"/>
    <n v="7"/>
    <s v="Lundi"/>
    <n v="136258"/>
  </r>
  <r>
    <x v="1"/>
    <d v="2010-01-08T00:00:00"/>
    <x v="0"/>
    <s v="Janvier"/>
    <n v="2"/>
    <n v="8"/>
    <s v="Mardi"/>
    <n v="64169"/>
  </r>
  <r>
    <x v="1"/>
    <d v="2010-01-09T00:00:00"/>
    <x v="0"/>
    <s v="Janvier"/>
    <n v="2"/>
    <n v="9"/>
    <s v="Mercredi"/>
    <n v="55230"/>
  </r>
  <r>
    <x v="1"/>
    <d v="2010-01-10T00:00:00"/>
    <x v="0"/>
    <s v="Janvier"/>
    <n v="2"/>
    <n v="10"/>
    <s v="Jeudi"/>
    <n v="97146"/>
  </r>
  <r>
    <x v="1"/>
    <d v="2010-01-11T00:00:00"/>
    <x v="0"/>
    <s v="Janvier"/>
    <n v="2"/>
    <n v="11"/>
    <s v="Vendredi"/>
    <n v="98412"/>
  </r>
  <r>
    <x v="1"/>
    <d v="2010-01-12T00:00:00"/>
    <x v="0"/>
    <s v="Janvier"/>
    <n v="2"/>
    <n v="12"/>
    <s v="Samedi"/>
    <n v="58329"/>
  </r>
  <r>
    <x v="1"/>
    <d v="2010-01-13T00:00:00"/>
    <x v="0"/>
    <s v="Janvier"/>
    <n v="2"/>
    <n v="13"/>
    <s v="Dimanche"/>
    <n v="57920"/>
  </r>
  <r>
    <x v="1"/>
    <d v="2010-01-14T00:00:00"/>
    <x v="0"/>
    <s v="Janvier"/>
    <n v="2"/>
    <n v="14"/>
    <s v="Lundi"/>
    <n v="101425"/>
  </r>
  <r>
    <x v="1"/>
    <d v="2010-01-15T00:00:00"/>
    <x v="0"/>
    <s v="Janvier"/>
    <n v="3"/>
    <n v="15"/>
    <s v="Mardi"/>
    <n v="121030"/>
  </r>
  <r>
    <x v="1"/>
    <d v="2010-01-16T00:00:00"/>
    <x v="0"/>
    <s v="Janvier"/>
    <n v="3"/>
    <n v="16"/>
    <s v="Mercredi"/>
    <n v="85607"/>
  </r>
  <r>
    <x v="1"/>
    <d v="2010-01-17T00:00:00"/>
    <x v="0"/>
    <s v="Janvier"/>
    <n v="3"/>
    <n v="17"/>
    <s v="Jeudi"/>
    <n v="149595"/>
  </r>
  <r>
    <x v="1"/>
    <d v="2010-01-18T00:00:00"/>
    <x v="0"/>
    <s v="Janvier"/>
    <n v="3"/>
    <n v="18"/>
    <s v="Vendredi"/>
    <n v="55779"/>
  </r>
  <r>
    <x v="1"/>
    <d v="2010-01-19T00:00:00"/>
    <x v="0"/>
    <s v="Janvier"/>
    <n v="3"/>
    <n v="19"/>
    <s v="Samedi"/>
    <n v="60566"/>
  </r>
  <r>
    <x v="1"/>
    <d v="2010-01-20T00:00:00"/>
    <x v="0"/>
    <s v="Janvier"/>
    <n v="3"/>
    <n v="20"/>
    <s v="Dimanche"/>
    <n v="117418"/>
  </r>
  <r>
    <x v="1"/>
    <d v="2010-01-21T00:00:00"/>
    <x v="0"/>
    <s v="Janvier"/>
    <n v="3"/>
    <n v="21"/>
    <s v="Lundi"/>
    <n v="73833"/>
  </r>
  <r>
    <x v="1"/>
    <d v="2010-01-22T00:00:00"/>
    <x v="0"/>
    <s v="Janvier"/>
    <n v="4"/>
    <n v="22"/>
    <s v="Mardi"/>
    <n v="98717"/>
  </r>
  <r>
    <x v="1"/>
    <d v="2010-01-23T00:00:00"/>
    <x v="0"/>
    <s v="Janvier"/>
    <n v="4"/>
    <n v="23"/>
    <s v="Mercredi"/>
    <n v="148822"/>
  </r>
  <r>
    <x v="1"/>
    <d v="2010-01-24T00:00:00"/>
    <x v="0"/>
    <s v="Janvier"/>
    <n v="4"/>
    <n v="24"/>
    <s v="Jeudi"/>
    <n v="143971"/>
  </r>
  <r>
    <x v="1"/>
    <d v="2010-01-25T00:00:00"/>
    <x v="0"/>
    <s v="Janvier"/>
    <n v="4"/>
    <n v="25"/>
    <s v="Vendredi"/>
    <n v="103962"/>
  </r>
  <r>
    <x v="1"/>
    <d v="2010-01-26T00:00:00"/>
    <x v="0"/>
    <s v="Janvier"/>
    <n v="4"/>
    <n v="26"/>
    <s v="Samedi"/>
    <n v="76469"/>
  </r>
  <r>
    <x v="1"/>
    <d v="2010-01-27T00:00:00"/>
    <x v="0"/>
    <s v="Janvier"/>
    <n v="4"/>
    <n v="27"/>
    <s v="Dimanche"/>
    <n v="80284"/>
  </r>
  <r>
    <x v="1"/>
    <d v="2010-01-28T00:00:00"/>
    <x v="0"/>
    <s v="Janvier"/>
    <n v="4"/>
    <n v="28"/>
    <s v="Lundi"/>
    <n v="78212"/>
  </r>
  <r>
    <x v="1"/>
    <d v="2010-01-29T00:00:00"/>
    <x v="0"/>
    <s v="Janvier"/>
    <n v="5"/>
    <n v="29"/>
    <s v="Mardi"/>
    <n v="119930"/>
  </r>
  <r>
    <x v="1"/>
    <d v="2010-01-30T00:00:00"/>
    <x v="0"/>
    <s v="Janvier"/>
    <n v="5"/>
    <n v="30"/>
    <s v="Mercredi"/>
    <n v="89812"/>
  </r>
  <r>
    <x v="1"/>
    <d v="2010-01-31T00:00:00"/>
    <x v="0"/>
    <s v="Janvier"/>
    <n v="5"/>
    <n v="31"/>
    <s v="Jeudi"/>
    <n v="159394"/>
  </r>
  <r>
    <x v="1"/>
    <d v="2010-02-01T00:00:00"/>
    <x v="0"/>
    <s v="Février"/>
    <n v="1"/>
    <n v="1"/>
    <s v="Vendredi"/>
    <n v="37067"/>
  </r>
  <r>
    <x v="1"/>
    <d v="2010-02-02T00:00:00"/>
    <x v="0"/>
    <s v="Février"/>
    <n v="1"/>
    <n v="2"/>
    <s v="Samedi"/>
    <n v="50467"/>
  </r>
  <r>
    <x v="1"/>
    <d v="2010-02-03T00:00:00"/>
    <x v="0"/>
    <s v="Février"/>
    <n v="1"/>
    <n v="3"/>
    <s v="Dimanche"/>
    <n v="87970"/>
  </r>
  <r>
    <x v="1"/>
    <d v="2010-02-04T00:00:00"/>
    <x v="0"/>
    <s v="Février"/>
    <n v="1"/>
    <n v="4"/>
    <s v="Lundi"/>
    <n v="24810"/>
  </r>
  <r>
    <x v="1"/>
    <d v="2010-02-05T00:00:00"/>
    <x v="0"/>
    <s v="Février"/>
    <n v="1"/>
    <n v="5"/>
    <s v="Mardi"/>
    <n v="62946"/>
  </r>
  <r>
    <x v="1"/>
    <d v="2010-02-06T00:00:00"/>
    <x v="0"/>
    <s v="Février"/>
    <n v="1"/>
    <n v="6"/>
    <s v="Mercredi"/>
    <n v="52542"/>
  </r>
  <r>
    <x v="1"/>
    <d v="2010-02-07T00:00:00"/>
    <x v="0"/>
    <s v="Février"/>
    <n v="1"/>
    <n v="7"/>
    <s v="Jeudi"/>
    <n v="67088"/>
  </r>
  <r>
    <x v="1"/>
    <d v="2010-02-08T00:00:00"/>
    <x v="0"/>
    <s v="Février"/>
    <n v="2"/>
    <n v="8"/>
    <s v="Vendredi"/>
    <n v="46549"/>
  </r>
  <r>
    <x v="1"/>
    <d v="2010-02-09T00:00:00"/>
    <x v="0"/>
    <s v="Février"/>
    <n v="2"/>
    <n v="9"/>
    <s v="Samedi"/>
    <n v="35460"/>
  </r>
  <r>
    <x v="1"/>
    <d v="2010-02-10T00:00:00"/>
    <x v="0"/>
    <s v="Février"/>
    <n v="2"/>
    <n v="10"/>
    <s v="Dimanche"/>
    <n v="70617"/>
  </r>
  <r>
    <x v="1"/>
    <d v="2010-02-11T00:00:00"/>
    <x v="0"/>
    <s v="Février"/>
    <n v="2"/>
    <n v="11"/>
    <s v="Lundi"/>
    <n v="88765"/>
  </r>
  <r>
    <x v="1"/>
    <d v="2010-02-12T00:00:00"/>
    <x v="0"/>
    <s v="Février"/>
    <n v="2"/>
    <n v="12"/>
    <s v="Mardi"/>
    <n v="61244"/>
  </r>
  <r>
    <x v="1"/>
    <d v="2010-02-13T00:00:00"/>
    <x v="0"/>
    <s v="Février"/>
    <n v="2"/>
    <n v="13"/>
    <s v="Mercredi"/>
    <n v="25968"/>
  </r>
  <r>
    <x v="1"/>
    <d v="2010-02-14T00:00:00"/>
    <x v="0"/>
    <s v="Février"/>
    <n v="2"/>
    <n v="14"/>
    <s v="Jeudi"/>
    <n v="65370"/>
  </r>
  <r>
    <x v="1"/>
    <d v="2010-02-15T00:00:00"/>
    <x v="0"/>
    <s v="Février"/>
    <n v="3"/>
    <n v="15"/>
    <s v="Vendredi"/>
    <n v="67296"/>
  </r>
  <r>
    <x v="1"/>
    <d v="2010-02-16T00:00:00"/>
    <x v="0"/>
    <s v="Février"/>
    <n v="3"/>
    <n v="16"/>
    <s v="Samedi"/>
    <n v="37809"/>
  </r>
  <r>
    <x v="1"/>
    <d v="2010-02-17T00:00:00"/>
    <x v="0"/>
    <s v="Février"/>
    <n v="3"/>
    <n v="17"/>
    <s v="Dimanche"/>
    <n v="80949"/>
  </r>
  <r>
    <x v="1"/>
    <d v="2010-02-18T00:00:00"/>
    <x v="0"/>
    <s v="Février"/>
    <n v="3"/>
    <n v="18"/>
    <s v="Lundi"/>
    <n v="63016"/>
  </r>
  <r>
    <x v="1"/>
    <d v="2010-02-19T00:00:00"/>
    <x v="0"/>
    <s v="Février"/>
    <n v="3"/>
    <n v="19"/>
    <s v="Mardi"/>
    <n v="23229"/>
  </r>
  <r>
    <x v="1"/>
    <d v="2010-02-20T00:00:00"/>
    <x v="0"/>
    <s v="Février"/>
    <n v="3"/>
    <n v="20"/>
    <s v="Mercredi"/>
    <n v="57704"/>
  </r>
  <r>
    <x v="1"/>
    <d v="2010-02-21T00:00:00"/>
    <x v="0"/>
    <s v="Février"/>
    <n v="3"/>
    <n v="21"/>
    <s v="Jeudi"/>
    <n v="51877"/>
  </r>
  <r>
    <x v="1"/>
    <d v="2010-02-22T00:00:00"/>
    <x v="0"/>
    <s v="Février"/>
    <n v="4"/>
    <n v="22"/>
    <s v="Vendredi"/>
    <n v="63104"/>
  </r>
  <r>
    <x v="1"/>
    <d v="2010-02-23T00:00:00"/>
    <x v="0"/>
    <s v="Février"/>
    <n v="4"/>
    <n v="23"/>
    <s v="Samedi"/>
    <n v="66675"/>
  </r>
  <r>
    <x v="1"/>
    <d v="2010-02-24T00:00:00"/>
    <x v="0"/>
    <s v="Février"/>
    <n v="4"/>
    <n v="24"/>
    <s v="Dimanche"/>
    <n v="75756"/>
  </r>
  <r>
    <x v="1"/>
    <d v="2010-02-25T00:00:00"/>
    <x v="0"/>
    <s v="Février"/>
    <n v="4"/>
    <n v="25"/>
    <s v="Lundi"/>
    <n v="30916"/>
  </r>
  <r>
    <x v="1"/>
    <d v="2010-02-26T00:00:00"/>
    <x v="0"/>
    <s v="Février"/>
    <n v="4"/>
    <n v="26"/>
    <s v="Mardi"/>
    <n v="48683"/>
  </r>
  <r>
    <x v="1"/>
    <d v="2010-02-27T00:00:00"/>
    <x v="0"/>
    <s v="Février"/>
    <n v="4"/>
    <n v="27"/>
    <s v="Mercredi"/>
    <n v="43023"/>
  </r>
  <r>
    <x v="1"/>
    <d v="2010-02-28T00:00:00"/>
    <x v="0"/>
    <s v="Février"/>
    <n v="4"/>
    <n v="28"/>
    <s v="Jeudi"/>
    <n v="37982"/>
  </r>
  <r>
    <x v="1"/>
    <d v="2010-03-01T00:00:00"/>
    <x v="0"/>
    <s v="Mars"/>
    <n v="1"/>
    <n v="1"/>
    <s v="Vendredi"/>
    <n v="45896"/>
  </r>
  <r>
    <x v="1"/>
    <d v="2010-03-02T00:00:00"/>
    <x v="0"/>
    <s v="Mars"/>
    <n v="1"/>
    <n v="2"/>
    <s v="Samedi"/>
    <n v="48829"/>
  </r>
  <r>
    <x v="1"/>
    <d v="2010-03-03T00:00:00"/>
    <x v="0"/>
    <s v="Mars"/>
    <n v="1"/>
    <n v="3"/>
    <s v="Dimanche"/>
    <n v="88612"/>
  </r>
  <r>
    <x v="1"/>
    <d v="2010-03-04T00:00:00"/>
    <x v="0"/>
    <s v="Mars"/>
    <n v="1"/>
    <n v="4"/>
    <s v="Lundi"/>
    <n v="38011"/>
  </r>
  <r>
    <x v="1"/>
    <d v="2010-03-05T00:00:00"/>
    <x v="0"/>
    <s v="Mars"/>
    <n v="1"/>
    <n v="5"/>
    <s v="Mardi"/>
    <n v="51997"/>
  </r>
  <r>
    <x v="1"/>
    <d v="2010-03-06T00:00:00"/>
    <x v="0"/>
    <s v="Mars"/>
    <n v="1"/>
    <n v="6"/>
    <s v="Mercredi"/>
    <n v="58138"/>
  </r>
  <r>
    <x v="1"/>
    <d v="2010-03-07T00:00:00"/>
    <x v="0"/>
    <s v="Mars"/>
    <n v="1"/>
    <n v="7"/>
    <s v="Jeudi"/>
    <n v="20589"/>
  </r>
  <r>
    <x v="1"/>
    <d v="2010-03-08T00:00:00"/>
    <x v="0"/>
    <s v="Mars"/>
    <n v="2"/>
    <n v="8"/>
    <s v="Vendredi"/>
    <n v="71003"/>
  </r>
  <r>
    <x v="1"/>
    <d v="2010-03-09T00:00:00"/>
    <x v="0"/>
    <s v="Mars"/>
    <n v="2"/>
    <n v="9"/>
    <s v="Samedi"/>
    <n v="37476"/>
  </r>
  <r>
    <x v="1"/>
    <d v="2010-03-10T00:00:00"/>
    <x v="0"/>
    <s v="Mars"/>
    <n v="2"/>
    <n v="10"/>
    <s v="Dimanche"/>
    <n v="29553"/>
  </r>
  <r>
    <x v="1"/>
    <d v="2010-03-11T00:00:00"/>
    <x v="0"/>
    <s v="Mars"/>
    <n v="2"/>
    <n v="11"/>
    <s v="Lundi"/>
    <n v="61253"/>
  </r>
  <r>
    <x v="1"/>
    <d v="2010-03-12T00:00:00"/>
    <x v="0"/>
    <s v="Mars"/>
    <n v="2"/>
    <n v="12"/>
    <s v="Mardi"/>
    <n v="86682"/>
  </r>
  <r>
    <x v="1"/>
    <d v="2010-03-13T00:00:00"/>
    <x v="0"/>
    <s v="Mars"/>
    <n v="2"/>
    <n v="13"/>
    <s v="Mercredi"/>
    <n v="26965"/>
  </r>
  <r>
    <x v="1"/>
    <d v="2010-03-14T00:00:00"/>
    <x v="0"/>
    <s v="Mars"/>
    <n v="2"/>
    <n v="14"/>
    <s v="Jeudi"/>
    <n v="45537"/>
  </r>
  <r>
    <x v="1"/>
    <d v="2010-03-15T00:00:00"/>
    <x v="0"/>
    <s v="Mars"/>
    <n v="3"/>
    <n v="15"/>
    <s v="Vendredi"/>
    <n v="66556"/>
  </r>
  <r>
    <x v="1"/>
    <d v="2010-03-16T00:00:00"/>
    <x v="0"/>
    <s v="Mars"/>
    <n v="3"/>
    <n v="16"/>
    <s v="Samedi"/>
    <n v="87523"/>
  </r>
  <r>
    <x v="1"/>
    <d v="2010-03-17T00:00:00"/>
    <x v="0"/>
    <s v="Mars"/>
    <n v="3"/>
    <n v="17"/>
    <s v="Dimanche"/>
    <n v="33387"/>
  </r>
  <r>
    <x v="1"/>
    <d v="2010-03-18T00:00:00"/>
    <x v="0"/>
    <s v="Mars"/>
    <n v="3"/>
    <n v="18"/>
    <s v="Lundi"/>
    <n v="20644"/>
  </r>
  <r>
    <x v="1"/>
    <d v="2010-03-19T00:00:00"/>
    <x v="0"/>
    <s v="Mars"/>
    <n v="3"/>
    <n v="19"/>
    <s v="Mardi"/>
    <n v="50743"/>
  </r>
  <r>
    <x v="1"/>
    <d v="2010-03-20T00:00:00"/>
    <x v="0"/>
    <s v="Mars"/>
    <n v="3"/>
    <n v="20"/>
    <s v="Mercredi"/>
    <n v="46826"/>
  </r>
  <r>
    <x v="1"/>
    <d v="2010-03-21T00:00:00"/>
    <x v="0"/>
    <s v="Mars"/>
    <n v="3"/>
    <n v="21"/>
    <s v="Jeudi"/>
    <n v="20611"/>
  </r>
  <r>
    <x v="1"/>
    <d v="2010-03-22T00:00:00"/>
    <x v="0"/>
    <s v="Mars"/>
    <n v="4"/>
    <n v="22"/>
    <s v="Vendredi"/>
    <n v="72957"/>
  </r>
  <r>
    <x v="1"/>
    <d v="2010-03-23T00:00:00"/>
    <x v="0"/>
    <s v="Mars"/>
    <n v="4"/>
    <n v="23"/>
    <s v="Samedi"/>
    <n v="22081"/>
  </r>
  <r>
    <x v="1"/>
    <d v="2010-03-24T00:00:00"/>
    <x v="0"/>
    <s v="Mars"/>
    <n v="4"/>
    <n v="24"/>
    <s v="Dimanche"/>
    <n v="79115"/>
  </r>
  <r>
    <x v="1"/>
    <d v="2010-03-25T00:00:00"/>
    <x v="0"/>
    <s v="Mars"/>
    <n v="4"/>
    <n v="25"/>
    <s v="Lundi"/>
    <n v="65013"/>
  </r>
  <r>
    <x v="1"/>
    <d v="2010-03-26T00:00:00"/>
    <x v="0"/>
    <s v="Mars"/>
    <n v="4"/>
    <n v="26"/>
    <s v="Mardi"/>
    <n v="17618"/>
  </r>
  <r>
    <x v="1"/>
    <d v="2010-03-27T00:00:00"/>
    <x v="0"/>
    <s v="Mars"/>
    <n v="4"/>
    <n v="27"/>
    <s v="Mercredi"/>
    <n v="72580"/>
  </r>
  <r>
    <x v="1"/>
    <d v="2010-03-28T00:00:00"/>
    <x v="0"/>
    <s v="Mars"/>
    <n v="4"/>
    <n v="28"/>
    <s v="Jeudi"/>
    <n v="65939"/>
  </r>
  <r>
    <x v="1"/>
    <d v="2010-03-29T00:00:00"/>
    <x v="0"/>
    <s v="Mars"/>
    <n v="5"/>
    <n v="29"/>
    <s v="Vendredi"/>
    <n v="44661"/>
  </r>
  <r>
    <x v="1"/>
    <d v="2010-03-30T00:00:00"/>
    <x v="0"/>
    <s v="Mars"/>
    <n v="5"/>
    <n v="30"/>
    <s v="Samedi"/>
    <n v="31240"/>
  </r>
  <r>
    <x v="1"/>
    <d v="2010-03-31T00:00:00"/>
    <x v="0"/>
    <s v="Mars"/>
    <n v="5"/>
    <n v="31"/>
    <s v="Dimanche"/>
    <n v="65316"/>
  </r>
  <r>
    <x v="1"/>
    <d v="2010-04-01T00:00:00"/>
    <x v="0"/>
    <s v="Avril"/>
    <n v="1"/>
    <n v="1"/>
    <s v="Lundi"/>
    <n v="70292"/>
  </r>
  <r>
    <x v="1"/>
    <d v="2010-04-02T00:00:00"/>
    <x v="0"/>
    <s v="Avril"/>
    <n v="1"/>
    <n v="2"/>
    <s v="Mardi"/>
    <n v="45038"/>
  </r>
  <r>
    <x v="1"/>
    <d v="2010-04-03T00:00:00"/>
    <x v="0"/>
    <s v="Avril"/>
    <n v="1"/>
    <n v="3"/>
    <s v="Mercredi"/>
    <n v="66379"/>
  </r>
  <r>
    <x v="1"/>
    <d v="2010-04-04T00:00:00"/>
    <x v="0"/>
    <s v="Avril"/>
    <n v="1"/>
    <n v="4"/>
    <s v="Jeudi"/>
    <n v="17490"/>
  </r>
  <r>
    <x v="1"/>
    <d v="2010-04-05T00:00:00"/>
    <x v="0"/>
    <s v="Avril"/>
    <n v="1"/>
    <n v="5"/>
    <s v="Vendredi"/>
    <n v="86253"/>
  </r>
  <r>
    <x v="1"/>
    <d v="2010-04-06T00:00:00"/>
    <x v="0"/>
    <s v="Avril"/>
    <n v="1"/>
    <n v="6"/>
    <s v="Samedi"/>
    <n v="14015"/>
  </r>
  <r>
    <x v="1"/>
    <d v="2010-04-07T00:00:00"/>
    <x v="0"/>
    <s v="Avril"/>
    <n v="1"/>
    <n v="7"/>
    <s v="Dimanche"/>
    <n v="52562"/>
  </r>
  <r>
    <x v="1"/>
    <d v="2010-04-08T00:00:00"/>
    <x v="0"/>
    <s v="Avril"/>
    <n v="2"/>
    <n v="8"/>
    <s v="Lundi"/>
    <n v="17995"/>
  </r>
  <r>
    <x v="1"/>
    <d v="2010-04-09T00:00:00"/>
    <x v="0"/>
    <s v="Avril"/>
    <n v="2"/>
    <n v="9"/>
    <s v="Mardi"/>
    <n v="43856"/>
  </r>
  <r>
    <x v="1"/>
    <d v="2010-04-10T00:00:00"/>
    <x v="0"/>
    <s v="Avril"/>
    <n v="2"/>
    <n v="10"/>
    <s v="Mercredi"/>
    <n v="34670"/>
  </r>
  <r>
    <x v="1"/>
    <d v="2010-04-11T00:00:00"/>
    <x v="0"/>
    <s v="Avril"/>
    <n v="2"/>
    <n v="11"/>
    <s v="Jeudi"/>
    <n v="26621"/>
  </r>
  <r>
    <x v="1"/>
    <d v="2010-04-12T00:00:00"/>
    <x v="0"/>
    <s v="Avril"/>
    <n v="2"/>
    <n v="12"/>
    <s v="Vendredi"/>
    <n v="47128"/>
  </r>
  <r>
    <x v="1"/>
    <d v="2010-04-13T00:00:00"/>
    <x v="0"/>
    <s v="Avril"/>
    <n v="2"/>
    <n v="13"/>
    <s v="Samedi"/>
    <n v="83114"/>
  </r>
  <r>
    <x v="1"/>
    <d v="2010-04-14T00:00:00"/>
    <x v="0"/>
    <s v="Avril"/>
    <n v="2"/>
    <n v="14"/>
    <s v="Dimanche"/>
    <n v="63118"/>
  </r>
  <r>
    <x v="1"/>
    <d v="2010-04-15T00:00:00"/>
    <x v="0"/>
    <s v="Avril"/>
    <n v="3"/>
    <n v="15"/>
    <s v="Lundi"/>
    <n v="14647"/>
  </r>
  <r>
    <x v="1"/>
    <d v="2010-04-16T00:00:00"/>
    <x v="0"/>
    <s v="Avril"/>
    <n v="3"/>
    <n v="16"/>
    <s v="Mardi"/>
    <n v="88688"/>
  </r>
  <r>
    <x v="1"/>
    <d v="2010-04-17T00:00:00"/>
    <x v="0"/>
    <s v="Avril"/>
    <n v="3"/>
    <n v="17"/>
    <s v="Mercredi"/>
    <n v="32135"/>
  </r>
  <r>
    <x v="1"/>
    <d v="2010-04-18T00:00:00"/>
    <x v="0"/>
    <s v="Avril"/>
    <n v="3"/>
    <n v="18"/>
    <s v="Jeudi"/>
    <n v="14103"/>
  </r>
  <r>
    <x v="1"/>
    <d v="2010-04-19T00:00:00"/>
    <x v="0"/>
    <s v="Avril"/>
    <n v="3"/>
    <n v="19"/>
    <s v="Vendredi"/>
    <n v="23326"/>
  </r>
  <r>
    <x v="1"/>
    <d v="2010-04-20T00:00:00"/>
    <x v="0"/>
    <s v="Avril"/>
    <n v="3"/>
    <n v="20"/>
    <s v="Samedi"/>
    <n v="70670"/>
  </r>
  <r>
    <x v="1"/>
    <d v="2010-04-21T00:00:00"/>
    <x v="0"/>
    <s v="Avril"/>
    <n v="3"/>
    <n v="21"/>
    <s v="Dimanche"/>
    <n v="81335"/>
  </r>
  <r>
    <x v="1"/>
    <d v="2010-04-22T00:00:00"/>
    <x v="0"/>
    <s v="Avril"/>
    <n v="4"/>
    <n v="22"/>
    <s v="Lundi"/>
    <n v="83526"/>
  </r>
  <r>
    <x v="1"/>
    <d v="2010-04-23T00:00:00"/>
    <x v="0"/>
    <s v="Avril"/>
    <n v="4"/>
    <n v="23"/>
    <s v="Mardi"/>
    <n v="76841"/>
  </r>
  <r>
    <x v="1"/>
    <d v="2010-04-24T00:00:00"/>
    <x v="0"/>
    <s v="Avril"/>
    <n v="4"/>
    <n v="24"/>
    <s v="Mercredi"/>
    <n v="20609"/>
  </r>
  <r>
    <x v="1"/>
    <d v="2010-04-25T00:00:00"/>
    <x v="0"/>
    <s v="Avril"/>
    <n v="4"/>
    <n v="25"/>
    <s v="Jeudi"/>
    <n v="54958"/>
  </r>
  <r>
    <x v="1"/>
    <d v="2010-04-26T00:00:00"/>
    <x v="0"/>
    <s v="Avril"/>
    <n v="4"/>
    <n v="26"/>
    <s v="Vendredi"/>
    <n v="34389"/>
  </r>
  <r>
    <x v="1"/>
    <d v="2010-04-27T00:00:00"/>
    <x v="0"/>
    <s v="Avril"/>
    <n v="4"/>
    <n v="27"/>
    <s v="Samedi"/>
    <n v="60902"/>
  </r>
  <r>
    <x v="1"/>
    <d v="2010-04-28T00:00:00"/>
    <x v="0"/>
    <s v="Avril"/>
    <n v="4"/>
    <n v="28"/>
    <s v="Dimanche"/>
    <n v="14217"/>
  </r>
  <r>
    <x v="1"/>
    <d v="2010-04-29T00:00:00"/>
    <x v="0"/>
    <s v="Avril"/>
    <n v="5"/>
    <n v="29"/>
    <s v="Lundi"/>
    <n v="32063"/>
  </r>
  <r>
    <x v="1"/>
    <d v="2010-04-30T00:00:00"/>
    <x v="0"/>
    <s v="Avril"/>
    <n v="5"/>
    <n v="30"/>
    <s v="Mardi"/>
    <n v="70100"/>
  </r>
  <r>
    <x v="1"/>
    <d v="2010-05-01T00:00:00"/>
    <x v="0"/>
    <s v="Mai"/>
    <n v="1"/>
    <n v="1"/>
    <s v="Mercredi"/>
    <n v="19216"/>
  </r>
  <r>
    <x v="1"/>
    <d v="2010-05-02T00:00:00"/>
    <x v="0"/>
    <s v="Mai"/>
    <n v="1"/>
    <n v="2"/>
    <s v="Jeudi"/>
    <n v="57658"/>
  </r>
  <r>
    <x v="1"/>
    <d v="2010-05-03T00:00:00"/>
    <x v="0"/>
    <s v="Mai"/>
    <n v="1"/>
    <n v="3"/>
    <s v="Vendredi"/>
    <n v="20122"/>
  </r>
  <r>
    <x v="1"/>
    <d v="2010-05-04T00:00:00"/>
    <x v="0"/>
    <s v="Mai"/>
    <n v="1"/>
    <n v="4"/>
    <s v="Samedi"/>
    <n v="88240"/>
  </r>
  <r>
    <x v="1"/>
    <d v="2010-05-05T00:00:00"/>
    <x v="0"/>
    <s v="Mai"/>
    <n v="1"/>
    <n v="5"/>
    <s v="Dimanche"/>
    <n v="52202"/>
  </r>
  <r>
    <x v="1"/>
    <d v="2010-05-06T00:00:00"/>
    <x v="0"/>
    <s v="Mai"/>
    <n v="1"/>
    <n v="6"/>
    <s v="Lundi"/>
    <n v="56154"/>
  </r>
  <r>
    <x v="1"/>
    <d v="2010-05-07T00:00:00"/>
    <x v="0"/>
    <s v="Mai"/>
    <n v="1"/>
    <n v="7"/>
    <s v="Mardi"/>
    <n v="39611"/>
  </r>
  <r>
    <x v="1"/>
    <d v="2010-05-08T00:00:00"/>
    <x v="0"/>
    <s v="Mai"/>
    <n v="2"/>
    <n v="8"/>
    <s v="Mercredi"/>
    <n v="43603"/>
  </r>
  <r>
    <x v="1"/>
    <d v="2010-05-09T00:00:00"/>
    <x v="0"/>
    <s v="Mai"/>
    <n v="2"/>
    <n v="9"/>
    <s v="Jeudi"/>
    <n v="71981"/>
  </r>
  <r>
    <x v="1"/>
    <d v="2010-05-10T00:00:00"/>
    <x v="0"/>
    <s v="Mai"/>
    <n v="2"/>
    <n v="10"/>
    <s v="Vendredi"/>
    <n v="77088"/>
  </r>
  <r>
    <x v="1"/>
    <d v="2010-05-11T00:00:00"/>
    <x v="0"/>
    <s v="Mai"/>
    <n v="2"/>
    <n v="11"/>
    <s v="Samedi"/>
    <n v="38501"/>
  </r>
  <r>
    <x v="1"/>
    <d v="2010-05-12T00:00:00"/>
    <x v="0"/>
    <s v="Mai"/>
    <n v="2"/>
    <n v="12"/>
    <s v="Dimanche"/>
    <n v="58139"/>
  </r>
  <r>
    <x v="1"/>
    <d v="2010-05-13T00:00:00"/>
    <x v="0"/>
    <s v="Mai"/>
    <n v="2"/>
    <n v="13"/>
    <s v="Lundi"/>
    <n v="53250"/>
  </r>
  <r>
    <x v="1"/>
    <d v="2010-05-14T00:00:00"/>
    <x v="0"/>
    <s v="Mai"/>
    <n v="2"/>
    <n v="14"/>
    <s v="Mardi"/>
    <n v="26711"/>
  </r>
  <r>
    <x v="1"/>
    <d v="2010-05-15T00:00:00"/>
    <x v="0"/>
    <s v="Mai"/>
    <n v="3"/>
    <n v="15"/>
    <s v="Mercredi"/>
    <n v="62877"/>
  </r>
  <r>
    <x v="1"/>
    <d v="2010-05-16T00:00:00"/>
    <x v="0"/>
    <s v="Mai"/>
    <n v="3"/>
    <n v="16"/>
    <s v="Jeudi"/>
    <n v="77856"/>
  </r>
  <r>
    <x v="1"/>
    <d v="2010-05-17T00:00:00"/>
    <x v="0"/>
    <s v="Mai"/>
    <n v="3"/>
    <n v="17"/>
    <s v="Vendredi"/>
    <n v="63499"/>
  </r>
  <r>
    <x v="1"/>
    <d v="2010-05-18T00:00:00"/>
    <x v="0"/>
    <s v="Mai"/>
    <n v="3"/>
    <n v="18"/>
    <s v="Samedi"/>
    <n v="38078"/>
  </r>
  <r>
    <x v="1"/>
    <d v="2010-05-19T00:00:00"/>
    <x v="0"/>
    <s v="Mai"/>
    <n v="3"/>
    <n v="19"/>
    <s v="Dimanche"/>
    <n v="59794"/>
  </r>
  <r>
    <x v="1"/>
    <d v="2010-05-20T00:00:00"/>
    <x v="0"/>
    <s v="Mai"/>
    <n v="3"/>
    <n v="20"/>
    <s v="Lundi"/>
    <n v="62808"/>
  </r>
  <r>
    <x v="1"/>
    <d v="2010-05-21T00:00:00"/>
    <x v="0"/>
    <s v="Mai"/>
    <n v="3"/>
    <n v="21"/>
    <s v="Mardi"/>
    <n v="87840"/>
  </r>
  <r>
    <x v="1"/>
    <d v="2010-05-22T00:00:00"/>
    <x v="0"/>
    <s v="Mai"/>
    <n v="4"/>
    <n v="22"/>
    <s v="Mercredi"/>
    <n v="58696"/>
  </r>
  <r>
    <x v="1"/>
    <d v="2010-05-23T00:00:00"/>
    <x v="0"/>
    <s v="Mai"/>
    <n v="4"/>
    <n v="23"/>
    <s v="Jeudi"/>
    <n v="49578"/>
  </r>
  <r>
    <x v="1"/>
    <d v="2010-05-24T00:00:00"/>
    <x v="0"/>
    <s v="Mai"/>
    <n v="4"/>
    <n v="24"/>
    <s v="Vendredi"/>
    <n v="70194"/>
  </r>
  <r>
    <x v="1"/>
    <d v="2010-05-25T00:00:00"/>
    <x v="0"/>
    <s v="Mai"/>
    <n v="4"/>
    <n v="25"/>
    <s v="Samedi"/>
    <n v="40725"/>
  </r>
  <r>
    <x v="1"/>
    <d v="2010-05-26T00:00:00"/>
    <x v="0"/>
    <s v="Mai"/>
    <n v="4"/>
    <n v="26"/>
    <s v="Dimanche"/>
    <n v="73555"/>
  </r>
  <r>
    <x v="1"/>
    <d v="2010-05-27T00:00:00"/>
    <x v="0"/>
    <s v="Mai"/>
    <n v="4"/>
    <n v="27"/>
    <s v="Lundi"/>
    <n v="80268"/>
  </r>
  <r>
    <x v="1"/>
    <d v="2010-05-28T00:00:00"/>
    <x v="0"/>
    <s v="Mai"/>
    <n v="4"/>
    <n v="28"/>
    <s v="Mardi"/>
    <n v="71501"/>
  </r>
  <r>
    <x v="1"/>
    <d v="2010-05-29T00:00:00"/>
    <x v="0"/>
    <s v="Mai"/>
    <n v="5"/>
    <n v="29"/>
    <s v="Mercredi"/>
    <n v="42672"/>
  </r>
  <r>
    <x v="1"/>
    <d v="2010-05-30T00:00:00"/>
    <x v="0"/>
    <s v="Mai"/>
    <n v="5"/>
    <n v="30"/>
    <s v="Jeudi"/>
    <n v="34221"/>
  </r>
  <r>
    <x v="1"/>
    <d v="2010-05-31T00:00:00"/>
    <x v="0"/>
    <s v="Mai"/>
    <n v="5"/>
    <n v="31"/>
    <s v="Vendredi"/>
    <n v="86379"/>
  </r>
  <r>
    <x v="1"/>
    <d v="2010-06-01T00:00:00"/>
    <x v="0"/>
    <s v="Juin"/>
    <n v="1"/>
    <n v="1"/>
    <s v="Samedi"/>
    <n v="52523"/>
  </r>
  <r>
    <x v="1"/>
    <d v="2010-06-02T00:00:00"/>
    <x v="0"/>
    <s v="Juin"/>
    <n v="1"/>
    <n v="2"/>
    <s v="Dimanche"/>
    <n v="43399"/>
  </r>
  <r>
    <x v="1"/>
    <d v="2010-06-03T00:00:00"/>
    <x v="0"/>
    <s v="Juin"/>
    <n v="1"/>
    <n v="3"/>
    <s v="Lundi"/>
    <n v="81740"/>
  </r>
  <r>
    <x v="1"/>
    <d v="2010-06-04T00:00:00"/>
    <x v="0"/>
    <s v="Juin"/>
    <n v="1"/>
    <n v="4"/>
    <s v="Mardi"/>
    <n v="18965"/>
  </r>
  <r>
    <x v="1"/>
    <d v="2010-06-05T00:00:00"/>
    <x v="0"/>
    <s v="Juin"/>
    <n v="1"/>
    <n v="5"/>
    <s v="Mercredi"/>
    <n v="51769"/>
  </r>
  <r>
    <x v="1"/>
    <d v="2010-06-06T00:00:00"/>
    <x v="0"/>
    <s v="Juin"/>
    <n v="1"/>
    <n v="6"/>
    <s v="Jeudi"/>
    <n v="63038"/>
  </r>
  <r>
    <x v="1"/>
    <d v="2010-06-07T00:00:00"/>
    <x v="0"/>
    <s v="Juin"/>
    <n v="1"/>
    <n v="7"/>
    <s v="Vendredi"/>
    <n v="27352"/>
  </r>
  <r>
    <x v="1"/>
    <d v="2010-06-08T00:00:00"/>
    <x v="0"/>
    <s v="Juin"/>
    <n v="2"/>
    <n v="8"/>
    <s v="Samedi"/>
    <n v="47129"/>
  </r>
  <r>
    <x v="1"/>
    <d v="2010-06-09T00:00:00"/>
    <x v="0"/>
    <s v="Juin"/>
    <n v="2"/>
    <n v="9"/>
    <s v="Dimanche"/>
    <n v="35083"/>
  </r>
  <r>
    <x v="1"/>
    <d v="2010-06-10T00:00:00"/>
    <x v="0"/>
    <s v="Juin"/>
    <n v="2"/>
    <n v="10"/>
    <s v="Lundi"/>
    <n v="71935"/>
  </r>
  <r>
    <x v="1"/>
    <d v="2010-06-11T00:00:00"/>
    <x v="0"/>
    <s v="Juin"/>
    <n v="2"/>
    <n v="11"/>
    <s v="Mardi"/>
    <n v="38586"/>
  </r>
  <r>
    <x v="1"/>
    <d v="2010-06-12T00:00:00"/>
    <x v="0"/>
    <s v="Juin"/>
    <n v="2"/>
    <n v="12"/>
    <s v="Mercredi"/>
    <n v="88913"/>
  </r>
  <r>
    <x v="1"/>
    <d v="2010-06-13T00:00:00"/>
    <x v="0"/>
    <s v="Juin"/>
    <n v="2"/>
    <n v="13"/>
    <s v="Jeudi"/>
    <n v="55266"/>
  </r>
  <r>
    <x v="1"/>
    <d v="2010-06-14T00:00:00"/>
    <x v="0"/>
    <s v="Juin"/>
    <n v="2"/>
    <n v="14"/>
    <s v="Vendredi"/>
    <n v="51231"/>
  </r>
  <r>
    <x v="1"/>
    <d v="2010-06-15T00:00:00"/>
    <x v="0"/>
    <s v="Juin"/>
    <n v="3"/>
    <n v="15"/>
    <s v="Samedi"/>
    <n v="66498"/>
  </r>
  <r>
    <x v="1"/>
    <d v="2010-06-16T00:00:00"/>
    <x v="0"/>
    <s v="Juin"/>
    <n v="3"/>
    <n v="16"/>
    <s v="Dimanche"/>
    <n v="37020"/>
  </r>
  <r>
    <x v="1"/>
    <d v="2010-06-17T00:00:00"/>
    <x v="0"/>
    <s v="Juin"/>
    <n v="3"/>
    <n v="17"/>
    <s v="Lundi"/>
    <n v="50264"/>
  </r>
  <r>
    <x v="1"/>
    <d v="2010-06-18T00:00:00"/>
    <x v="0"/>
    <s v="Juin"/>
    <n v="3"/>
    <n v="18"/>
    <s v="Mardi"/>
    <n v="64354"/>
  </r>
  <r>
    <x v="1"/>
    <d v="2010-06-19T00:00:00"/>
    <x v="0"/>
    <s v="Juin"/>
    <n v="3"/>
    <n v="19"/>
    <s v="Mercredi"/>
    <n v="17525"/>
  </r>
  <r>
    <x v="1"/>
    <d v="2010-06-20T00:00:00"/>
    <x v="0"/>
    <s v="Juin"/>
    <n v="3"/>
    <n v="20"/>
    <s v="Jeudi"/>
    <n v="15810"/>
  </r>
  <r>
    <x v="1"/>
    <d v="2010-06-21T00:00:00"/>
    <x v="0"/>
    <s v="Juin"/>
    <n v="3"/>
    <n v="21"/>
    <s v="Vendredi"/>
    <n v="33649"/>
  </r>
  <r>
    <x v="1"/>
    <d v="2010-06-22T00:00:00"/>
    <x v="0"/>
    <s v="Juin"/>
    <n v="4"/>
    <n v="22"/>
    <s v="Samedi"/>
    <n v="16888"/>
  </r>
  <r>
    <x v="1"/>
    <d v="2010-06-23T00:00:00"/>
    <x v="0"/>
    <s v="Juin"/>
    <n v="4"/>
    <n v="23"/>
    <s v="Dimanche"/>
    <n v="55701"/>
  </r>
  <r>
    <x v="1"/>
    <d v="2010-06-24T00:00:00"/>
    <x v="0"/>
    <s v="Juin"/>
    <n v="4"/>
    <n v="24"/>
    <s v="Lundi"/>
    <n v="74565"/>
  </r>
  <r>
    <x v="1"/>
    <d v="2010-06-25T00:00:00"/>
    <x v="0"/>
    <s v="Juin"/>
    <n v="4"/>
    <n v="25"/>
    <s v="Mardi"/>
    <n v="78751"/>
  </r>
  <r>
    <x v="1"/>
    <d v="2010-06-26T00:00:00"/>
    <x v="0"/>
    <s v="Juin"/>
    <n v="4"/>
    <n v="26"/>
    <s v="Mercredi"/>
    <n v="25287"/>
  </r>
  <r>
    <x v="1"/>
    <d v="2010-06-27T00:00:00"/>
    <x v="0"/>
    <s v="Juin"/>
    <n v="4"/>
    <n v="27"/>
    <s v="Jeudi"/>
    <n v="82189"/>
  </r>
  <r>
    <x v="1"/>
    <d v="2010-06-28T00:00:00"/>
    <x v="0"/>
    <s v="Juin"/>
    <n v="4"/>
    <n v="28"/>
    <s v="Vendredi"/>
    <n v="83664"/>
  </r>
  <r>
    <x v="1"/>
    <d v="2010-06-29T00:00:00"/>
    <x v="0"/>
    <s v="Juin"/>
    <n v="5"/>
    <n v="29"/>
    <s v="Samedi"/>
    <n v="40503"/>
  </r>
  <r>
    <x v="1"/>
    <d v="2010-06-30T00:00:00"/>
    <x v="0"/>
    <s v="Juin"/>
    <n v="5"/>
    <n v="30"/>
    <s v="Dimanche"/>
    <n v="72865"/>
  </r>
  <r>
    <x v="1"/>
    <d v="2010-07-01T00:00:00"/>
    <x v="0"/>
    <s v="Juillet"/>
    <n v="1"/>
    <n v="1"/>
    <s v="Lundi"/>
    <n v="35951"/>
  </r>
  <r>
    <x v="1"/>
    <d v="2010-07-02T00:00:00"/>
    <x v="0"/>
    <s v="Juillet"/>
    <n v="1"/>
    <n v="2"/>
    <s v="Mardi"/>
    <n v="31246"/>
  </r>
  <r>
    <x v="1"/>
    <d v="2010-07-03T00:00:00"/>
    <x v="0"/>
    <s v="Juillet"/>
    <n v="1"/>
    <n v="3"/>
    <s v="Mercredi"/>
    <n v="33296"/>
  </r>
  <r>
    <x v="1"/>
    <d v="2010-07-04T00:00:00"/>
    <x v="0"/>
    <s v="Juillet"/>
    <n v="1"/>
    <n v="4"/>
    <s v="Jeudi"/>
    <n v="78162"/>
  </r>
  <r>
    <x v="1"/>
    <d v="2010-07-05T00:00:00"/>
    <x v="0"/>
    <s v="Juillet"/>
    <n v="1"/>
    <n v="5"/>
    <s v="Vendredi"/>
    <n v="87817"/>
  </r>
  <r>
    <x v="1"/>
    <d v="2010-07-06T00:00:00"/>
    <x v="0"/>
    <s v="Juillet"/>
    <n v="1"/>
    <n v="6"/>
    <s v="Samedi"/>
    <n v="22692"/>
  </r>
  <r>
    <x v="1"/>
    <d v="2010-07-07T00:00:00"/>
    <x v="0"/>
    <s v="Juillet"/>
    <n v="1"/>
    <n v="7"/>
    <s v="Dimanche"/>
    <n v="34063"/>
  </r>
  <r>
    <x v="1"/>
    <d v="2010-07-08T00:00:00"/>
    <x v="0"/>
    <s v="Juillet"/>
    <n v="2"/>
    <n v="8"/>
    <s v="Lundi"/>
    <n v="45429"/>
  </r>
  <r>
    <x v="1"/>
    <d v="2010-07-09T00:00:00"/>
    <x v="0"/>
    <s v="Juillet"/>
    <n v="2"/>
    <n v="9"/>
    <s v="Mardi"/>
    <n v="22378"/>
  </r>
  <r>
    <x v="1"/>
    <d v="2010-07-10T00:00:00"/>
    <x v="0"/>
    <s v="Juillet"/>
    <n v="2"/>
    <n v="10"/>
    <s v="Mercredi"/>
    <n v="80963"/>
  </r>
  <r>
    <x v="1"/>
    <d v="2010-07-11T00:00:00"/>
    <x v="0"/>
    <s v="Juillet"/>
    <n v="2"/>
    <n v="11"/>
    <s v="Jeudi"/>
    <n v="19736"/>
  </r>
  <r>
    <x v="1"/>
    <d v="2010-07-12T00:00:00"/>
    <x v="0"/>
    <s v="Juillet"/>
    <n v="2"/>
    <n v="12"/>
    <s v="Vendredi"/>
    <n v="18657"/>
  </r>
  <r>
    <x v="1"/>
    <d v="2010-07-13T00:00:00"/>
    <x v="0"/>
    <s v="Juillet"/>
    <n v="2"/>
    <n v="13"/>
    <s v="Samedi"/>
    <n v="81586"/>
  </r>
  <r>
    <x v="1"/>
    <d v="2010-07-14T00:00:00"/>
    <x v="0"/>
    <s v="Juillet"/>
    <n v="2"/>
    <n v="14"/>
    <s v="Dimanche"/>
    <n v="25014"/>
  </r>
  <r>
    <x v="1"/>
    <d v="2010-07-15T00:00:00"/>
    <x v="0"/>
    <s v="Juillet"/>
    <n v="3"/>
    <n v="15"/>
    <s v="Lundi"/>
    <n v="56801"/>
  </r>
  <r>
    <x v="1"/>
    <d v="2010-07-16T00:00:00"/>
    <x v="0"/>
    <s v="Juillet"/>
    <n v="3"/>
    <n v="16"/>
    <s v="Mardi"/>
    <n v="40033"/>
  </r>
  <r>
    <x v="1"/>
    <d v="2010-07-17T00:00:00"/>
    <x v="0"/>
    <s v="Juillet"/>
    <n v="3"/>
    <n v="17"/>
    <s v="Mercredi"/>
    <n v="65109"/>
  </r>
  <r>
    <x v="1"/>
    <d v="2010-07-18T00:00:00"/>
    <x v="0"/>
    <s v="Juillet"/>
    <n v="3"/>
    <n v="18"/>
    <s v="Jeudi"/>
    <n v="87931"/>
  </r>
  <r>
    <x v="1"/>
    <d v="2010-07-19T00:00:00"/>
    <x v="0"/>
    <s v="Juillet"/>
    <n v="3"/>
    <n v="19"/>
    <s v="Vendredi"/>
    <n v="84352"/>
  </r>
  <r>
    <x v="1"/>
    <d v="2010-07-20T00:00:00"/>
    <x v="0"/>
    <s v="Juillet"/>
    <n v="3"/>
    <n v="20"/>
    <s v="Samedi"/>
    <n v="85663"/>
  </r>
  <r>
    <x v="1"/>
    <d v="2010-07-21T00:00:00"/>
    <x v="0"/>
    <s v="Juillet"/>
    <n v="3"/>
    <n v="21"/>
    <s v="Dimanche"/>
    <n v="65924"/>
  </r>
  <r>
    <x v="1"/>
    <d v="2010-07-22T00:00:00"/>
    <x v="0"/>
    <s v="Juillet"/>
    <n v="4"/>
    <n v="22"/>
    <s v="Lundi"/>
    <n v="82269"/>
  </r>
  <r>
    <x v="1"/>
    <d v="2010-07-23T00:00:00"/>
    <x v="0"/>
    <s v="Juillet"/>
    <n v="4"/>
    <n v="23"/>
    <s v="Mardi"/>
    <n v="84490"/>
  </r>
  <r>
    <x v="1"/>
    <d v="2010-07-24T00:00:00"/>
    <x v="0"/>
    <s v="Juillet"/>
    <n v="4"/>
    <n v="24"/>
    <s v="Mercredi"/>
    <n v="61170"/>
  </r>
  <r>
    <x v="1"/>
    <d v="2010-07-25T00:00:00"/>
    <x v="0"/>
    <s v="Juillet"/>
    <n v="4"/>
    <n v="25"/>
    <s v="Jeudi"/>
    <n v="41600"/>
  </r>
  <r>
    <x v="1"/>
    <d v="2010-07-26T00:00:00"/>
    <x v="0"/>
    <s v="Juillet"/>
    <n v="4"/>
    <n v="26"/>
    <s v="Vendredi"/>
    <n v="15324"/>
  </r>
  <r>
    <x v="1"/>
    <d v="2010-07-27T00:00:00"/>
    <x v="0"/>
    <s v="Juillet"/>
    <n v="4"/>
    <n v="27"/>
    <s v="Samedi"/>
    <n v="78102"/>
  </r>
  <r>
    <x v="1"/>
    <d v="2010-07-28T00:00:00"/>
    <x v="0"/>
    <s v="Juillet"/>
    <n v="4"/>
    <n v="28"/>
    <s v="Dimanche"/>
    <n v="53181"/>
  </r>
  <r>
    <x v="1"/>
    <d v="2010-07-29T00:00:00"/>
    <x v="0"/>
    <s v="Juillet"/>
    <n v="5"/>
    <n v="29"/>
    <s v="Lundi"/>
    <n v="65920"/>
  </r>
  <r>
    <x v="1"/>
    <d v="2010-07-30T00:00:00"/>
    <x v="0"/>
    <s v="Juillet"/>
    <n v="5"/>
    <n v="30"/>
    <s v="Mardi"/>
    <n v="47272"/>
  </r>
  <r>
    <x v="1"/>
    <d v="2010-07-31T00:00:00"/>
    <x v="0"/>
    <s v="Juillet"/>
    <n v="5"/>
    <n v="31"/>
    <s v="Mercredi"/>
    <n v="26161"/>
  </r>
  <r>
    <x v="1"/>
    <d v="2010-08-01T00:00:00"/>
    <x v="0"/>
    <s v="Août"/>
    <n v="1"/>
    <n v="1"/>
    <s v="Jeudi"/>
    <n v="87492"/>
  </r>
  <r>
    <x v="1"/>
    <d v="2010-08-02T00:00:00"/>
    <x v="0"/>
    <s v="Août"/>
    <n v="1"/>
    <n v="2"/>
    <s v="Vendredi"/>
    <n v="72177"/>
  </r>
  <r>
    <x v="1"/>
    <d v="2010-08-03T00:00:00"/>
    <x v="0"/>
    <s v="Août"/>
    <n v="1"/>
    <n v="3"/>
    <s v="Samedi"/>
    <n v="82866"/>
  </r>
  <r>
    <x v="1"/>
    <d v="2010-08-04T00:00:00"/>
    <x v="0"/>
    <s v="Août"/>
    <n v="1"/>
    <n v="4"/>
    <s v="Dimanche"/>
    <n v="67148"/>
  </r>
  <r>
    <x v="1"/>
    <d v="2010-08-05T00:00:00"/>
    <x v="0"/>
    <s v="Août"/>
    <n v="1"/>
    <n v="5"/>
    <s v="Lundi"/>
    <n v="43521"/>
  </r>
  <r>
    <x v="1"/>
    <d v="2010-08-06T00:00:00"/>
    <x v="0"/>
    <s v="Août"/>
    <n v="1"/>
    <n v="6"/>
    <s v="Mardi"/>
    <n v="39765"/>
  </r>
  <r>
    <x v="1"/>
    <d v="2010-08-07T00:00:00"/>
    <x v="0"/>
    <s v="Août"/>
    <n v="1"/>
    <n v="7"/>
    <s v="Mercredi"/>
    <n v="84566"/>
  </r>
  <r>
    <x v="1"/>
    <d v="2010-08-08T00:00:00"/>
    <x v="0"/>
    <s v="Août"/>
    <n v="2"/>
    <n v="8"/>
    <s v="Jeudi"/>
    <n v="42782"/>
  </r>
  <r>
    <x v="1"/>
    <d v="2010-08-09T00:00:00"/>
    <x v="0"/>
    <s v="Août"/>
    <n v="2"/>
    <n v="9"/>
    <s v="Vendredi"/>
    <n v="21289"/>
  </r>
  <r>
    <x v="1"/>
    <d v="2010-08-10T00:00:00"/>
    <x v="0"/>
    <s v="Août"/>
    <n v="2"/>
    <n v="10"/>
    <s v="Samedi"/>
    <n v="47531"/>
  </r>
  <r>
    <x v="1"/>
    <d v="2010-08-11T00:00:00"/>
    <x v="0"/>
    <s v="Août"/>
    <n v="2"/>
    <n v="11"/>
    <s v="Dimanche"/>
    <n v="48821"/>
  </r>
  <r>
    <x v="1"/>
    <d v="2010-08-12T00:00:00"/>
    <x v="0"/>
    <s v="Août"/>
    <n v="2"/>
    <n v="12"/>
    <s v="Lundi"/>
    <n v="48325"/>
  </r>
  <r>
    <x v="1"/>
    <d v="2010-08-13T00:00:00"/>
    <x v="0"/>
    <s v="Août"/>
    <n v="2"/>
    <n v="13"/>
    <s v="Mardi"/>
    <n v="14862"/>
  </r>
  <r>
    <x v="1"/>
    <d v="2010-08-14T00:00:00"/>
    <x v="0"/>
    <s v="Août"/>
    <n v="2"/>
    <n v="14"/>
    <s v="Mercredi"/>
    <n v="43761"/>
  </r>
  <r>
    <x v="1"/>
    <d v="2010-08-15T00:00:00"/>
    <x v="0"/>
    <s v="Août"/>
    <n v="3"/>
    <n v="15"/>
    <s v="Jeudi"/>
    <n v="67622"/>
  </r>
  <r>
    <x v="1"/>
    <d v="2010-08-16T00:00:00"/>
    <x v="0"/>
    <s v="Août"/>
    <n v="3"/>
    <n v="16"/>
    <s v="Vendredi"/>
    <n v="51228"/>
  </r>
  <r>
    <x v="1"/>
    <d v="2010-08-17T00:00:00"/>
    <x v="0"/>
    <s v="Août"/>
    <n v="3"/>
    <n v="17"/>
    <s v="Samedi"/>
    <n v="29051"/>
  </r>
  <r>
    <x v="1"/>
    <d v="2010-08-18T00:00:00"/>
    <x v="0"/>
    <s v="Août"/>
    <n v="3"/>
    <n v="18"/>
    <s v="Dimanche"/>
    <n v="77342"/>
  </r>
  <r>
    <x v="1"/>
    <d v="2010-08-19T00:00:00"/>
    <x v="0"/>
    <s v="Août"/>
    <n v="3"/>
    <n v="19"/>
    <s v="Lundi"/>
    <n v="44536"/>
  </r>
  <r>
    <x v="1"/>
    <d v="2010-08-20T00:00:00"/>
    <x v="0"/>
    <s v="Août"/>
    <n v="3"/>
    <n v="20"/>
    <s v="Mardi"/>
    <n v="87248"/>
  </r>
  <r>
    <x v="1"/>
    <d v="2010-08-21T00:00:00"/>
    <x v="0"/>
    <s v="Août"/>
    <n v="3"/>
    <n v="21"/>
    <s v="Mercredi"/>
    <n v="21516"/>
  </r>
  <r>
    <x v="1"/>
    <d v="2010-08-22T00:00:00"/>
    <x v="0"/>
    <s v="Août"/>
    <n v="4"/>
    <n v="22"/>
    <s v="Jeudi"/>
    <n v="53480"/>
  </r>
  <r>
    <x v="1"/>
    <d v="2010-08-23T00:00:00"/>
    <x v="0"/>
    <s v="Août"/>
    <n v="4"/>
    <n v="23"/>
    <s v="Vendredi"/>
    <n v="54041"/>
  </r>
  <r>
    <x v="1"/>
    <d v="2010-08-24T00:00:00"/>
    <x v="0"/>
    <s v="Août"/>
    <n v="4"/>
    <n v="24"/>
    <s v="Samedi"/>
    <n v="47857"/>
  </r>
  <r>
    <x v="1"/>
    <d v="2010-08-25T00:00:00"/>
    <x v="0"/>
    <s v="Août"/>
    <n v="4"/>
    <n v="25"/>
    <s v="Dimanche"/>
    <n v="58984"/>
  </r>
  <r>
    <x v="1"/>
    <d v="2010-08-26T00:00:00"/>
    <x v="0"/>
    <s v="Août"/>
    <n v="4"/>
    <n v="26"/>
    <s v="Lundi"/>
    <n v="49662"/>
  </r>
  <r>
    <x v="1"/>
    <d v="2010-08-27T00:00:00"/>
    <x v="0"/>
    <s v="Août"/>
    <n v="4"/>
    <n v="27"/>
    <s v="Mardi"/>
    <n v="30818"/>
  </r>
  <r>
    <x v="1"/>
    <d v="2010-08-28T00:00:00"/>
    <x v="0"/>
    <s v="Août"/>
    <n v="4"/>
    <n v="28"/>
    <s v="Mercredi"/>
    <n v="77125"/>
  </r>
  <r>
    <x v="1"/>
    <d v="2010-08-29T00:00:00"/>
    <x v="0"/>
    <s v="Août"/>
    <n v="5"/>
    <n v="29"/>
    <s v="Jeudi"/>
    <n v="26140"/>
  </r>
  <r>
    <x v="1"/>
    <d v="2010-08-30T00:00:00"/>
    <x v="0"/>
    <s v="Août"/>
    <n v="5"/>
    <n v="30"/>
    <s v="Vendredi"/>
    <n v="50867"/>
  </r>
  <r>
    <x v="1"/>
    <d v="2010-08-31T00:00:00"/>
    <x v="0"/>
    <s v="Août"/>
    <n v="5"/>
    <n v="31"/>
    <s v="Samedi"/>
    <n v="41517"/>
  </r>
  <r>
    <x v="1"/>
    <d v="2010-09-01T00:00:00"/>
    <x v="0"/>
    <s v="Septembre"/>
    <n v="1"/>
    <n v="1"/>
    <s v="Dimanche"/>
    <n v="21485"/>
  </r>
  <r>
    <x v="1"/>
    <d v="2010-09-02T00:00:00"/>
    <x v="0"/>
    <s v="Septembre"/>
    <n v="1"/>
    <n v="2"/>
    <s v="Lundi"/>
    <n v="54194"/>
  </r>
  <r>
    <x v="1"/>
    <d v="2010-09-03T00:00:00"/>
    <x v="0"/>
    <s v="Septembre"/>
    <n v="1"/>
    <n v="3"/>
    <s v="Mardi"/>
    <n v="16369"/>
  </r>
  <r>
    <x v="1"/>
    <d v="2010-09-04T00:00:00"/>
    <x v="0"/>
    <s v="Septembre"/>
    <n v="1"/>
    <n v="4"/>
    <s v="Mercredi"/>
    <n v="56225"/>
  </r>
  <r>
    <x v="1"/>
    <d v="2010-09-05T00:00:00"/>
    <x v="0"/>
    <s v="Septembre"/>
    <n v="1"/>
    <n v="5"/>
    <s v="Jeudi"/>
    <n v="36077"/>
  </r>
  <r>
    <x v="1"/>
    <d v="2010-09-06T00:00:00"/>
    <x v="0"/>
    <s v="Septembre"/>
    <n v="1"/>
    <n v="6"/>
    <s v="Vendredi"/>
    <n v="29155"/>
  </r>
  <r>
    <x v="1"/>
    <d v="2010-09-07T00:00:00"/>
    <x v="0"/>
    <s v="Septembre"/>
    <n v="1"/>
    <n v="7"/>
    <s v="Samedi"/>
    <n v="19812"/>
  </r>
  <r>
    <x v="1"/>
    <d v="2010-09-08T00:00:00"/>
    <x v="0"/>
    <s v="Septembre"/>
    <n v="2"/>
    <n v="8"/>
    <s v="Dimanche"/>
    <n v="55214"/>
  </r>
  <r>
    <x v="1"/>
    <d v="2010-09-09T00:00:00"/>
    <x v="0"/>
    <s v="Septembre"/>
    <n v="2"/>
    <n v="9"/>
    <s v="Lundi"/>
    <n v="59088"/>
  </r>
  <r>
    <x v="1"/>
    <d v="2010-09-10T00:00:00"/>
    <x v="0"/>
    <s v="Septembre"/>
    <n v="2"/>
    <n v="10"/>
    <s v="Mardi"/>
    <n v="18144"/>
  </r>
  <r>
    <x v="1"/>
    <d v="2010-09-11T00:00:00"/>
    <x v="0"/>
    <s v="Septembre"/>
    <n v="2"/>
    <n v="11"/>
    <s v="Mercredi"/>
    <n v="28006"/>
  </r>
  <r>
    <x v="1"/>
    <d v="2010-09-12T00:00:00"/>
    <x v="0"/>
    <s v="Septembre"/>
    <n v="2"/>
    <n v="12"/>
    <s v="Jeudi"/>
    <n v="26299"/>
  </r>
  <r>
    <x v="1"/>
    <d v="2010-09-13T00:00:00"/>
    <x v="0"/>
    <s v="Septembre"/>
    <n v="2"/>
    <n v="13"/>
    <s v="Vendredi"/>
    <n v="54824"/>
  </r>
  <r>
    <x v="1"/>
    <d v="2010-09-14T00:00:00"/>
    <x v="0"/>
    <s v="Septembre"/>
    <n v="2"/>
    <n v="14"/>
    <s v="Samedi"/>
    <n v="78222"/>
  </r>
  <r>
    <x v="1"/>
    <d v="2010-09-15T00:00:00"/>
    <x v="0"/>
    <s v="Septembre"/>
    <n v="3"/>
    <n v="15"/>
    <s v="Dimanche"/>
    <n v="77451"/>
  </r>
  <r>
    <x v="1"/>
    <d v="2010-09-16T00:00:00"/>
    <x v="0"/>
    <s v="Septembre"/>
    <n v="3"/>
    <n v="16"/>
    <s v="Lundi"/>
    <n v="56872"/>
  </r>
  <r>
    <x v="1"/>
    <d v="2010-09-17T00:00:00"/>
    <x v="0"/>
    <s v="Septembre"/>
    <n v="3"/>
    <n v="17"/>
    <s v="Mardi"/>
    <n v="40151"/>
  </r>
  <r>
    <x v="1"/>
    <d v="2010-09-18T00:00:00"/>
    <x v="0"/>
    <s v="Septembre"/>
    <n v="3"/>
    <n v="18"/>
    <s v="Mercredi"/>
    <n v="37637"/>
  </r>
  <r>
    <x v="1"/>
    <d v="2010-09-19T00:00:00"/>
    <x v="0"/>
    <s v="Septembre"/>
    <n v="3"/>
    <n v="19"/>
    <s v="Jeudi"/>
    <n v="31854"/>
  </r>
  <r>
    <x v="1"/>
    <d v="2010-09-20T00:00:00"/>
    <x v="0"/>
    <s v="Septembre"/>
    <n v="3"/>
    <n v="20"/>
    <s v="Vendredi"/>
    <n v="64908"/>
  </r>
  <r>
    <x v="1"/>
    <d v="2010-09-21T00:00:00"/>
    <x v="0"/>
    <s v="Septembre"/>
    <n v="3"/>
    <n v="21"/>
    <s v="Samedi"/>
    <n v="78036"/>
  </r>
  <r>
    <x v="1"/>
    <d v="2010-09-22T00:00:00"/>
    <x v="0"/>
    <s v="Septembre"/>
    <n v="4"/>
    <n v="22"/>
    <s v="Dimanche"/>
    <n v="31575"/>
  </r>
  <r>
    <x v="1"/>
    <d v="2010-09-23T00:00:00"/>
    <x v="0"/>
    <s v="Septembre"/>
    <n v="4"/>
    <n v="23"/>
    <s v="Lundi"/>
    <n v="59090"/>
  </r>
  <r>
    <x v="1"/>
    <d v="2010-09-24T00:00:00"/>
    <x v="0"/>
    <s v="Septembre"/>
    <n v="4"/>
    <n v="24"/>
    <s v="Mardi"/>
    <n v="80553"/>
  </r>
  <r>
    <x v="1"/>
    <d v="2010-09-25T00:00:00"/>
    <x v="0"/>
    <s v="Septembre"/>
    <n v="4"/>
    <n v="25"/>
    <s v="Mercredi"/>
    <n v="15572"/>
  </r>
  <r>
    <x v="1"/>
    <d v="2010-09-26T00:00:00"/>
    <x v="0"/>
    <s v="Septembre"/>
    <n v="4"/>
    <n v="26"/>
    <s v="Jeudi"/>
    <n v="28673"/>
  </r>
  <r>
    <x v="1"/>
    <d v="2010-09-27T00:00:00"/>
    <x v="0"/>
    <s v="Septembre"/>
    <n v="4"/>
    <n v="27"/>
    <s v="Vendredi"/>
    <n v="68422"/>
  </r>
  <r>
    <x v="1"/>
    <d v="2010-09-28T00:00:00"/>
    <x v="0"/>
    <s v="Septembre"/>
    <n v="4"/>
    <n v="28"/>
    <s v="Samedi"/>
    <n v="76268"/>
  </r>
  <r>
    <x v="1"/>
    <d v="2010-09-29T00:00:00"/>
    <x v="0"/>
    <s v="Septembre"/>
    <n v="5"/>
    <n v="29"/>
    <s v="Dimanche"/>
    <n v="39403"/>
  </r>
  <r>
    <x v="1"/>
    <d v="2010-09-30T00:00:00"/>
    <x v="0"/>
    <s v="Septembre"/>
    <n v="5"/>
    <n v="30"/>
    <s v="Lundi"/>
    <n v="47578"/>
  </r>
  <r>
    <x v="1"/>
    <d v="2010-10-01T00:00:00"/>
    <x v="0"/>
    <s v="Octobre"/>
    <n v="1"/>
    <n v="1"/>
    <s v="Mardi"/>
    <n v="25478"/>
  </r>
  <r>
    <x v="1"/>
    <d v="2010-10-02T00:00:00"/>
    <x v="0"/>
    <s v="Octobre"/>
    <n v="1"/>
    <n v="2"/>
    <s v="Mercredi"/>
    <n v="46555"/>
  </r>
  <r>
    <x v="1"/>
    <d v="2010-10-03T00:00:00"/>
    <x v="0"/>
    <s v="Octobre"/>
    <n v="1"/>
    <n v="3"/>
    <s v="Jeudi"/>
    <n v="60383"/>
  </r>
  <r>
    <x v="1"/>
    <d v="2010-10-04T00:00:00"/>
    <x v="0"/>
    <s v="Octobre"/>
    <n v="1"/>
    <n v="4"/>
    <s v="Vendredi"/>
    <n v="32912"/>
  </r>
  <r>
    <x v="1"/>
    <d v="2010-10-05T00:00:00"/>
    <x v="0"/>
    <s v="Octobre"/>
    <n v="1"/>
    <n v="5"/>
    <s v="Samedi"/>
    <n v="78787"/>
  </r>
  <r>
    <x v="1"/>
    <d v="2010-10-06T00:00:00"/>
    <x v="0"/>
    <s v="Octobre"/>
    <n v="1"/>
    <n v="6"/>
    <s v="Dimanche"/>
    <n v="38022"/>
  </r>
  <r>
    <x v="1"/>
    <d v="2010-10-07T00:00:00"/>
    <x v="0"/>
    <s v="Octobre"/>
    <n v="1"/>
    <n v="7"/>
    <s v="Lundi"/>
    <n v="20009"/>
  </r>
  <r>
    <x v="1"/>
    <d v="2010-10-08T00:00:00"/>
    <x v="0"/>
    <s v="Octobre"/>
    <n v="2"/>
    <n v="8"/>
    <s v="Mardi"/>
    <n v="39257"/>
  </r>
  <r>
    <x v="1"/>
    <d v="2010-10-09T00:00:00"/>
    <x v="0"/>
    <s v="Octobre"/>
    <n v="2"/>
    <n v="9"/>
    <s v="Mercredi"/>
    <n v="46955"/>
  </r>
  <r>
    <x v="1"/>
    <d v="2010-10-10T00:00:00"/>
    <x v="0"/>
    <s v="Octobre"/>
    <n v="2"/>
    <n v="10"/>
    <s v="Jeudi"/>
    <n v="17753"/>
  </r>
  <r>
    <x v="1"/>
    <d v="2010-10-11T00:00:00"/>
    <x v="0"/>
    <s v="Octobre"/>
    <n v="2"/>
    <n v="11"/>
    <s v="Vendredi"/>
    <n v="33113"/>
  </r>
  <r>
    <x v="1"/>
    <d v="2010-10-12T00:00:00"/>
    <x v="0"/>
    <s v="Octobre"/>
    <n v="2"/>
    <n v="12"/>
    <s v="Samedi"/>
    <n v="83129"/>
  </r>
  <r>
    <x v="1"/>
    <d v="2010-10-13T00:00:00"/>
    <x v="0"/>
    <s v="Octobre"/>
    <n v="2"/>
    <n v="13"/>
    <s v="Dimanche"/>
    <n v="51004"/>
  </r>
  <r>
    <x v="1"/>
    <d v="2010-10-14T00:00:00"/>
    <x v="0"/>
    <s v="Octobre"/>
    <n v="2"/>
    <n v="14"/>
    <s v="Lundi"/>
    <n v="72804"/>
  </r>
  <r>
    <x v="1"/>
    <d v="2010-10-15T00:00:00"/>
    <x v="0"/>
    <s v="Octobre"/>
    <n v="3"/>
    <n v="15"/>
    <s v="Mardi"/>
    <n v="35186"/>
  </r>
  <r>
    <x v="1"/>
    <d v="2010-10-16T00:00:00"/>
    <x v="0"/>
    <s v="Octobre"/>
    <n v="3"/>
    <n v="16"/>
    <s v="Mercredi"/>
    <n v="36311"/>
  </r>
  <r>
    <x v="1"/>
    <d v="2010-10-17T00:00:00"/>
    <x v="0"/>
    <s v="Octobre"/>
    <n v="3"/>
    <n v="17"/>
    <s v="Jeudi"/>
    <n v="79454"/>
  </r>
  <r>
    <x v="1"/>
    <d v="2010-10-18T00:00:00"/>
    <x v="0"/>
    <s v="Octobre"/>
    <n v="3"/>
    <n v="18"/>
    <s v="Vendredi"/>
    <n v="57372"/>
  </r>
  <r>
    <x v="1"/>
    <d v="2010-10-19T00:00:00"/>
    <x v="0"/>
    <s v="Octobre"/>
    <n v="3"/>
    <n v="19"/>
    <s v="Samedi"/>
    <n v="87282"/>
  </r>
  <r>
    <x v="1"/>
    <d v="2010-10-20T00:00:00"/>
    <x v="0"/>
    <s v="Octobre"/>
    <n v="3"/>
    <n v="20"/>
    <s v="Dimanche"/>
    <n v="68303"/>
  </r>
  <r>
    <x v="1"/>
    <d v="2010-10-21T00:00:00"/>
    <x v="0"/>
    <s v="Octobre"/>
    <n v="3"/>
    <n v="21"/>
    <s v="Lundi"/>
    <n v="38094"/>
  </r>
  <r>
    <x v="1"/>
    <d v="2010-10-22T00:00:00"/>
    <x v="0"/>
    <s v="Octobre"/>
    <n v="4"/>
    <n v="22"/>
    <s v="Mardi"/>
    <n v="63931"/>
  </r>
  <r>
    <x v="1"/>
    <d v="2010-10-23T00:00:00"/>
    <x v="0"/>
    <s v="Octobre"/>
    <n v="4"/>
    <n v="23"/>
    <s v="Mercredi"/>
    <n v="53953"/>
  </r>
  <r>
    <x v="1"/>
    <d v="2010-10-24T00:00:00"/>
    <x v="0"/>
    <s v="Octobre"/>
    <n v="4"/>
    <n v="24"/>
    <s v="Jeudi"/>
    <n v="26303"/>
  </r>
  <r>
    <x v="1"/>
    <d v="2010-10-25T00:00:00"/>
    <x v="0"/>
    <s v="Octobre"/>
    <n v="4"/>
    <n v="25"/>
    <s v="Vendredi"/>
    <n v="72125"/>
  </r>
  <r>
    <x v="1"/>
    <d v="2010-10-26T00:00:00"/>
    <x v="0"/>
    <s v="Octobre"/>
    <n v="4"/>
    <n v="26"/>
    <s v="Samedi"/>
    <n v="81769"/>
  </r>
  <r>
    <x v="1"/>
    <d v="2010-10-27T00:00:00"/>
    <x v="0"/>
    <s v="Octobre"/>
    <n v="4"/>
    <n v="27"/>
    <s v="Dimanche"/>
    <n v="65813"/>
  </r>
  <r>
    <x v="1"/>
    <d v="2010-10-28T00:00:00"/>
    <x v="0"/>
    <s v="Octobre"/>
    <n v="4"/>
    <n v="28"/>
    <s v="Lundi"/>
    <n v="76520"/>
  </r>
  <r>
    <x v="1"/>
    <d v="2010-10-29T00:00:00"/>
    <x v="0"/>
    <s v="Octobre"/>
    <n v="5"/>
    <n v="29"/>
    <s v="Mardi"/>
    <n v="40695"/>
  </r>
  <r>
    <x v="1"/>
    <d v="2010-10-30T00:00:00"/>
    <x v="0"/>
    <s v="Octobre"/>
    <n v="5"/>
    <n v="30"/>
    <s v="Mercredi"/>
    <n v="60355"/>
  </r>
  <r>
    <x v="1"/>
    <d v="2010-10-31T00:00:00"/>
    <x v="0"/>
    <s v="Octobre"/>
    <n v="5"/>
    <n v="31"/>
    <s v="Jeudi"/>
    <n v="60813"/>
  </r>
  <r>
    <x v="1"/>
    <d v="2010-11-01T00:00:00"/>
    <x v="0"/>
    <s v="Novembre"/>
    <n v="1"/>
    <n v="1"/>
    <s v="Vendredi"/>
    <n v="154369"/>
  </r>
  <r>
    <x v="1"/>
    <d v="2010-11-02T00:00:00"/>
    <x v="0"/>
    <s v="Novembre"/>
    <n v="1"/>
    <n v="2"/>
    <s v="Samedi"/>
    <n v="69264"/>
  </r>
  <r>
    <x v="1"/>
    <d v="2010-11-03T00:00:00"/>
    <x v="0"/>
    <s v="Novembre"/>
    <n v="1"/>
    <n v="3"/>
    <s v="Dimanche"/>
    <n v="108460"/>
  </r>
  <r>
    <x v="1"/>
    <d v="2010-11-04T00:00:00"/>
    <x v="0"/>
    <s v="Novembre"/>
    <n v="1"/>
    <n v="4"/>
    <s v="Lundi"/>
    <n v="150630"/>
  </r>
  <r>
    <x v="1"/>
    <d v="2010-11-05T00:00:00"/>
    <x v="0"/>
    <s v="Novembre"/>
    <n v="1"/>
    <n v="5"/>
    <s v="Mardi"/>
    <n v="61203"/>
  </r>
  <r>
    <x v="1"/>
    <d v="2010-11-06T00:00:00"/>
    <x v="0"/>
    <s v="Novembre"/>
    <n v="1"/>
    <n v="6"/>
    <s v="Mercredi"/>
    <n v="54089"/>
  </r>
  <r>
    <x v="1"/>
    <d v="2010-11-07T00:00:00"/>
    <x v="0"/>
    <s v="Novembre"/>
    <n v="1"/>
    <n v="7"/>
    <s v="Jeudi"/>
    <n v="139518"/>
  </r>
  <r>
    <x v="1"/>
    <d v="2010-11-08T00:00:00"/>
    <x v="0"/>
    <s v="Novembre"/>
    <n v="2"/>
    <n v="8"/>
    <s v="Vendredi"/>
    <n v="61893"/>
  </r>
  <r>
    <x v="1"/>
    <d v="2010-11-09T00:00:00"/>
    <x v="0"/>
    <s v="Novembre"/>
    <n v="2"/>
    <n v="9"/>
    <s v="Samedi"/>
    <n v="43513"/>
  </r>
  <r>
    <x v="1"/>
    <d v="2010-11-10T00:00:00"/>
    <x v="0"/>
    <s v="Novembre"/>
    <n v="2"/>
    <n v="10"/>
    <s v="Dimanche"/>
    <n v="113232"/>
  </r>
  <r>
    <x v="1"/>
    <d v="2010-11-11T00:00:00"/>
    <x v="0"/>
    <s v="Novembre"/>
    <n v="2"/>
    <n v="11"/>
    <s v="Lundi"/>
    <n v="152908"/>
  </r>
  <r>
    <x v="1"/>
    <d v="2010-11-12T00:00:00"/>
    <x v="0"/>
    <s v="Novembre"/>
    <n v="2"/>
    <n v="12"/>
    <s v="Mardi"/>
    <n v="67625"/>
  </r>
  <r>
    <x v="1"/>
    <d v="2010-11-13T00:00:00"/>
    <x v="0"/>
    <s v="Novembre"/>
    <n v="2"/>
    <n v="13"/>
    <s v="Mercredi"/>
    <n v="101131"/>
  </r>
  <r>
    <x v="1"/>
    <d v="2010-11-14T00:00:00"/>
    <x v="0"/>
    <s v="Novembre"/>
    <n v="2"/>
    <n v="14"/>
    <s v="Jeudi"/>
    <n v="83802"/>
  </r>
  <r>
    <x v="1"/>
    <d v="2010-11-15T00:00:00"/>
    <x v="0"/>
    <s v="Novembre"/>
    <n v="3"/>
    <n v="15"/>
    <s v="Vendredi"/>
    <n v="138814"/>
  </r>
  <r>
    <x v="1"/>
    <d v="2010-11-16T00:00:00"/>
    <x v="0"/>
    <s v="Novembre"/>
    <n v="3"/>
    <n v="16"/>
    <s v="Samedi"/>
    <n v="93094"/>
  </r>
  <r>
    <x v="1"/>
    <d v="2010-11-17T00:00:00"/>
    <x v="0"/>
    <s v="Novembre"/>
    <n v="3"/>
    <n v="17"/>
    <s v="Dimanche"/>
    <n v="52288"/>
  </r>
  <r>
    <x v="1"/>
    <d v="2010-11-18T00:00:00"/>
    <x v="0"/>
    <s v="Novembre"/>
    <n v="3"/>
    <n v="18"/>
    <s v="Lundi"/>
    <n v="148741"/>
  </r>
  <r>
    <x v="1"/>
    <d v="2010-11-19T00:00:00"/>
    <x v="0"/>
    <s v="Novembre"/>
    <n v="3"/>
    <n v="19"/>
    <s v="Mardi"/>
    <n v="98758"/>
  </r>
  <r>
    <x v="1"/>
    <d v="2010-11-20T00:00:00"/>
    <x v="0"/>
    <s v="Novembre"/>
    <n v="3"/>
    <n v="20"/>
    <s v="Mercredi"/>
    <n v="153581"/>
  </r>
  <r>
    <x v="1"/>
    <d v="2010-11-21T00:00:00"/>
    <x v="0"/>
    <s v="Novembre"/>
    <n v="3"/>
    <n v="21"/>
    <s v="Jeudi"/>
    <n v="157987"/>
  </r>
  <r>
    <x v="1"/>
    <d v="2010-11-22T00:00:00"/>
    <x v="0"/>
    <s v="Novembre"/>
    <n v="4"/>
    <n v="22"/>
    <s v="Vendredi"/>
    <n v="121771"/>
  </r>
  <r>
    <x v="1"/>
    <d v="2010-11-23T00:00:00"/>
    <x v="0"/>
    <s v="Novembre"/>
    <n v="4"/>
    <n v="23"/>
    <s v="Samedi"/>
    <n v="156366"/>
  </r>
  <r>
    <x v="1"/>
    <d v="2010-11-24T00:00:00"/>
    <x v="0"/>
    <s v="Novembre"/>
    <n v="4"/>
    <n v="24"/>
    <s v="Dimanche"/>
    <n v="121782"/>
  </r>
  <r>
    <x v="1"/>
    <d v="2010-11-25T00:00:00"/>
    <x v="0"/>
    <s v="Novembre"/>
    <n v="4"/>
    <n v="25"/>
    <s v="Lundi"/>
    <n v="86992"/>
  </r>
  <r>
    <x v="1"/>
    <d v="2010-11-26T00:00:00"/>
    <x v="0"/>
    <s v="Novembre"/>
    <n v="4"/>
    <n v="26"/>
    <s v="Mardi"/>
    <n v="148608"/>
  </r>
  <r>
    <x v="1"/>
    <d v="2010-11-27T00:00:00"/>
    <x v="0"/>
    <s v="Novembre"/>
    <n v="4"/>
    <n v="27"/>
    <s v="Mercredi"/>
    <n v="126103"/>
  </r>
  <r>
    <x v="1"/>
    <d v="2010-11-28T00:00:00"/>
    <x v="0"/>
    <s v="Novembre"/>
    <n v="4"/>
    <n v="28"/>
    <s v="Jeudi"/>
    <n v="62126"/>
  </r>
  <r>
    <x v="1"/>
    <d v="2010-11-29T00:00:00"/>
    <x v="0"/>
    <s v="Novembre"/>
    <n v="5"/>
    <n v="29"/>
    <s v="Vendredi"/>
    <n v="42856"/>
  </r>
  <r>
    <x v="1"/>
    <d v="2010-11-30T00:00:00"/>
    <x v="0"/>
    <s v="Novembre"/>
    <n v="5"/>
    <n v="30"/>
    <s v="Samedi"/>
    <n v="90280"/>
  </r>
  <r>
    <x v="1"/>
    <d v="2010-12-01T00:00:00"/>
    <x v="0"/>
    <s v="Décembre"/>
    <n v="1"/>
    <n v="1"/>
    <s v="Dimanche"/>
    <n v="97710"/>
  </r>
  <r>
    <x v="1"/>
    <d v="2010-12-02T00:00:00"/>
    <x v="0"/>
    <s v="Décembre"/>
    <n v="1"/>
    <n v="2"/>
    <s v="Lundi"/>
    <n v="126799"/>
  </r>
  <r>
    <x v="1"/>
    <d v="2010-12-03T00:00:00"/>
    <x v="0"/>
    <s v="Décembre"/>
    <n v="1"/>
    <n v="3"/>
    <s v="Mardi"/>
    <n v="51683"/>
  </r>
  <r>
    <x v="1"/>
    <d v="2010-12-04T00:00:00"/>
    <x v="0"/>
    <s v="Décembre"/>
    <n v="1"/>
    <n v="4"/>
    <s v="Mercredi"/>
    <n v="73726"/>
  </r>
  <r>
    <x v="1"/>
    <d v="2010-12-05T00:00:00"/>
    <x v="0"/>
    <s v="Décembre"/>
    <n v="1"/>
    <n v="5"/>
    <s v="Jeudi"/>
    <n v="106469"/>
  </r>
  <r>
    <x v="1"/>
    <d v="2010-12-06T00:00:00"/>
    <x v="0"/>
    <s v="Décembre"/>
    <n v="1"/>
    <n v="6"/>
    <s v="Vendredi"/>
    <n v="52812"/>
  </r>
  <r>
    <x v="1"/>
    <d v="2010-12-07T00:00:00"/>
    <x v="0"/>
    <s v="Décembre"/>
    <n v="1"/>
    <n v="7"/>
    <s v="Samedi"/>
    <n v="124096"/>
  </r>
  <r>
    <x v="1"/>
    <d v="2010-12-08T00:00:00"/>
    <x v="0"/>
    <s v="Décembre"/>
    <n v="2"/>
    <n v="8"/>
    <s v="Dimanche"/>
    <n v="56148"/>
  </r>
  <r>
    <x v="1"/>
    <d v="2010-12-09T00:00:00"/>
    <x v="0"/>
    <s v="Décembre"/>
    <n v="2"/>
    <n v="9"/>
    <s v="Lundi"/>
    <n v="70254"/>
  </r>
  <r>
    <x v="1"/>
    <d v="2010-12-10T00:00:00"/>
    <x v="0"/>
    <s v="Décembre"/>
    <n v="2"/>
    <n v="10"/>
    <s v="Mardi"/>
    <n v="74675"/>
  </r>
  <r>
    <x v="1"/>
    <d v="2010-12-11T00:00:00"/>
    <x v="0"/>
    <s v="Décembre"/>
    <n v="2"/>
    <n v="11"/>
    <s v="Mercredi"/>
    <n v="156550"/>
  </r>
  <r>
    <x v="1"/>
    <d v="2010-12-12T00:00:00"/>
    <x v="0"/>
    <s v="Décembre"/>
    <n v="2"/>
    <n v="12"/>
    <s v="Jeudi"/>
    <n v="53045"/>
  </r>
  <r>
    <x v="1"/>
    <d v="2010-12-13T00:00:00"/>
    <x v="0"/>
    <s v="Décembre"/>
    <n v="2"/>
    <n v="13"/>
    <s v="Vendredi"/>
    <n v="48294"/>
  </r>
  <r>
    <x v="1"/>
    <d v="2010-12-14T00:00:00"/>
    <x v="0"/>
    <s v="Décembre"/>
    <n v="2"/>
    <n v="14"/>
    <s v="Samedi"/>
    <n v="118418"/>
  </r>
  <r>
    <x v="1"/>
    <d v="2010-12-15T00:00:00"/>
    <x v="0"/>
    <s v="Décembre"/>
    <n v="3"/>
    <n v="15"/>
    <s v="Dimanche"/>
    <n v="149296"/>
  </r>
  <r>
    <x v="1"/>
    <d v="2010-12-16T00:00:00"/>
    <x v="0"/>
    <s v="Décembre"/>
    <n v="3"/>
    <n v="16"/>
    <s v="Lundi"/>
    <n v="68498"/>
  </r>
  <r>
    <x v="1"/>
    <d v="2010-12-17T00:00:00"/>
    <x v="0"/>
    <s v="Décembre"/>
    <n v="3"/>
    <n v="17"/>
    <s v="Mardi"/>
    <n v="149471"/>
  </r>
  <r>
    <x v="1"/>
    <d v="2010-12-18T00:00:00"/>
    <x v="0"/>
    <s v="Décembre"/>
    <n v="3"/>
    <n v="18"/>
    <s v="Mercredi"/>
    <n v="64734"/>
  </r>
  <r>
    <x v="1"/>
    <d v="2010-12-19T00:00:00"/>
    <x v="0"/>
    <s v="Décembre"/>
    <n v="3"/>
    <n v="19"/>
    <s v="Jeudi"/>
    <n v="146059"/>
  </r>
  <r>
    <x v="1"/>
    <d v="2010-12-20T00:00:00"/>
    <x v="0"/>
    <s v="Décembre"/>
    <n v="3"/>
    <n v="20"/>
    <s v="Vendredi"/>
    <n v="137334"/>
  </r>
  <r>
    <x v="1"/>
    <d v="2010-12-21T00:00:00"/>
    <x v="0"/>
    <s v="Décembre"/>
    <n v="3"/>
    <n v="21"/>
    <s v="Samedi"/>
    <n v="85161"/>
  </r>
  <r>
    <x v="1"/>
    <d v="2010-12-22T00:00:00"/>
    <x v="0"/>
    <s v="Décembre"/>
    <n v="4"/>
    <n v="22"/>
    <s v="Dimanche"/>
    <n v="135806"/>
  </r>
  <r>
    <x v="1"/>
    <d v="2010-12-23T00:00:00"/>
    <x v="0"/>
    <s v="Décembre"/>
    <n v="4"/>
    <n v="23"/>
    <s v="Lundi"/>
    <n v="147469"/>
  </r>
  <r>
    <x v="1"/>
    <d v="2010-12-24T00:00:00"/>
    <x v="0"/>
    <s v="Décembre"/>
    <n v="4"/>
    <n v="24"/>
    <s v="Mardi"/>
    <n v="92721"/>
  </r>
  <r>
    <x v="1"/>
    <d v="2010-12-25T00:00:00"/>
    <x v="0"/>
    <s v="Décembre"/>
    <n v="4"/>
    <n v="25"/>
    <s v="Mercredi"/>
    <n v="156980"/>
  </r>
  <r>
    <x v="1"/>
    <d v="2010-12-26T00:00:00"/>
    <x v="0"/>
    <s v="Décembre"/>
    <n v="4"/>
    <n v="26"/>
    <s v="Jeudi"/>
    <n v="60806"/>
  </r>
  <r>
    <x v="1"/>
    <d v="2010-12-27T00:00:00"/>
    <x v="0"/>
    <s v="Décembre"/>
    <n v="4"/>
    <n v="27"/>
    <s v="Vendredi"/>
    <n v="85901"/>
  </r>
  <r>
    <x v="1"/>
    <d v="2010-12-28T00:00:00"/>
    <x v="0"/>
    <s v="Décembre"/>
    <n v="4"/>
    <n v="28"/>
    <s v="Samedi"/>
    <n v="112396"/>
  </r>
  <r>
    <x v="1"/>
    <d v="2010-12-29T00:00:00"/>
    <x v="0"/>
    <s v="Décembre"/>
    <n v="5"/>
    <n v="29"/>
    <s v="Dimanche"/>
    <n v="48033"/>
  </r>
  <r>
    <x v="1"/>
    <d v="2010-12-30T00:00:00"/>
    <x v="0"/>
    <s v="Décembre"/>
    <n v="5"/>
    <n v="30"/>
    <s v="Lundi"/>
    <n v="123967"/>
  </r>
  <r>
    <x v="1"/>
    <d v="2010-12-31T00:00:00"/>
    <x v="0"/>
    <s v="Décembre"/>
    <n v="5"/>
    <n v="31"/>
    <s v="Mardi"/>
    <n v="119296"/>
  </r>
  <r>
    <x v="2"/>
    <d v="2010-01-01T00:00:00"/>
    <x v="0"/>
    <s v="Janvier"/>
    <n v="1"/>
    <n v="1"/>
    <s v="Mercredi"/>
    <n v="116553"/>
  </r>
  <r>
    <x v="2"/>
    <d v="2010-01-02T00:00:00"/>
    <x v="0"/>
    <s v="Janvier"/>
    <n v="1"/>
    <n v="2"/>
    <s v="Jeudi"/>
    <n v="43325"/>
  </r>
  <r>
    <x v="2"/>
    <d v="2010-01-03T00:00:00"/>
    <x v="0"/>
    <s v="Janvier"/>
    <n v="1"/>
    <n v="3"/>
    <s v="Vendredi"/>
    <n v="114738"/>
  </r>
  <r>
    <x v="2"/>
    <d v="2010-01-04T00:00:00"/>
    <x v="0"/>
    <s v="Janvier"/>
    <n v="1"/>
    <n v="4"/>
    <s v="Samedi"/>
    <n v="58328"/>
  </r>
  <r>
    <x v="2"/>
    <d v="2010-01-05T00:00:00"/>
    <x v="0"/>
    <s v="Janvier"/>
    <n v="1"/>
    <n v="5"/>
    <s v="Dimanche"/>
    <n v="155562"/>
  </r>
  <r>
    <x v="2"/>
    <d v="2010-01-06T00:00:00"/>
    <x v="0"/>
    <s v="Janvier"/>
    <n v="1"/>
    <n v="6"/>
    <s v="Lundi"/>
    <n v="130644"/>
  </r>
  <r>
    <x v="2"/>
    <d v="2010-01-07T00:00:00"/>
    <x v="0"/>
    <s v="Janvier"/>
    <n v="1"/>
    <n v="7"/>
    <s v="Mardi"/>
    <n v="96206"/>
  </r>
  <r>
    <x v="2"/>
    <d v="2010-01-08T00:00:00"/>
    <x v="0"/>
    <s v="Janvier"/>
    <n v="2"/>
    <n v="8"/>
    <s v="Mercredi"/>
    <n v="121441"/>
  </r>
  <r>
    <x v="2"/>
    <d v="2010-01-09T00:00:00"/>
    <x v="0"/>
    <s v="Janvier"/>
    <n v="2"/>
    <n v="9"/>
    <s v="Jeudi"/>
    <n v="107284"/>
  </r>
  <r>
    <x v="2"/>
    <d v="2010-01-10T00:00:00"/>
    <x v="0"/>
    <s v="Janvier"/>
    <n v="2"/>
    <n v="10"/>
    <s v="Vendredi"/>
    <n v="94075"/>
  </r>
  <r>
    <x v="2"/>
    <d v="2010-01-11T00:00:00"/>
    <x v="0"/>
    <s v="Janvier"/>
    <n v="2"/>
    <n v="11"/>
    <s v="Samedi"/>
    <n v="116648"/>
  </r>
  <r>
    <x v="2"/>
    <d v="2010-01-12T00:00:00"/>
    <x v="0"/>
    <s v="Janvier"/>
    <n v="2"/>
    <n v="12"/>
    <s v="Dimanche"/>
    <n v="46218"/>
  </r>
  <r>
    <x v="2"/>
    <d v="2010-01-13T00:00:00"/>
    <x v="0"/>
    <s v="Janvier"/>
    <n v="2"/>
    <n v="13"/>
    <s v="Lundi"/>
    <n v="45852"/>
  </r>
  <r>
    <x v="2"/>
    <d v="2010-01-14T00:00:00"/>
    <x v="0"/>
    <s v="Janvier"/>
    <n v="2"/>
    <n v="14"/>
    <s v="Mardi"/>
    <n v="46822"/>
  </r>
  <r>
    <x v="2"/>
    <d v="2010-01-15T00:00:00"/>
    <x v="0"/>
    <s v="Janvier"/>
    <n v="3"/>
    <n v="15"/>
    <s v="Mercredi"/>
    <n v="68699"/>
  </r>
  <r>
    <x v="2"/>
    <d v="2010-01-16T00:00:00"/>
    <x v="0"/>
    <s v="Janvier"/>
    <n v="3"/>
    <n v="16"/>
    <s v="Jeudi"/>
    <n v="152642"/>
  </r>
  <r>
    <x v="2"/>
    <d v="2010-01-17T00:00:00"/>
    <x v="0"/>
    <s v="Janvier"/>
    <n v="3"/>
    <n v="17"/>
    <s v="Vendredi"/>
    <n v="116487"/>
  </r>
  <r>
    <x v="2"/>
    <d v="2010-01-18T00:00:00"/>
    <x v="0"/>
    <s v="Janvier"/>
    <n v="3"/>
    <n v="18"/>
    <s v="Samedi"/>
    <n v="112723"/>
  </r>
  <r>
    <x v="2"/>
    <d v="2010-01-19T00:00:00"/>
    <x v="0"/>
    <s v="Janvier"/>
    <n v="3"/>
    <n v="19"/>
    <s v="Dimanche"/>
    <n v="112384"/>
  </r>
  <r>
    <x v="2"/>
    <d v="2010-01-20T00:00:00"/>
    <x v="0"/>
    <s v="Janvier"/>
    <n v="3"/>
    <n v="20"/>
    <s v="Lundi"/>
    <n v="60092"/>
  </r>
  <r>
    <x v="2"/>
    <d v="2010-01-21T00:00:00"/>
    <x v="0"/>
    <s v="Janvier"/>
    <n v="3"/>
    <n v="21"/>
    <s v="Mardi"/>
    <n v="105536"/>
  </r>
  <r>
    <x v="2"/>
    <d v="2010-01-22T00:00:00"/>
    <x v="0"/>
    <s v="Janvier"/>
    <n v="4"/>
    <n v="22"/>
    <s v="Mercredi"/>
    <n v="47527"/>
  </r>
  <r>
    <x v="2"/>
    <d v="2010-01-23T00:00:00"/>
    <x v="0"/>
    <s v="Janvier"/>
    <n v="4"/>
    <n v="23"/>
    <s v="Jeudi"/>
    <n v="106294"/>
  </r>
  <r>
    <x v="2"/>
    <d v="2010-01-24T00:00:00"/>
    <x v="0"/>
    <s v="Janvier"/>
    <n v="4"/>
    <n v="24"/>
    <s v="Vendredi"/>
    <n v="136075"/>
  </r>
  <r>
    <x v="2"/>
    <d v="2010-01-25T00:00:00"/>
    <x v="0"/>
    <s v="Janvier"/>
    <n v="4"/>
    <n v="25"/>
    <s v="Samedi"/>
    <n v="47446"/>
  </r>
  <r>
    <x v="2"/>
    <d v="2010-01-26T00:00:00"/>
    <x v="0"/>
    <s v="Janvier"/>
    <n v="4"/>
    <n v="26"/>
    <s v="Dimanche"/>
    <n v="71267"/>
  </r>
  <r>
    <x v="2"/>
    <d v="2010-01-27T00:00:00"/>
    <x v="0"/>
    <s v="Janvier"/>
    <n v="4"/>
    <n v="27"/>
    <s v="Lundi"/>
    <n v="93733"/>
  </r>
  <r>
    <x v="2"/>
    <d v="2010-01-28T00:00:00"/>
    <x v="0"/>
    <s v="Janvier"/>
    <n v="4"/>
    <n v="28"/>
    <s v="Mardi"/>
    <n v="92106"/>
  </r>
  <r>
    <x v="2"/>
    <d v="2010-01-29T00:00:00"/>
    <x v="0"/>
    <s v="Janvier"/>
    <n v="5"/>
    <n v="29"/>
    <s v="Mercredi"/>
    <n v="71685"/>
  </r>
  <r>
    <x v="2"/>
    <d v="2010-01-30T00:00:00"/>
    <x v="0"/>
    <s v="Janvier"/>
    <n v="5"/>
    <n v="30"/>
    <s v="Jeudi"/>
    <n v="152383"/>
  </r>
  <r>
    <x v="2"/>
    <d v="2010-01-31T00:00:00"/>
    <x v="0"/>
    <s v="Janvier"/>
    <n v="5"/>
    <n v="31"/>
    <s v="Vendredi"/>
    <n v="105325"/>
  </r>
  <r>
    <x v="2"/>
    <d v="2010-02-01T00:00:00"/>
    <x v="0"/>
    <s v="Février"/>
    <n v="1"/>
    <n v="1"/>
    <s v="Samedi"/>
    <n v="28079"/>
  </r>
  <r>
    <x v="2"/>
    <d v="2010-02-02T00:00:00"/>
    <x v="0"/>
    <s v="Février"/>
    <n v="1"/>
    <n v="2"/>
    <s v="Dimanche"/>
    <n v="15189"/>
  </r>
  <r>
    <x v="2"/>
    <d v="2010-02-03T00:00:00"/>
    <x v="0"/>
    <s v="Février"/>
    <n v="1"/>
    <n v="3"/>
    <s v="Lundi"/>
    <n v="53612"/>
  </r>
  <r>
    <x v="2"/>
    <d v="2010-02-04T00:00:00"/>
    <x v="0"/>
    <s v="Février"/>
    <n v="1"/>
    <n v="4"/>
    <s v="Mardi"/>
    <n v="47217"/>
  </r>
  <r>
    <x v="2"/>
    <d v="2010-02-05T00:00:00"/>
    <x v="0"/>
    <s v="Février"/>
    <n v="1"/>
    <n v="5"/>
    <s v="Mercredi"/>
    <n v="57175"/>
  </r>
  <r>
    <x v="2"/>
    <d v="2010-02-06T00:00:00"/>
    <x v="0"/>
    <s v="Février"/>
    <n v="1"/>
    <n v="6"/>
    <s v="Jeudi"/>
    <n v="84308"/>
  </r>
  <r>
    <x v="2"/>
    <d v="2010-02-07T00:00:00"/>
    <x v="0"/>
    <s v="Février"/>
    <n v="1"/>
    <n v="7"/>
    <s v="Vendredi"/>
    <n v="88080"/>
  </r>
  <r>
    <x v="2"/>
    <d v="2010-02-08T00:00:00"/>
    <x v="0"/>
    <s v="Février"/>
    <n v="2"/>
    <n v="8"/>
    <s v="Samedi"/>
    <n v="26702"/>
  </r>
  <r>
    <x v="2"/>
    <d v="2010-02-09T00:00:00"/>
    <x v="0"/>
    <s v="Février"/>
    <n v="2"/>
    <n v="9"/>
    <s v="Dimanche"/>
    <n v="52733"/>
  </r>
  <r>
    <x v="2"/>
    <d v="2010-02-10T00:00:00"/>
    <x v="0"/>
    <s v="Février"/>
    <n v="2"/>
    <n v="10"/>
    <s v="Lundi"/>
    <n v="15355"/>
  </r>
  <r>
    <x v="2"/>
    <d v="2010-02-11T00:00:00"/>
    <x v="0"/>
    <s v="Février"/>
    <n v="2"/>
    <n v="11"/>
    <s v="Mardi"/>
    <n v="55329"/>
  </r>
  <r>
    <x v="2"/>
    <d v="2010-02-12T00:00:00"/>
    <x v="0"/>
    <s v="Février"/>
    <n v="2"/>
    <n v="12"/>
    <s v="Mercredi"/>
    <n v="64528"/>
  </r>
  <r>
    <x v="2"/>
    <d v="2010-02-13T00:00:00"/>
    <x v="0"/>
    <s v="Février"/>
    <n v="2"/>
    <n v="13"/>
    <s v="Jeudi"/>
    <n v="43827"/>
  </r>
  <r>
    <x v="2"/>
    <d v="2010-02-14T00:00:00"/>
    <x v="0"/>
    <s v="Février"/>
    <n v="2"/>
    <n v="14"/>
    <s v="Vendredi"/>
    <n v="64264"/>
  </r>
  <r>
    <x v="2"/>
    <d v="2010-02-15T00:00:00"/>
    <x v="0"/>
    <s v="Février"/>
    <n v="3"/>
    <n v="15"/>
    <s v="Samedi"/>
    <n v="61981"/>
  </r>
  <r>
    <x v="2"/>
    <d v="2010-02-16T00:00:00"/>
    <x v="0"/>
    <s v="Février"/>
    <n v="3"/>
    <n v="16"/>
    <s v="Dimanche"/>
    <n v="25791"/>
  </r>
  <r>
    <x v="2"/>
    <d v="2010-02-17T00:00:00"/>
    <x v="0"/>
    <s v="Février"/>
    <n v="3"/>
    <n v="17"/>
    <s v="Lundi"/>
    <n v="55461"/>
  </r>
  <r>
    <x v="2"/>
    <d v="2010-02-18T00:00:00"/>
    <x v="0"/>
    <s v="Février"/>
    <n v="3"/>
    <n v="18"/>
    <s v="Mardi"/>
    <n v="36043"/>
  </r>
  <r>
    <x v="2"/>
    <d v="2010-02-19T00:00:00"/>
    <x v="0"/>
    <s v="Février"/>
    <n v="3"/>
    <n v="19"/>
    <s v="Mercredi"/>
    <n v="45564"/>
  </r>
  <r>
    <x v="2"/>
    <d v="2010-02-20T00:00:00"/>
    <x v="0"/>
    <s v="Février"/>
    <n v="3"/>
    <n v="20"/>
    <s v="Jeudi"/>
    <n v="58310"/>
  </r>
  <r>
    <x v="2"/>
    <d v="2010-02-21T00:00:00"/>
    <x v="0"/>
    <s v="Février"/>
    <n v="3"/>
    <n v="21"/>
    <s v="Vendredi"/>
    <n v="70143"/>
  </r>
  <r>
    <x v="2"/>
    <d v="2010-02-22T00:00:00"/>
    <x v="0"/>
    <s v="Février"/>
    <n v="4"/>
    <n v="22"/>
    <s v="Samedi"/>
    <n v="40825"/>
  </r>
  <r>
    <x v="2"/>
    <d v="2010-02-23T00:00:00"/>
    <x v="0"/>
    <s v="Février"/>
    <n v="4"/>
    <n v="23"/>
    <s v="Dimanche"/>
    <n v="29055"/>
  </r>
  <r>
    <x v="2"/>
    <d v="2010-02-24T00:00:00"/>
    <x v="0"/>
    <s v="Février"/>
    <n v="4"/>
    <n v="24"/>
    <s v="Lundi"/>
    <n v="63100"/>
  </r>
  <r>
    <x v="2"/>
    <d v="2010-02-25T00:00:00"/>
    <x v="0"/>
    <s v="Février"/>
    <n v="4"/>
    <n v="25"/>
    <s v="Mardi"/>
    <n v="41783"/>
  </r>
  <r>
    <x v="2"/>
    <d v="2010-02-26T00:00:00"/>
    <x v="0"/>
    <s v="Février"/>
    <n v="4"/>
    <n v="26"/>
    <s v="Mercredi"/>
    <n v="37912"/>
  </r>
  <r>
    <x v="2"/>
    <d v="2010-02-27T00:00:00"/>
    <x v="0"/>
    <s v="Février"/>
    <n v="4"/>
    <n v="27"/>
    <s v="Jeudi"/>
    <n v="60747"/>
  </r>
  <r>
    <x v="2"/>
    <d v="2010-02-28T00:00:00"/>
    <x v="0"/>
    <s v="Février"/>
    <n v="4"/>
    <n v="28"/>
    <s v="Vendredi"/>
    <n v="87343"/>
  </r>
  <r>
    <x v="2"/>
    <d v="2010-03-01T00:00:00"/>
    <x v="0"/>
    <s v="Mars"/>
    <n v="1"/>
    <n v="1"/>
    <s v="Samedi"/>
    <n v="29606"/>
  </r>
  <r>
    <x v="2"/>
    <d v="2010-03-02T00:00:00"/>
    <x v="0"/>
    <s v="Mars"/>
    <n v="1"/>
    <n v="2"/>
    <s v="Dimanche"/>
    <n v="39188"/>
  </r>
  <r>
    <x v="2"/>
    <d v="2010-03-03T00:00:00"/>
    <x v="0"/>
    <s v="Mars"/>
    <n v="1"/>
    <n v="3"/>
    <s v="Lundi"/>
    <n v="31664"/>
  </r>
  <r>
    <x v="2"/>
    <d v="2010-03-04T00:00:00"/>
    <x v="0"/>
    <s v="Mars"/>
    <n v="1"/>
    <n v="4"/>
    <s v="Mardi"/>
    <n v="25216"/>
  </r>
  <r>
    <x v="2"/>
    <d v="2010-03-05T00:00:00"/>
    <x v="0"/>
    <s v="Mars"/>
    <n v="1"/>
    <n v="5"/>
    <s v="Mercredi"/>
    <n v="35789"/>
  </r>
  <r>
    <x v="2"/>
    <d v="2010-03-06T00:00:00"/>
    <x v="0"/>
    <s v="Mars"/>
    <n v="1"/>
    <n v="6"/>
    <s v="Jeudi"/>
    <n v="67360"/>
  </r>
  <r>
    <x v="2"/>
    <d v="2010-03-07T00:00:00"/>
    <x v="0"/>
    <s v="Mars"/>
    <n v="1"/>
    <n v="7"/>
    <s v="Vendredi"/>
    <n v="41598"/>
  </r>
  <r>
    <x v="2"/>
    <d v="2010-03-08T00:00:00"/>
    <x v="0"/>
    <s v="Mars"/>
    <n v="2"/>
    <n v="8"/>
    <s v="Samedi"/>
    <n v="71598"/>
  </r>
  <r>
    <x v="2"/>
    <d v="2010-03-09T00:00:00"/>
    <x v="0"/>
    <s v="Mars"/>
    <n v="2"/>
    <n v="9"/>
    <s v="Dimanche"/>
    <n v="19589"/>
  </r>
  <r>
    <x v="2"/>
    <d v="2010-03-10T00:00:00"/>
    <x v="0"/>
    <s v="Mars"/>
    <n v="2"/>
    <n v="10"/>
    <s v="Lundi"/>
    <n v="29615"/>
  </r>
  <r>
    <x v="2"/>
    <d v="2010-03-11T00:00:00"/>
    <x v="0"/>
    <s v="Mars"/>
    <n v="2"/>
    <n v="11"/>
    <s v="Mardi"/>
    <n v="54388"/>
  </r>
  <r>
    <x v="2"/>
    <d v="2010-03-12T00:00:00"/>
    <x v="0"/>
    <s v="Mars"/>
    <n v="2"/>
    <n v="12"/>
    <s v="Mercredi"/>
    <n v="61801"/>
  </r>
  <r>
    <x v="2"/>
    <d v="2010-03-13T00:00:00"/>
    <x v="0"/>
    <s v="Mars"/>
    <n v="2"/>
    <n v="13"/>
    <s v="Jeudi"/>
    <n v="54774"/>
  </r>
  <r>
    <x v="2"/>
    <d v="2010-03-14T00:00:00"/>
    <x v="0"/>
    <s v="Mars"/>
    <n v="2"/>
    <n v="14"/>
    <s v="Vendredi"/>
    <n v="60224"/>
  </r>
  <r>
    <x v="2"/>
    <d v="2010-03-15T00:00:00"/>
    <x v="0"/>
    <s v="Mars"/>
    <n v="3"/>
    <n v="15"/>
    <s v="Samedi"/>
    <n v="79201"/>
  </r>
  <r>
    <x v="2"/>
    <d v="2010-03-16T00:00:00"/>
    <x v="0"/>
    <s v="Mars"/>
    <n v="3"/>
    <n v="16"/>
    <s v="Dimanche"/>
    <n v="86996"/>
  </r>
  <r>
    <x v="2"/>
    <d v="2010-03-17T00:00:00"/>
    <x v="0"/>
    <s v="Mars"/>
    <n v="3"/>
    <n v="17"/>
    <s v="Lundi"/>
    <n v="25193"/>
  </r>
  <r>
    <x v="2"/>
    <d v="2010-03-18T00:00:00"/>
    <x v="0"/>
    <s v="Mars"/>
    <n v="3"/>
    <n v="18"/>
    <s v="Mardi"/>
    <n v="38942"/>
  </r>
  <r>
    <x v="2"/>
    <d v="2010-03-19T00:00:00"/>
    <x v="0"/>
    <s v="Mars"/>
    <n v="3"/>
    <n v="19"/>
    <s v="Mercredi"/>
    <n v="53065"/>
  </r>
  <r>
    <x v="2"/>
    <d v="2010-03-20T00:00:00"/>
    <x v="0"/>
    <s v="Mars"/>
    <n v="3"/>
    <n v="20"/>
    <s v="Jeudi"/>
    <n v="82272"/>
  </r>
  <r>
    <x v="2"/>
    <d v="2010-03-21T00:00:00"/>
    <x v="0"/>
    <s v="Mars"/>
    <n v="3"/>
    <n v="21"/>
    <s v="Vendredi"/>
    <n v="31349"/>
  </r>
  <r>
    <x v="2"/>
    <d v="2010-03-22T00:00:00"/>
    <x v="0"/>
    <s v="Mars"/>
    <n v="4"/>
    <n v="22"/>
    <s v="Samedi"/>
    <n v="28774"/>
  </r>
  <r>
    <x v="2"/>
    <d v="2010-03-23T00:00:00"/>
    <x v="0"/>
    <s v="Mars"/>
    <n v="4"/>
    <n v="23"/>
    <s v="Dimanche"/>
    <n v="74688"/>
  </r>
  <r>
    <x v="2"/>
    <d v="2010-03-24T00:00:00"/>
    <x v="0"/>
    <s v="Mars"/>
    <n v="4"/>
    <n v="24"/>
    <s v="Lundi"/>
    <n v="53448"/>
  </r>
  <r>
    <x v="2"/>
    <d v="2010-03-25T00:00:00"/>
    <x v="0"/>
    <s v="Mars"/>
    <n v="4"/>
    <n v="25"/>
    <s v="Mardi"/>
    <n v="39264"/>
  </r>
  <r>
    <x v="2"/>
    <d v="2010-03-26T00:00:00"/>
    <x v="0"/>
    <s v="Mars"/>
    <n v="4"/>
    <n v="26"/>
    <s v="Mercredi"/>
    <n v="45471"/>
  </r>
  <r>
    <x v="2"/>
    <d v="2010-03-27T00:00:00"/>
    <x v="0"/>
    <s v="Mars"/>
    <n v="4"/>
    <n v="27"/>
    <s v="Jeudi"/>
    <n v="26255"/>
  </r>
  <r>
    <x v="2"/>
    <d v="2010-03-28T00:00:00"/>
    <x v="0"/>
    <s v="Mars"/>
    <n v="4"/>
    <n v="28"/>
    <s v="Vendredi"/>
    <n v="38488"/>
  </r>
  <r>
    <x v="2"/>
    <d v="2010-03-29T00:00:00"/>
    <x v="0"/>
    <s v="Mars"/>
    <n v="5"/>
    <n v="29"/>
    <s v="Samedi"/>
    <n v="43786"/>
  </r>
  <r>
    <x v="2"/>
    <d v="2010-03-30T00:00:00"/>
    <x v="0"/>
    <s v="Mars"/>
    <n v="5"/>
    <n v="30"/>
    <s v="Dimanche"/>
    <n v="23855"/>
  </r>
  <r>
    <x v="2"/>
    <d v="2010-03-31T00:00:00"/>
    <x v="0"/>
    <s v="Mars"/>
    <n v="5"/>
    <n v="31"/>
    <s v="Lundi"/>
    <n v="52376"/>
  </r>
  <r>
    <x v="2"/>
    <d v="2010-04-01T00:00:00"/>
    <x v="0"/>
    <s v="Avril"/>
    <n v="1"/>
    <n v="1"/>
    <s v="Mardi"/>
    <n v="41569"/>
  </r>
  <r>
    <x v="2"/>
    <d v="2010-04-02T00:00:00"/>
    <x v="0"/>
    <s v="Avril"/>
    <n v="1"/>
    <n v="2"/>
    <s v="Mercredi"/>
    <n v="14193"/>
  </r>
  <r>
    <x v="2"/>
    <d v="2010-04-03T00:00:00"/>
    <x v="0"/>
    <s v="Avril"/>
    <n v="1"/>
    <n v="3"/>
    <s v="Jeudi"/>
    <n v="25145"/>
  </r>
  <r>
    <x v="2"/>
    <d v="2010-04-04T00:00:00"/>
    <x v="0"/>
    <s v="Avril"/>
    <n v="1"/>
    <n v="4"/>
    <s v="Vendredi"/>
    <n v="62055"/>
  </r>
  <r>
    <x v="2"/>
    <d v="2010-04-05T00:00:00"/>
    <x v="0"/>
    <s v="Avril"/>
    <n v="1"/>
    <n v="5"/>
    <s v="Samedi"/>
    <n v="74306"/>
  </r>
  <r>
    <x v="2"/>
    <d v="2010-04-06T00:00:00"/>
    <x v="0"/>
    <s v="Avril"/>
    <n v="1"/>
    <n v="6"/>
    <s v="Dimanche"/>
    <n v="86910"/>
  </r>
  <r>
    <x v="2"/>
    <d v="2010-04-07T00:00:00"/>
    <x v="0"/>
    <s v="Avril"/>
    <n v="1"/>
    <n v="7"/>
    <s v="Lundi"/>
    <n v="74359"/>
  </r>
  <r>
    <x v="2"/>
    <d v="2010-04-08T00:00:00"/>
    <x v="0"/>
    <s v="Avril"/>
    <n v="2"/>
    <n v="8"/>
    <s v="Mardi"/>
    <n v="70184"/>
  </r>
  <r>
    <x v="2"/>
    <d v="2010-04-09T00:00:00"/>
    <x v="0"/>
    <s v="Avril"/>
    <n v="2"/>
    <n v="9"/>
    <s v="Mercredi"/>
    <n v="24916"/>
  </r>
  <r>
    <x v="2"/>
    <d v="2010-04-10T00:00:00"/>
    <x v="0"/>
    <s v="Avril"/>
    <n v="2"/>
    <n v="10"/>
    <s v="Jeudi"/>
    <n v="84310"/>
  </r>
  <r>
    <x v="2"/>
    <d v="2010-04-11T00:00:00"/>
    <x v="0"/>
    <s v="Avril"/>
    <n v="2"/>
    <n v="11"/>
    <s v="Vendredi"/>
    <n v="39831"/>
  </r>
  <r>
    <x v="2"/>
    <d v="2010-04-12T00:00:00"/>
    <x v="0"/>
    <s v="Avril"/>
    <n v="2"/>
    <n v="12"/>
    <s v="Samedi"/>
    <n v="70703"/>
  </r>
  <r>
    <x v="2"/>
    <d v="2010-04-13T00:00:00"/>
    <x v="0"/>
    <s v="Avril"/>
    <n v="2"/>
    <n v="13"/>
    <s v="Dimanche"/>
    <n v="71535"/>
  </r>
  <r>
    <x v="2"/>
    <d v="2010-04-14T00:00:00"/>
    <x v="0"/>
    <s v="Avril"/>
    <n v="2"/>
    <n v="14"/>
    <s v="Lundi"/>
    <n v="58235"/>
  </r>
  <r>
    <x v="2"/>
    <d v="2010-04-15T00:00:00"/>
    <x v="0"/>
    <s v="Avril"/>
    <n v="3"/>
    <n v="15"/>
    <s v="Mardi"/>
    <n v="56735"/>
  </r>
  <r>
    <x v="2"/>
    <d v="2010-04-16T00:00:00"/>
    <x v="0"/>
    <s v="Avril"/>
    <n v="3"/>
    <n v="16"/>
    <s v="Mercredi"/>
    <n v="53085"/>
  </r>
  <r>
    <x v="2"/>
    <d v="2010-04-17T00:00:00"/>
    <x v="0"/>
    <s v="Avril"/>
    <n v="3"/>
    <n v="17"/>
    <s v="Jeudi"/>
    <n v="83959"/>
  </r>
  <r>
    <x v="2"/>
    <d v="2010-04-18T00:00:00"/>
    <x v="0"/>
    <s v="Avril"/>
    <n v="3"/>
    <n v="18"/>
    <s v="Vendredi"/>
    <n v="72512"/>
  </r>
  <r>
    <x v="2"/>
    <d v="2010-04-19T00:00:00"/>
    <x v="0"/>
    <s v="Avril"/>
    <n v="3"/>
    <n v="19"/>
    <s v="Samedi"/>
    <n v="77478"/>
  </r>
  <r>
    <x v="2"/>
    <d v="2010-04-20T00:00:00"/>
    <x v="0"/>
    <s v="Avril"/>
    <n v="3"/>
    <n v="20"/>
    <s v="Dimanche"/>
    <n v="26443"/>
  </r>
  <r>
    <x v="2"/>
    <d v="2010-04-21T00:00:00"/>
    <x v="0"/>
    <s v="Avril"/>
    <n v="3"/>
    <n v="21"/>
    <s v="Lundi"/>
    <n v="28336"/>
  </r>
  <r>
    <x v="2"/>
    <d v="2010-04-22T00:00:00"/>
    <x v="0"/>
    <s v="Avril"/>
    <n v="4"/>
    <n v="22"/>
    <s v="Mardi"/>
    <n v="43953"/>
  </r>
  <r>
    <x v="2"/>
    <d v="2010-04-23T00:00:00"/>
    <x v="0"/>
    <s v="Avril"/>
    <n v="4"/>
    <n v="23"/>
    <s v="Mercredi"/>
    <n v="53488"/>
  </r>
  <r>
    <x v="2"/>
    <d v="2010-04-24T00:00:00"/>
    <x v="0"/>
    <s v="Avril"/>
    <n v="4"/>
    <n v="24"/>
    <s v="Jeudi"/>
    <n v="23811"/>
  </r>
  <r>
    <x v="2"/>
    <d v="2010-04-25T00:00:00"/>
    <x v="0"/>
    <s v="Avril"/>
    <n v="4"/>
    <n v="25"/>
    <s v="Vendredi"/>
    <n v="85957"/>
  </r>
  <r>
    <x v="2"/>
    <d v="2010-04-26T00:00:00"/>
    <x v="0"/>
    <s v="Avril"/>
    <n v="4"/>
    <n v="26"/>
    <s v="Samedi"/>
    <n v="61375"/>
  </r>
  <r>
    <x v="2"/>
    <d v="2010-04-27T00:00:00"/>
    <x v="0"/>
    <s v="Avril"/>
    <n v="4"/>
    <n v="27"/>
    <s v="Dimanche"/>
    <n v="80572"/>
  </r>
  <r>
    <x v="2"/>
    <d v="2010-04-28T00:00:00"/>
    <x v="0"/>
    <s v="Avril"/>
    <n v="4"/>
    <n v="28"/>
    <s v="Lundi"/>
    <n v="69569"/>
  </r>
  <r>
    <x v="2"/>
    <d v="2010-04-29T00:00:00"/>
    <x v="0"/>
    <s v="Avril"/>
    <n v="5"/>
    <n v="29"/>
    <s v="Mardi"/>
    <n v="67240"/>
  </r>
  <r>
    <x v="2"/>
    <d v="2010-04-30T00:00:00"/>
    <x v="0"/>
    <s v="Avril"/>
    <n v="5"/>
    <n v="30"/>
    <s v="Mercredi"/>
    <n v="46665"/>
  </r>
  <r>
    <x v="2"/>
    <d v="2010-05-01T00:00:00"/>
    <x v="0"/>
    <s v="Mai"/>
    <n v="1"/>
    <n v="1"/>
    <s v="Jeudi"/>
    <n v="62407"/>
  </r>
  <r>
    <x v="2"/>
    <d v="2010-05-02T00:00:00"/>
    <x v="0"/>
    <s v="Mai"/>
    <n v="1"/>
    <n v="2"/>
    <s v="Vendredi"/>
    <n v="49938"/>
  </r>
  <r>
    <x v="2"/>
    <d v="2010-05-03T00:00:00"/>
    <x v="0"/>
    <s v="Mai"/>
    <n v="1"/>
    <n v="3"/>
    <s v="Samedi"/>
    <n v="55005"/>
  </r>
  <r>
    <x v="2"/>
    <d v="2010-05-04T00:00:00"/>
    <x v="0"/>
    <s v="Mai"/>
    <n v="1"/>
    <n v="4"/>
    <s v="Dimanche"/>
    <n v="69517"/>
  </r>
  <r>
    <x v="2"/>
    <d v="2010-05-05T00:00:00"/>
    <x v="0"/>
    <s v="Mai"/>
    <n v="1"/>
    <n v="5"/>
    <s v="Lundi"/>
    <n v="49872"/>
  </r>
  <r>
    <x v="2"/>
    <d v="2010-05-06T00:00:00"/>
    <x v="0"/>
    <s v="Mai"/>
    <n v="1"/>
    <n v="6"/>
    <s v="Mardi"/>
    <n v="28175"/>
  </r>
  <r>
    <x v="2"/>
    <d v="2010-05-07T00:00:00"/>
    <x v="0"/>
    <s v="Mai"/>
    <n v="1"/>
    <n v="7"/>
    <s v="Mercredi"/>
    <n v="40966"/>
  </r>
  <r>
    <x v="2"/>
    <d v="2010-05-08T00:00:00"/>
    <x v="0"/>
    <s v="Mai"/>
    <n v="2"/>
    <n v="8"/>
    <s v="Jeudi"/>
    <n v="19377"/>
  </r>
  <r>
    <x v="2"/>
    <d v="2010-05-09T00:00:00"/>
    <x v="0"/>
    <s v="Mai"/>
    <n v="2"/>
    <n v="9"/>
    <s v="Vendredi"/>
    <n v="83628"/>
  </r>
  <r>
    <x v="2"/>
    <d v="2010-05-10T00:00:00"/>
    <x v="0"/>
    <s v="Mai"/>
    <n v="2"/>
    <n v="10"/>
    <s v="Samedi"/>
    <n v="87049"/>
  </r>
  <r>
    <x v="2"/>
    <d v="2010-05-11T00:00:00"/>
    <x v="0"/>
    <s v="Mai"/>
    <n v="2"/>
    <n v="11"/>
    <s v="Dimanche"/>
    <n v="67895"/>
  </r>
  <r>
    <x v="2"/>
    <d v="2010-05-12T00:00:00"/>
    <x v="0"/>
    <s v="Mai"/>
    <n v="2"/>
    <n v="12"/>
    <s v="Lundi"/>
    <n v="84946"/>
  </r>
  <r>
    <x v="2"/>
    <d v="2010-05-13T00:00:00"/>
    <x v="0"/>
    <s v="Mai"/>
    <n v="2"/>
    <n v="13"/>
    <s v="Mardi"/>
    <n v="77196"/>
  </r>
  <r>
    <x v="2"/>
    <d v="2010-05-14T00:00:00"/>
    <x v="0"/>
    <s v="Mai"/>
    <n v="2"/>
    <n v="14"/>
    <s v="Mercredi"/>
    <n v="67488"/>
  </r>
  <r>
    <x v="2"/>
    <d v="2010-05-15T00:00:00"/>
    <x v="0"/>
    <s v="Mai"/>
    <n v="3"/>
    <n v="15"/>
    <s v="Jeudi"/>
    <n v="79609"/>
  </r>
  <r>
    <x v="2"/>
    <d v="2010-05-16T00:00:00"/>
    <x v="0"/>
    <s v="Mai"/>
    <n v="3"/>
    <n v="16"/>
    <s v="Vendredi"/>
    <n v="36109"/>
  </r>
  <r>
    <x v="2"/>
    <d v="2010-05-17T00:00:00"/>
    <x v="0"/>
    <s v="Mai"/>
    <n v="3"/>
    <n v="17"/>
    <s v="Samedi"/>
    <n v="62773"/>
  </r>
  <r>
    <x v="2"/>
    <d v="2010-05-18T00:00:00"/>
    <x v="0"/>
    <s v="Mai"/>
    <n v="3"/>
    <n v="18"/>
    <s v="Dimanche"/>
    <n v="63399"/>
  </r>
  <r>
    <x v="2"/>
    <d v="2010-05-19T00:00:00"/>
    <x v="0"/>
    <s v="Mai"/>
    <n v="3"/>
    <n v="19"/>
    <s v="Lundi"/>
    <n v="52102"/>
  </r>
  <r>
    <x v="2"/>
    <d v="2010-05-20T00:00:00"/>
    <x v="0"/>
    <s v="Mai"/>
    <n v="3"/>
    <n v="20"/>
    <s v="Mardi"/>
    <n v="46086"/>
  </r>
  <r>
    <x v="2"/>
    <d v="2010-05-21T00:00:00"/>
    <x v="0"/>
    <s v="Mai"/>
    <n v="3"/>
    <n v="21"/>
    <s v="Mercredi"/>
    <n v="67456"/>
  </r>
  <r>
    <x v="2"/>
    <d v="2010-05-22T00:00:00"/>
    <x v="0"/>
    <s v="Mai"/>
    <n v="4"/>
    <n v="22"/>
    <s v="Jeudi"/>
    <n v="15949"/>
  </r>
  <r>
    <x v="2"/>
    <d v="2010-05-23T00:00:00"/>
    <x v="0"/>
    <s v="Mai"/>
    <n v="4"/>
    <n v="23"/>
    <s v="Vendredi"/>
    <n v="74496"/>
  </r>
  <r>
    <x v="2"/>
    <d v="2010-05-24T00:00:00"/>
    <x v="0"/>
    <s v="Mai"/>
    <n v="4"/>
    <n v="24"/>
    <s v="Samedi"/>
    <n v="58588"/>
  </r>
  <r>
    <x v="2"/>
    <d v="2010-05-25T00:00:00"/>
    <x v="0"/>
    <s v="Mai"/>
    <n v="4"/>
    <n v="25"/>
    <s v="Dimanche"/>
    <n v="70330"/>
  </r>
  <r>
    <x v="2"/>
    <d v="2010-05-26T00:00:00"/>
    <x v="0"/>
    <s v="Mai"/>
    <n v="4"/>
    <n v="26"/>
    <s v="Lundi"/>
    <n v="74019"/>
  </r>
  <r>
    <x v="2"/>
    <d v="2010-05-27T00:00:00"/>
    <x v="0"/>
    <s v="Mai"/>
    <n v="4"/>
    <n v="27"/>
    <s v="Mardi"/>
    <n v="86253"/>
  </r>
  <r>
    <x v="2"/>
    <d v="2010-05-28T00:00:00"/>
    <x v="0"/>
    <s v="Mai"/>
    <n v="4"/>
    <n v="28"/>
    <s v="Mercredi"/>
    <n v="19736"/>
  </r>
  <r>
    <x v="2"/>
    <d v="2010-05-29T00:00:00"/>
    <x v="0"/>
    <s v="Mai"/>
    <n v="5"/>
    <n v="29"/>
    <s v="Jeudi"/>
    <n v="23110"/>
  </r>
  <r>
    <x v="2"/>
    <d v="2010-05-30T00:00:00"/>
    <x v="0"/>
    <s v="Mai"/>
    <n v="5"/>
    <n v="30"/>
    <s v="Vendredi"/>
    <n v="20580"/>
  </r>
  <r>
    <x v="2"/>
    <d v="2010-05-31T00:00:00"/>
    <x v="0"/>
    <s v="Mai"/>
    <n v="5"/>
    <n v="31"/>
    <s v="Samedi"/>
    <n v="57628"/>
  </r>
  <r>
    <x v="2"/>
    <d v="2010-06-01T00:00:00"/>
    <x v="0"/>
    <s v="Juin"/>
    <n v="1"/>
    <n v="1"/>
    <s v="Dimanche"/>
    <n v="79558"/>
  </r>
  <r>
    <x v="2"/>
    <d v="2010-06-02T00:00:00"/>
    <x v="0"/>
    <s v="Juin"/>
    <n v="1"/>
    <n v="2"/>
    <s v="Lundi"/>
    <n v="72910"/>
  </r>
  <r>
    <x v="2"/>
    <d v="2010-06-03T00:00:00"/>
    <x v="0"/>
    <s v="Juin"/>
    <n v="1"/>
    <n v="3"/>
    <s v="Mardi"/>
    <n v="80172"/>
  </r>
  <r>
    <x v="2"/>
    <d v="2010-06-04T00:00:00"/>
    <x v="0"/>
    <s v="Juin"/>
    <n v="1"/>
    <n v="4"/>
    <s v="Mercredi"/>
    <n v="21644"/>
  </r>
  <r>
    <x v="2"/>
    <d v="2010-06-05T00:00:00"/>
    <x v="0"/>
    <s v="Juin"/>
    <n v="1"/>
    <n v="5"/>
    <s v="Jeudi"/>
    <n v="79471"/>
  </r>
  <r>
    <x v="2"/>
    <d v="2010-06-06T00:00:00"/>
    <x v="0"/>
    <s v="Juin"/>
    <n v="1"/>
    <n v="6"/>
    <s v="Vendredi"/>
    <n v="64054"/>
  </r>
  <r>
    <x v="2"/>
    <d v="2010-06-07T00:00:00"/>
    <x v="0"/>
    <s v="Juin"/>
    <n v="1"/>
    <n v="7"/>
    <s v="Samedi"/>
    <n v="80143"/>
  </r>
  <r>
    <x v="2"/>
    <d v="2010-06-08T00:00:00"/>
    <x v="0"/>
    <s v="Juin"/>
    <n v="2"/>
    <n v="8"/>
    <s v="Dimanche"/>
    <n v="37059"/>
  </r>
  <r>
    <x v="2"/>
    <d v="2010-06-09T00:00:00"/>
    <x v="0"/>
    <s v="Juin"/>
    <n v="2"/>
    <n v="9"/>
    <s v="Lundi"/>
    <n v="26457"/>
  </r>
  <r>
    <x v="2"/>
    <d v="2010-06-10T00:00:00"/>
    <x v="0"/>
    <s v="Juin"/>
    <n v="2"/>
    <n v="10"/>
    <s v="Mardi"/>
    <n v="63558"/>
  </r>
  <r>
    <x v="2"/>
    <d v="2010-06-11T00:00:00"/>
    <x v="0"/>
    <s v="Juin"/>
    <n v="2"/>
    <n v="11"/>
    <s v="Mercredi"/>
    <n v="82298"/>
  </r>
  <r>
    <x v="2"/>
    <d v="2010-06-12T00:00:00"/>
    <x v="0"/>
    <s v="Juin"/>
    <n v="2"/>
    <n v="12"/>
    <s v="Jeudi"/>
    <n v="17887"/>
  </r>
  <r>
    <x v="2"/>
    <d v="2010-06-13T00:00:00"/>
    <x v="0"/>
    <s v="Juin"/>
    <n v="2"/>
    <n v="13"/>
    <s v="Vendredi"/>
    <n v="35705"/>
  </r>
  <r>
    <x v="2"/>
    <d v="2010-06-14T00:00:00"/>
    <x v="0"/>
    <s v="Juin"/>
    <n v="2"/>
    <n v="14"/>
    <s v="Samedi"/>
    <n v="43832"/>
  </r>
  <r>
    <x v="2"/>
    <d v="2010-06-15T00:00:00"/>
    <x v="0"/>
    <s v="Juin"/>
    <n v="3"/>
    <n v="15"/>
    <s v="Dimanche"/>
    <n v="65368"/>
  </r>
  <r>
    <x v="2"/>
    <d v="2010-06-16T00:00:00"/>
    <x v="0"/>
    <s v="Juin"/>
    <n v="3"/>
    <n v="16"/>
    <s v="Lundi"/>
    <n v="86232"/>
  </r>
  <r>
    <x v="2"/>
    <d v="2010-06-17T00:00:00"/>
    <x v="0"/>
    <s v="Juin"/>
    <n v="3"/>
    <n v="17"/>
    <s v="Mardi"/>
    <n v="20597"/>
  </r>
  <r>
    <x v="2"/>
    <d v="2010-06-18T00:00:00"/>
    <x v="0"/>
    <s v="Juin"/>
    <n v="3"/>
    <n v="18"/>
    <s v="Mercredi"/>
    <n v="52812"/>
  </r>
  <r>
    <x v="2"/>
    <d v="2010-06-19T00:00:00"/>
    <x v="0"/>
    <s v="Juin"/>
    <n v="3"/>
    <n v="19"/>
    <s v="Jeudi"/>
    <n v="64924"/>
  </r>
  <r>
    <x v="2"/>
    <d v="2010-06-20T00:00:00"/>
    <x v="0"/>
    <s v="Juin"/>
    <n v="3"/>
    <n v="20"/>
    <s v="Vendredi"/>
    <n v="77403"/>
  </r>
  <r>
    <x v="2"/>
    <d v="2010-06-21T00:00:00"/>
    <x v="0"/>
    <s v="Juin"/>
    <n v="3"/>
    <n v="21"/>
    <s v="Samedi"/>
    <n v="50953"/>
  </r>
  <r>
    <x v="2"/>
    <d v="2010-06-22T00:00:00"/>
    <x v="0"/>
    <s v="Juin"/>
    <n v="4"/>
    <n v="22"/>
    <s v="Dimanche"/>
    <n v="22821"/>
  </r>
  <r>
    <x v="2"/>
    <d v="2010-06-23T00:00:00"/>
    <x v="0"/>
    <s v="Juin"/>
    <n v="4"/>
    <n v="23"/>
    <s v="Lundi"/>
    <n v="39439"/>
  </r>
  <r>
    <x v="2"/>
    <d v="2010-06-24T00:00:00"/>
    <x v="0"/>
    <s v="Juin"/>
    <n v="4"/>
    <n v="24"/>
    <s v="Mardi"/>
    <n v="45977"/>
  </r>
  <r>
    <x v="2"/>
    <d v="2010-06-25T00:00:00"/>
    <x v="0"/>
    <s v="Juin"/>
    <n v="4"/>
    <n v="25"/>
    <s v="Mercredi"/>
    <n v="88391"/>
  </r>
  <r>
    <x v="2"/>
    <d v="2010-06-26T00:00:00"/>
    <x v="0"/>
    <s v="Juin"/>
    <n v="4"/>
    <n v="26"/>
    <s v="Jeudi"/>
    <n v="18402"/>
  </r>
  <r>
    <x v="2"/>
    <d v="2010-06-27T00:00:00"/>
    <x v="0"/>
    <s v="Juin"/>
    <n v="4"/>
    <n v="27"/>
    <s v="Vendredi"/>
    <n v="28326"/>
  </r>
  <r>
    <x v="2"/>
    <d v="2010-06-28T00:00:00"/>
    <x v="0"/>
    <s v="Juin"/>
    <n v="4"/>
    <n v="28"/>
    <s v="Samedi"/>
    <n v="44546"/>
  </r>
  <r>
    <x v="2"/>
    <d v="2010-06-29T00:00:00"/>
    <x v="0"/>
    <s v="Juin"/>
    <n v="5"/>
    <n v="29"/>
    <s v="Dimanche"/>
    <n v="57626"/>
  </r>
  <r>
    <x v="2"/>
    <d v="2010-06-30T00:00:00"/>
    <x v="0"/>
    <s v="Juin"/>
    <n v="5"/>
    <n v="30"/>
    <s v="Lundi"/>
    <n v="29045"/>
  </r>
  <r>
    <x v="2"/>
    <d v="2010-07-01T00:00:00"/>
    <x v="0"/>
    <s v="Juillet"/>
    <n v="1"/>
    <n v="1"/>
    <s v="Mardi"/>
    <n v="14159"/>
  </r>
  <r>
    <x v="2"/>
    <d v="2010-07-02T00:00:00"/>
    <x v="0"/>
    <s v="Juillet"/>
    <n v="1"/>
    <n v="2"/>
    <s v="Mercredi"/>
    <n v="14370"/>
  </r>
  <r>
    <x v="2"/>
    <d v="2010-07-03T00:00:00"/>
    <x v="0"/>
    <s v="Juillet"/>
    <n v="1"/>
    <n v="3"/>
    <s v="Jeudi"/>
    <n v="78066"/>
  </r>
  <r>
    <x v="2"/>
    <d v="2010-07-04T00:00:00"/>
    <x v="0"/>
    <s v="Juillet"/>
    <n v="1"/>
    <n v="4"/>
    <s v="Vendredi"/>
    <n v="24048"/>
  </r>
  <r>
    <x v="2"/>
    <d v="2010-07-05T00:00:00"/>
    <x v="0"/>
    <s v="Juillet"/>
    <n v="1"/>
    <n v="5"/>
    <s v="Samedi"/>
    <n v="60338"/>
  </r>
  <r>
    <x v="2"/>
    <d v="2010-07-06T00:00:00"/>
    <x v="0"/>
    <s v="Juillet"/>
    <n v="1"/>
    <n v="6"/>
    <s v="Dimanche"/>
    <n v="56938"/>
  </r>
  <r>
    <x v="2"/>
    <d v="2010-07-07T00:00:00"/>
    <x v="0"/>
    <s v="Juillet"/>
    <n v="1"/>
    <n v="7"/>
    <s v="Lundi"/>
    <n v="45083"/>
  </r>
  <r>
    <x v="2"/>
    <d v="2010-07-08T00:00:00"/>
    <x v="0"/>
    <s v="Juillet"/>
    <n v="2"/>
    <n v="8"/>
    <s v="Mardi"/>
    <n v="64879"/>
  </r>
  <r>
    <x v="2"/>
    <d v="2010-07-09T00:00:00"/>
    <x v="0"/>
    <s v="Juillet"/>
    <n v="2"/>
    <n v="9"/>
    <s v="Mercredi"/>
    <n v="22492"/>
  </r>
  <r>
    <x v="2"/>
    <d v="2010-07-10T00:00:00"/>
    <x v="0"/>
    <s v="Juillet"/>
    <n v="2"/>
    <n v="10"/>
    <s v="Jeudi"/>
    <n v="56877"/>
  </r>
  <r>
    <x v="2"/>
    <d v="2010-07-11T00:00:00"/>
    <x v="0"/>
    <s v="Juillet"/>
    <n v="2"/>
    <n v="11"/>
    <s v="Vendredi"/>
    <n v="39847"/>
  </r>
  <r>
    <x v="2"/>
    <d v="2010-07-12T00:00:00"/>
    <x v="0"/>
    <s v="Juillet"/>
    <n v="2"/>
    <n v="12"/>
    <s v="Samedi"/>
    <n v="42463"/>
  </r>
  <r>
    <x v="2"/>
    <d v="2010-07-13T00:00:00"/>
    <x v="0"/>
    <s v="Juillet"/>
    <n v="2"/>
    <n v="13"/>
    <s v="Dimanche"/>
    <n v="30802"/>
  </r>
  <r>
    <x v="2"/>
    <d v="2010-07-14T00:00:00"/>
    <x v="0"/>
    <s v="Juillet"/>
    <n v="2"/>
    <n v="14"/>
    <s v="Lundi"/>
    <n v="38843"/>
  </r>
  <r>
    <x v="2"/>
    <d v="2010-07-15T00:00:00"/>
    <x v="0"/>
    <s v="Juillet"/>
    <n v="3"/>
    <n v="15"/>
    <s v="Mardi"/>
    <n v="74520"/>
  </r>
  <r>
    <x v="2"/>
    <d v="2010-07-16T00:00:00"/>
    <x v="0"/>
    <s v="Juillet"/>
    <n v="3"/>
    <n v="16"/>
    <s v="Mercredi"/>
    <n v="27120"/>
  </r>
  <r>
    <x v="2"/>
    <d v="2010-07-17T00:00:00"/>
    <x v="0"/>
    <s v="Juillet"/>
    <n v="3"/>
    <n v="17"/>
    <s v="Jeudi"/>
    <n v="67148"/>
  </r>
  <r>
    <x v="2"/>
    <d v="2010-07-18T00:00:00"/>
    <x v="0"/>
    <s v="Juillet"/>
    <n v="3"/>
    <n v="18"/>
    <s v="Vendredi"/>
    <n v="37377"/>
  </r>
  <r>
    <x v="2"/>
    <d v="2010-07-19T00:00:00"/>
    <x v="0"/>
    <s v="Juillet"/>
    <n v="3"/>
    <n v="19"/>
    <s v="Samedi"/>
    <n v="60356"/>
  </r>
  <r>
    <x v="2"/>
    <d v="2010-07-20T00:00:00"/>
    <x v="0"/>
    <s v="Juillet"/>
    <n v="3"/>
    <n v="20"/>
    <s v="Dimanche"/>
    <n v="58045"/>
  </r>
  <r>
    <x v="2"/>
    <d v="2010-07-21T00:00:00"/>
    <x v="0"/>
    <s v="Juillet"/>
    <n v="3"/>
    <n v="21"/>
    <s v="Lundi"/>
    <n v="48452"/>
  </r>
  <r>
    <x v="2"/>
    <d v="2010-07-22T00:00:00"/>
    <x v="0"/>
    <s v="Juillet"/>
    <n v="4"/>
    <n v="22"/>
    <s v="Mardi"/>
    <n v="35533"/>
  </r>
  <r>
    <x v="2"/>
    <d v="2010-07-23T00:00:00"/>
    <x v="0"/>
    <s v="Juillet"/>
    <n v="4"/>
    <n v="23"/>
    <s v="Mercredi"/>
    <n v="77327"/>
  </r>
  <r>
    <x v="2"/>
    <d v="2010-07-24T00:00:00"/>
    <x v="0"/>
    <s v="Juillet"/>
    <n v="4"/>
    <n v="24"/>
    <s v="Jeudi"/>
    <n v="56183"/>
  </r>
  <r>
    <x v="2"/>
    <d v="2010-07-25T00:00:00"/>
    <x v="0"/>
    <s v="Juillet"/>
    <n v="4"/>
    <n v="25"/>
    <s v="Vendredi"/>
    <n v="22767"/>
  </r>
  <r>
    <x v="2"/>
    <d v="2010-07-26T00:00:00"/>
    <x v="0"/>
    <s v="Juillet"/>
    <n v="4"/>
    <n v="26"/>
    <s v="Samedi"/>
    <n v="18844"/>
  </r>
  <r>
    <x v="2"/>
    <d v="2010-07-27T00:00:00"/>
    <x v="0"/>
    <s v="Juillet"/>
    <n v="4"/>
    <n v="27"/>
    <s v="Dimanche"/>
    <n v="78842"/>
  </r>
  <r>
    <x v="2"/>
    <d v="2010-07-28T00:00:00"/>
    <x v="0"/>
    <s v="Juillet"/>
    <n v="4"/>
    <n v="28"/>
    <s v="Lundi"/>
    <n v="24657"/>
  </r>
  <r>
    <x v="2"/>
    <d v="2010-07-29T00:00:00"/>
    <x v="0"/>
    <s v="Juillet"/>
    <n v="5"/>
    <n v="29"/>
    <s v="Mardi"/>
    <n v="66382"/>
  </r>
  <r>
    <x v="2"/>
    <d v="2010-07-30T00:00:00"/>
    <x v="0"/>
    <s v="Juillet"/>
    <n v="5"/>
    <n v="30"/>
    <s v="Mercredi"/>
    <n v="73669"/>
  </r>
  <r>
    <x v="2"/>
    <d v="2010-07-31T00:00:00"/>
    <x v="0"/>
    <s v="Juillet"/>
    <n v="5"/>
    <n v="31"/>
    <s v="Jeudi"/>
    <n v="56531"/>
  </r>
  <r>
    <x v="2"/>
    <d v="2010-08-01T00:00:00"/>
    <x v="0"/>
    <s v="Août"/>
    <n v="1"/>
    <n v="1"/>
    <s v="Vendredi"/>
    <n v="23193"/>
  </r>
  <r>
    <x v="2"/>
    <d v="2010-08-02T00:00:00"/>
    <x v="0"/>
    <s v="Août"/>
    <n v="1"/>
    <n v="2"/>
    <s v="Samedi"/>
    <n v="31986"/>
  </r>
  <r>
    <x v="2"/>
    <d v="2010-08-03T00:00:00"/>
    <x v="0"/>
    <s v="Août"/>
    <n v="1"/>
    <n v="3"/>
    <s v="Dimanche"/>
    <n v="45757"/>
  </r>
  <r>
    <x v="2"/>
    <d v="2010-08-04T00:00:00"/>
    <x v="0"/>
    <s v="Août"/>
    <n v="1"/>
    <n v="4"/>
    <s v="Lundi"/>
    <n v="65824"/>
  </r>
  <r>
    <x v="2"/>
    <d v="2010-08-05T00:00:00"/>
    <x v="0"/>
    <s v="Août"/>
    <n v="1"/>
    <n v="5"/>
    <s v="Mardi"/>
    <n v="88785"/>
  </r>
  <r>
    <x v="2"/>
    <d v="2010-08-06T00:00:00"/>
    <x v="0"/>
    <s v="Août"/>
    <n v="1"/>
    <n v="6"/>
    <s v="Mercredi"/>
    <n v="49905"/>
  </r>
  <r>
    <x v="2"/>
    <d v="2010-08-07T00:00:00"/>
    <x v="0"/>
    <s v="Août"/>
    <n v="1"/>
    <n v="7"/>
    <s v="Jeudi"/>
    <n v="76641"/>
  </r>
  <r>
    <x v="2"/>
    <d v="2010-08-08T00:00:00"/>
    <x v="0"/>
    <s v="Août"/>
    <n v="2"/>
    <n v="8"/>
    <s v="Vendredi"/>
    <n v="37088"/>
  </r>
  <r>
    <x v="2"/>
    <d v="2010-08-09T00:00:00"/>
    <x v="0"/>
    <s v="Août"/>
    <n v="2"/>
    <n v="9"/>
    <s v="Samedi"/>
    <n v="18075"/>
  </r>
  <r>
    <x v="2"/>
    <d v="2010-08-10T00:00:00"/>
    <x v="0"/>
    <s v="Août"/>
    <n v="2"/>
    <n v="10"/>
    <s v="Dimanche"/>
    <n v="87552"/>
  </r>
  <r>
    <x v="2"/>
    <d v="2010-08-11T00:00:00"/>
    <x v="0"/>
    <s v="Août"/>
    <n v="2"/>
    <n v="11"/>
    <s v="Lundi"/>
    <n v="27895"/>
  </r>
  <r>
    <x v="2"/>
    <d v="2010-08-12T00:00:00"/>
    <x v="0"/>
    <s v="Août"/>
    <n v="2"/>
    <n v="12"/>
    <s v="Mardi"/>
    <n v="76357"/>
  </r>
  <r>
    <x v="2"/>
    <d v="2010-08-13T00:00:00"/>
    <x v="0"/>
    <s v="Août"/>
    <n v="2"/>
    <n v="13"/>
    <s v="Mercredi"/>
    <n v="63382"/>
  </r>
  <r>
    <x v="2"/>
    <d v="2010-08-14T00:00:00"/>
    <x v="0"/>
    <s v="Août"/>
    <n v="2"/>
    <n v="14"/>
    <s v="Jeudi"/>
    <n v="78437"/>
  </r>
  <r>
    <x v="2"/>
    <d v="2010-08-15T00:00:00"/>
    <x v="0"/>
    <s v="Août"/>
    <n v="3"/>
    <n v="15"/>
    <s v="Vendredi"/>
    <n v="19963"/>
  </r>
  <r>
    <x v="2"/>
    <d v="2010-08-16T00:00:00"/>
    <x v="0"/>
    <s v="Août"/>
    <n v="3"/>
    <n v="16"/>
    <s v="Samedi"/>
    <n v="54695"/>
  </r>
  <r>
    <x v="2"/>
    <d v="2010-08-17T00:00:00"/>
    <x v="0"/>
    <s v="Août"/>
    <n v="3"/>
    <n v="17"/>
    <s v="Dimanche"/>
    <n v="34761"/>
  </r>
  <r>
    <x v="2"/>
    <d v="2010-08-18T00:00:00"/>
    <x v="0"/>
    <s v="Août"/>
    <n v="3"/>
    <n v="18"/>
    <s v="Lundi"/>
    <n v="19255"/>
  </r>
  <r>
    <x v="2"/>
    <d v="2010-08-19T00:00:00"/>
    <x v="0"/>
    <s v="Août"/>
    <n v="3"/>
    <n v="19"/>
    <s v="Mardi"/>
    <n v="57411"/>
  </r>
  <r>
    <x v="2"/>
    <d v="2010-08-20T00:00:00"/>
    <x v="0"/>
    <s v="Août"/>
    <n v="3"/>
    <n v="20"/>
    <s v="Mercredi"/>
    <n v="59013"/>
  </r>
  <r>
    <x v="2"/>
    <d v="2010-08-21T00:00:00"/>
    <x v="0"/>
    <s v="Août"/>
    <n v="3"/>
    <n v="21"/>
    <s v="Jeudi"/>
    <n v="22437"/>
  </r>
  <r>
    <x v="2"/>
    <d v="2010-08-22T00:00:00"/>
    <x v="0"/>
    <s v="Août"/>
    <n v="4"/>
    <n v="22"/>
    <s v="Vendredi"/>
    <n v="69136"/>
  </r>
  <r>
    <x v="2"/>
    <d v="2010-08-23T00:00:00"/>
    <x v="0"/>
    <s v="Août"/>
    <n v="4"/>
    <n v="23"/>
    <s v="Samedi"/>
    <n v="34918"/>
  </r>
  <r>
    <x v="2"/>
    <d v="2010-08-24T00:00:00"/>
    <x v="0"/>
    <s v="Août"/>
    <n v="4"/>
    <n v="24"/>
    <s v="Dimanche"/>
    <n v="75471"/>
  </r>
  <r>
    <x v="2"/>
    <d v="2010-08-25T00:00:00"/>
    <x v="0"/>
    <s v="Août"/>
    <n v="4"/>
    <n v="25"/>
    <s v="Lundi"/>
    <n v="43968"/>
  </r>
  <r>
    <x v="2"/>
    <d v="2010-08-26T00:00:00"/>
    <x v="0"/>
    <s v="Août"/>
    <n v="4"/>
    <n v="26"/>
    <s v="Mardi"/>
    <n v="76362"/>
  </r>
  <r>
    <x v="2"/>
    <d v="2010-08-27T00:00:00"/>
    <x v="0"/>
    <s v="Août"/>
    <n v="4"/>
    <n v="27"/>
    <s v="Mercredi"/>
    <n v="62346"/>
  </r>
  <r>
    <x v="2"/>
    <d v="2010-08-28T00:00:00"/>
    <x v="0"/>
    <s v="Août"/>
    <n v="4"/>
    <n v="28"/>
    <s v="Jeudi"/>
    <n v="57149"/>
  </r>
  <r>
    <x v="2"/>
    <d v="2010-08-29T00:00:00"/>
    <x v="0"/>
    <s v="Août"/>
    <n v="5"/>
    <n v="29"/>
    <s v="Vendredi"/>
    <n v="68754"/>
  </r>
  <r>
    <x v="2"/>
    <d v="2010-08-30T00:00:00"/>
    <x v="0"/>
    <s v="Août"/>
    <n v="5"/>
    <n v="30"/>
    <s v="Samedi"/>
    <n v="75918"/>
  </r>
  <r>
    <x v="2"/>
    <d v="2010-08-31T00:00:00"/>
    <x v="0"/>
    <s v="Août"/>
    <n v="5"/>
    <n v="31"/>
    <s v="Dimanche"/>
    <n v="42184"/>
  </r>
  <r>
    <x v="2"/>
    <d v="2010-09-01T00:00:00"/>
    <x v="0"/>
    <s v="Septembre"/>
    <n v="1"/>
    <n v="1"/>
    <s v="Lundi"/>
    <n v="64783"/>
  </r>
  <r>
    <x v="2"/>
    <d v="2010-09-02T00:00:00"/>
    <x v="0"/>
    <s v="Septembre"/>
    <n v="1"/>
    <n v="2"/>
    <s v="Mardi"/>
    <n v="83703"/>
  </r>
  <r>
    <x v="2"/>
    <d v="2010-09-03T00:00:00"/>
    <x v="0"/>
    <s v="Septembre"/>
    <n v="1"/>
    <n v="3"/>
    <s v="Mercredi"/>
    <n v="84887"/>
  </r>
  <r>
    <x v="2"/>
    <d v="2010-09-04T00:00:00"/>
    <x v="0"/>
    <s v="Septembre"/>
    <n v="1"/>
    <n v="4"/>
    <s v="Jeudi"/>
    <n v="18629"/>
  </r>
  <r>
    <x v="2"/>
    <d v="2010-09-05T00:00:00"/>
    <x v="0"/>
    <s v="Septembre"/>
    <n v="1"/>
    <n v="5"/>
    <s v="Vendredi"/>
    <n v="70650"/>
  </r>
  <r>
    <x v="2"/>
    <d v="2010-09-06T00:00:00"/>
    <x v="0"/>
    <s v="Septembre"/>
    <n v="1"/>
    <n v="6"/>
    <s v="Samedi"/>
    <n v="45773"/>
  </r>
  <r>
    <x v="2"/>
    <d v="2010-09-07T00:00:00"/>
    <x v="0"/>
    <s v="Septembre"/>
    <n v="1"/>
    <n v="7"/>
    <s v="Dimanche"/>
    <n v="56007"/>
  </r>
  <r>
    <x v="2"/>
    <d v="2010-09-08T00:00:00"/>
    <x v="0"/>
    <s v="Septembre"/>
    <n v="2"/>
    <n v="8"/>
    <s v="Lundi"/>
    <n v="27149"/>
  </r>
  <r>
    <x v="2"/>
    <d v="2010-09-09T00:00:00"/>
    <x v="0"/>
    <s v="Septembre"/>
    <n v="2"/>
    <n v="9"/>
    <s v="Mardi"/>
    <n v="41542"/>
  </r>
  <r>
    <x v="2"/>
    <d v="2010-09-10T00:00:00"/>
    <x v="0"/>
    <s v="Septembre"/>
    <n v="2"/>
    <n v="10"/>
    <s v="Mercredi"/>
    <n v="36685"/>
  </r>
  <r>
    <x v="2"/>
    <d v="2010-09-11T00:00:00"/>
    <x v="0"/>
    <s v="Septembre"/>
    <n v="2"/>
    <n v="11"/>
    <s v="Jeudi"/>
    <n v="53622"/>
  </r>
  <r>
    <x v="2"/>
    <d v="2010-09-12T00:00:00"/>
    <x v="0"/>
    <s v="Septembre"/>
    <n v="2"/>
    <n v="12"/>
    <s v="Vendredi"/>
    <n v="36971"/>
  </r>
  <r>
    <x v="2"/>
    <d v="2010-09-13T00:00:00"/>
    <x v="0"/>
    <s v="Septembre"/>
    <n v="2"/>
    <n v="13"/>
    <s v="Samedi"/>
    <n v="28989"/>
  </r>
  <r>
    <x v="2"/>
    <d v="2010-09-14T00:00:00"/>
    <x v="0"/>
    <s v="Septembre"/>
    <n v="2"/>
    <n v="14"/>
    <s v="Dimanche"/>
    <n v="71057"/>
  </r>
  <r>
    <x v="2"/>
    <d v="2010-09-15T00:00:00"/>
    <x v="0"/>
    <s v="Septembre"/>
    <n v="3"/>
    <n v="15"/>
    <s v="Lundi"/>
    <n v="52218"/>
  </r>
  <r>
    <x v="2"/>
    <d v="2010-09-16T00:00:00"/>
    <x v="0"/>
    <s v="Septembre"/>
    <n v="3"/>
    <n v="16"/>
    <s v="Mardi"/>
    <n v="33121"/>
  </r>
  <r>
    <x v="2"/>
    <d v="2010-09-17T00:00:00"/>
    <x v="0"/>
    <s v="Septembre"/>
    <n v="3"/>
    <n v="17"/>
    <s v="Mercredi"/>
    <n v="36778"/>
  </r>
  <r>
    <x v="2"/>
    <d v="2010-09-18T00:00:00"/>
    <x v="0"/>
    <s v="Septembre"/>
    <n v="3"/>
    <n v="18"/>
    <s v="Jeudi"/>
    <n v="34376"/>
  </r>
  <r>
    <x v="2"/>
    <d v="2010-09-19T00:00:00"/>
    <x v="0"/>
    <s v="Septembre"/>
    <n v="3"/>
    <n v="19"/>
    <s v="Vendredi"/>
    <n v="82692"/>
  </r>
  <r>
    <x v="2"/>
    <d v="2010-09-20T00:00:00"/>
    <x v="0"/>
    <s v="Septembre"/>
    <n v="3"/>
    <n v="20"/>
    <s v="Samedi"/>
    <n v="25242"/>
  </r>
  <r>
    <x v="2"/>
    <d v="2010-09-21T00:00:00"/>
    <x v="0"/>
    <s v="Septembre"/>
    <n v="3"/>
    <n v="21"/>
    <s v="Dimanche"/>
    <n v="70690"/>
  </r>
  <r>
    <x v="2"/>
    <d v="2010-09-22T00:00:00"/>
    <x v="0"/>
    <s v="Septembre"/>
    <n v="4"/>
    <n v="22"/>
    <s v="Lundi"/>
    <n v="63349"/>
  </r>
  <r>
    <x v="2"/>
    <d v="2010-09-23T00:00:00"/>
    <x v="0"/>
    <s v="Septembre"/>
    <n v="4"/>
    <n v="23"/>
    <s v="Mardi"/>
    <n v="32005"/>
  </r>
  <r>
    <x v="2"/>
    <d v="2010-09-24T00:00:00"/>
    <x v="0"/>
    <s v="Septembre"/>
    <n v="4"/>
    <n v="24"/>
    <s v="Mercredi"/>
    <n v="16690"/>
  </r>
  <r>
    <x v="2"/>
    <d v="2010-09-25T00:00:00"/>
    <x v="0"/>
    <s v="Septembre"/>
    <n v="4"/>
    <n v="25"/>
    <s v="Jeudi"/>
    <n v="34271"/>
  </r>
  <r>
    <x v="2"/>
    <d v="2010-09-26T00:00:00"/>
    <x v="0"/>
    <s v="Septembre"/>
    <n v="4"/>
    <n v="26"/>
    <s v="Vendredi"/>
    <n v="15951"/>
  </r>
  <r>
    <x v="2"/>
    <d v="2010-09-27T00:00:00"/>
    <x v="0"/>
    <s v="Septembre"/>
    <n v="4"/>
    <n v="27"/>
    <s v="Samedi"/>
    <n v="83604"/>
  </r>
  <r>
    <x v="2"/>
    <d v="2010-09-28T00:00:00"/>
    <x v="0"/>
    <s v="Septembre"/>
    <n v="4"/>
    <n v="28"/>
    <s v="Dimanche"/>
    <n v="51066"/>
  </r>
  <r>
    <x v="2"/>
    <d v="2010-09-29T00:00:00"/>
    <x v="0"/>
    <s v="Septembre"/>
    <n v="5"/>
    <n v="29"/>
    <s v="Lundi"/>
    <n v="65309"/>
  </r>
  <r>
    <x v="2"/>
    <d v="2010-09-30T00:00:00"/>
    <x v="0"/>
    <s v="Septembre"/>
    <n v="5"/>
    <n v="30"/>
    <s v="Mardi"/>
    <n v="76744"/>
  </r>
  <r>
    <x v="2"/>
    <d v="2010-10-01T00:00:00"/>
    <x v="0"/>
    <s v="Octobre"/>
    <n v="1"/>
    <n v="1"/>
    <s v="Mercredi"/>
    <n v="37979"/>
  </r>
  <r>
    <x v="2"/>
    <d v="2010-10-02T00:00:00"/>
    <x v="0"/>
    <s v="Octobre"/>
    <n v="1"/>
    <n v="2"/>
    <s v="Jeudi"/>
    <n v="85499"/>
  </r>
  <r>
    <x v="2"/>
    <d v="2010-10-03T00:00:00"/>
    <x v="0"/>
    <s v="Octobre"/>
    <n v="1"/>
    <n v="3"/>
    <s v="Vendredi"/>
    <n v="83157"/>
  </r>
  <r>
    <x v="2"/>
    <d v="2010-10-04T00:00:00"/>
    <x v="0"/>
    <s v="Octobre"/>
    <n v="1"/>
    <n v="4"/>
    <s v="Samedi"/>
    <n v="37342"/>
  </r>
  <r>
    <x v="2"/>
    <d v="2010-10-05T00:00:00"/>
    <x v="0"/>
    <s v="Octobre"/>
    <n v="1"/>
    <n v="5"/>
    <s v="Dimanche"/>
    <n v="47566"/>
  </r>
  <r>
    <x v="2"/>
    <d v="2010-10-06T00:00:00"/>
    <x v="0"/>
    <s v="Octobre"/>
    <n v="1"/>
    <n v="6"/>
    <s v="Lundi"/>
    <n v="46029"/>
  </r>
  <r>
    <x v="2"/>
    <d v="2010-10-07T00:00:00"/>
    <x v="0"/>
    <s v="Octobre"/>
    <n v="1"/>
    <n v="7"/>
    <s v="Mardi"/>
    <n v="73667"/>
  </r>
  <r>
    <x v="2"/>
    <d v="2010-10-08T00:00:00"/>
    <x v="0"/>
    <s v="Octobre"/>
    <n v="2"/>
    <n v="8"/>
    <s v="Mercredi"/>
    <n v="48064"/>
  </r>
  <r>
    <x v="2"/>
    <d v="2010-10-09T00:00:00"/>
    <x v="0"/>
    <s v="Octobre"/>
    <n v="2"/>
    <n v="9"/>
    <s v="Jeudi"/>
    <n v="49583"/>
  </r>
  <r>
    <x v="2"/>
    <d v="2010-10-10T00:00:00"/>
    <x v="0"/>
    <s v="Octobre"/>
    <n v="2"/>
    <n v="10"/>
    <s v="Vendredi"/>
    <n v="82076"/>
  </r>
  <r>
    <x v="2"/>
    <d v="2010-10-11T00:00:00"/>
    <x v="0"/>
    <s v="Octobre"/>
    <n v="2"/>
    <n v="11"/>
    <s v="Samedi"/>
    <n v="78737"/>
  </r>
  <r>
    <x v="2"/>
    <d v="2010-10-12T00:00:00"/>
    <x v="0"/>
    <s v="Octobre"/>
    <n v="2"/>
    <n v="12"/>
    <s v="Dimanche"/>
    <n v="87827"/>
  </r>
  <r>
    <x v="2"/>
    <d v="2010-10-13T00:00:00"/>
    <x v="0"/>
    <s v="Octobre"/>
    <n v="2"/>
    <n v="13"/>
    <s v="Lundi"/>
    <n v="42526"/>
  </r>
  <r>
    <x v="2"/>
    <d v="2010-10-14T00:00:00"/>
    <x v="0"/>
    <s v="Octobre"/>
    <n v="2"/>
    <n v="14"/>
    <s v="Mardi"/>
    <n v="69052"/>
  </r>
  <r>
    <x v="2"/>
    <d v="2010-10-15T00:00:00"/>
    <x v="0"/>
    <s v="Octobre"/>
    <n v="3"/>
    <n v="15"/>
    <s v="Mercredi"/>
    <n v="54113"/>
  </r>
  <r>
    <x v="2"/>
    <d v="2010-10-16T00:00:00"/>
    <x v="0"/>
    <s v="Octobre"/>
    <n v="3"/>
    <n v="16"/>
    <s v="Jeudi"/>
    <n v="27223"/>
  </r>
  <r>
    <x v="2"/>
    <d v="2010-10-17T00:00:00"/>
    <x v="0"/>
    <s v="Octobre"/>
    <n v="3"/>
    <n v="17"/>
    <s v="Vendredi"/>
    <n v="31832"/>
  </r>
  <r>
    <x v="2"/>
    <d v="2010-10-18T00:00:00"/>
    <x v="0"/>
    <s v="Octobre"/>
    <n v="3"/>
    <n v="18"/>
    <s v="Samedi"/>
    <n v="55968"/>
  </r>
  <r>
    <x v="2"/>
    <d v="2010-10-19T00:00:00"/>
    <x v="0"/>
    <s v="Octobre"/>
    <n v="3"/>
    <n v="19"/>
    <s v="Dimanche"/>
    <n v="64803"/>
  </r>
  <r>
    <x v="2"/>
    <d v="2010-10-20T00:00:00"/>
    <x v="0"/>
    <s v="Octobre"/>
    <n v="3"/>
    <n v="20"/>
    <s v="Lundi"/>
    <n v="31332"/>
  </r>
  <r>
    <x v="2"/>
    <d v="2010-10-21T00:00:00"/>
    <x v="0"/>
    <s v="Octobre"/>
    <n v="3"/>
    <n v="21"/>
    <s v="Mardi"/>
    <n v="57800"/>
  </r>
  <r>
    <x v="2"/>
    <d v="2010-10-22T00:00:00"/>
    <x v="0"/>
    <s v="Octobre"/>
    <n v="4"/>
    <n v="22"/>
    <s v="Mercredi"/>
    <n v="50125"/>
  </r>
  <r>
    <x v="2"/>
    <d v="2010-10-23T00:00:00"/>
    <x v="0"/>
    <s v="Octobre"/>
    <n v="4"/>
    <n v="23"/>
    <s v="Jeudi"/>
    <n v="19259"/>
  </r>
  <r>
    <x v="2"/>
    <d v="2010-10-24T00:00:00"/>
    <x v="0"/>
    <s v="Octobre"/>
    <n v="4"/>
    <n v="24"/>
    <s v="Vendredi"/>
    <n v="81910"/>
  </r>
  <r>
    <x v="2"/>
    <d v="2010-10-25T00:00:00"/>
    <x v="0"/>
    <s v="Octobre"/>
    <n v="4"/>
    <n v="25"/>
    <s v="Samedi"/>
    <n v="75196"/>
  </r>
  <r>
    <x v="2"/>
    <d v="2010-10-26T00:00:00"/>
    <x v="0"/>
    <s v="Octobre"/>
    <n v="4"/>
    <n v="26"/>
    <s v="Dimanche"/>
    <n v="41369"/>
  </r>
  <r>
    <x v="2"/>
    <d v="2010-10-27T00:00:00"/>
    <x v="0"/>
    <s v="Octobre"/>
    <n v="4"/>
    <n v="27"/>
    <s v="Lundi"/>
    <n v="70622"/>
  </r>
  <r>
    <x v="2"/>
    <d v="2010-10-28T00:00:00"/>
    <x v="0"/>
    <s v="Octobre"/>
    <n v="4"/>
    <n v="28"/>
    <s v="Mardi"/>
    <n v="69201"/>
  </r>
  <r>
    <x v="2"/>
    <d v="2010-10-29T00:00:00"/>
    <x v="0"/>
    <s v="Octobre"/>
    <n v="5"/>
    <n v="29"/>
    <s v="Mercredi"/>
    <n v="83416"/>
  </r>
  <r>
    <x v="2"/>
    <d v="2010-10-30T00:00:00"/>
    <x v="0"/>
    <s v="Octobre"/>
    <n v="5"/>
    <n v="30"/>
    <s v="Jeudi"/>
    <n v="32388"/>
  </r>
  <r>
    <x v="2"/>
    <d v="2010-10-31T00:00:00"/>
    <x v="0"/>
    <s v="Octobre"/>
    <n v="5"/>
    <n v="31"/>
    <s v="Vendredi"/>
    <n v="18163"/>
  </r>
  <r>
    <x v="2"/>
    <d v="2010-11-01T00:00:00"/>
    <x v="0"/>
    <s v="Novembre"/>
    <n v="1"/>
    <n v="1"/>
    <s v="Samedi"/>
    <n v="92781"/>
  </r>
  <r>
    <x v="2"/>
    <d v="2010-11-02T00:00:00"/>
    <x v="0"/>
    <s v="Novembre"/>
    <n v="1"/>
    <n v="2"/>
    <s v="Dimanche"/>
    <n v="75174"/>
  </r>
  <r>
    <x v="2"/>
    <d v="2010-11-03T00:00:00"/>
    <x v="0"/>
    <s v="Novembre"/>
    <n v="1"/>
    <n v="3"/>
    <s v="Lundi"/>
    <n v="142252"/>
  </r>
  <r>
    <x v="2"/>
    <d v="2010-11-04T00:00:00"/>
    <x v="0"/>
    <s v="Novembre"/>
    <n v="1"/>
    <n v="4"/>
    <s v="Mardi"/>
    <n v="147137"/>
  </r>
  <r>
    <x v="2"/>
    <d v="2010-11-05T00:00:00"/>
    <x v="0"/>
    <s v="Novembre"/>
    <n v="1"/>
    <n v="5"/>
    <s v="Mercredi"/>
    <n v="75691"/>
  </r>
  <r>
    <x v="2"/>
    <d v="2010-11-06T00:00:00"/>
    <x v="0"/>
    <s v="Novembre"/>
    <n v="1"/>
    <n v="6"/>
    <s v="Jeudi"/>
    <n v="74797"/>
  </r>
  <r>
    <x v="2"/>
    <d v="2010-11-07T00:00:00"/>
    <x v="0"/>
    <s v="Novembre"/>
    <n v="1"/>
    <n v="7"/>
    <s v="Vendredi"/>
    <n v="137969"/>
  </r>
  <r>
    <x v="2"/>
    <d v="2010-11-08T00:00:00"/>
    <x v="0"/>
    <s v="Novembre"/>
    <n v="2"/>
    <n v="8"/>
    <s v="Samedi"/>
    <n v="153784"/>
  </r>
  <r>
    <x v="2"/>
    <d v="2010-11-09T00:00:00"/>
    <x v="0"/>
    <s v="Novembre"/>
    <n v="2"/>
    <n v="9"/>
    <s v="Dimanche"/>
    <n v="101568"/>
  </r>
  <r>
    <x v="2"/>
    <d v="2010-11-10T00:00:00"/>
    <x v="0"/>
    <s v="Novembre"/>
    <n v="2"/>
    <n v="10"/>
    <s v="Lundi"/>
    <n v="54583"/>
  </r>
  <r>
    <x v="2"/>
    <d v="2010-11-11T00:00:00"/>
    <x v="0"/>
    <s v="Novembre"/>
    <n v="2"/>
    <n v="11"/>
    <s v="Mardi"/>
    <n v="42196"/>
  </r>
  <r>
    <x v="2"/>
    <d v="2010-11-12T00:00:00"/>
    <x v="0"/>
    <s v="Novembre"/>
    <n v="2"/>
    <n v="12"/>
    <s v="Mercredi"/>
    <n v="102064"/>
  </r>
  <r>
    <x v="2"/>
    <d v="2010-11-13T00:00:00"/>
    <x v="0"/>
    <s v="Novembre"/>
    <n v="2"/>
    <n v="13"/>
    <s v="Jeudi"/>
    <n v="77883"/>
  </r>
  <r>
    <x v="2"/>
    <d v="2010-11-14T00:00:00"/>
    <x v="0"/>
    <s v="Novembre"/>
    <n v="2"/>
    <n v="14"/>
    <s v="Vendredi"/>
    <n v="158982"/>
  </r>
  <r>
    <x v="2"/>
    <d v="2010-11-15T00:00:00"/>
    <x v="0"/>
    <s v="Novembre"/>
    <n v="3"/>
    <n v="15"/>
    <s v="Samedi"/>
    <n v="101137"/>
  </r>
  <r>
    <x v="2"/>
    <d v="2010-11-16T00:00:00"/>
    <x v="0"/>
    <s v="Novembre"/>
    <n v="3"/>
    <n v="16"/>
    <s v="Dimanche"/>
    <n v="77117"/>
  </r>
  <r>
    <x v="2"/>
    <d v="2010-11-17T00:00:00"/>
    <x v="0"/>
    <s v="Novembre"/>
    <n v="3"/>
    <n v="17"/>
    <s v="Lundi"/>
    <n v="45529"/>
  </r>
  <r>
    <x v="2"/>
    <d v="2010-11-18T00:00:00"/>
    <x v="0"/>
    <s v="Novembre"/>
    <n v="3"/>
    <n v="18"/>
    <s v="Mardi"/>
    <n v="119544"/>
  </r>
  <r>
    <x v="2"/>
    <d v="2010-11-19T00:00:00"/>
    <x v="0"/>
    <s v="Novembre"/>
    <n v="3"/>
    <n v="19"/>
    <s v="Mercredi"/>
    <n v="102662"/>
  </r>
  <r>
    <x v="2"/>
    <d v="2010-11-20T00:00:00"/>
    <x v="0"/>
    <s v="Novembre"/>
    <n v="3"/>
    <n v="20"/>
    <s v="Jeudi"/>
    <n v="98598"/>
  </r>
  <r>
    <x v="2"/>
    <d v="2010-11-21T00:00:00"/>
    <x v="0"/>
    <s v="Novembre"/>
    <n v="3"/>
    <n v="21"/>
    <s v="Vendredi"/>
    <n v="95318"/>
  </r>
  <r>
    <x v="2"/>
    <d v="2010-11-22T00:00:00"/>
    <x v="0"/>
    <s v="Novembre"/>
    <n v="4"/>
    <n v="22"/>
    <s v="Samedi"/>
    <n v="136587"/>
  </r>
  <r>
    <x v="2"/>
    <d v="2010-11-23T00:00:00"/>
    <x v="0"/>
    <s v="Novembre"/>
    <n v="4"/>
    <n v="23"/>
    <s v="Dimanche"/>
    <n v="142627"/>
  </r>
  <r>
    <x v="2"/>
    <d v="2010-11-24T00:00:00"/>
    <x v="0"/>
    <s v="Novembre"/>
    <n v="4"/>
    <n v="24"/>
    <s v="Lundi"/>
    <n v="143818"/>
  </r>
  <r>
    <x v="2"/>
    <d v="2010-11-25T00:00:00"/>
    <x v="0"/>
    <s v="Novembre"/>
    <n v="4"/>
    <n v="25"/>
    <s v="Mardi"/>
    <n v="143405"/>
  </r>
  <r>
    <x v="2"/>
    <d v="2010-11-26T00:00:00"/>
    <x v="0"/>
    <s v="Novembre"/>
    <n v="4"/>
    <n v="26"/>
    <s v="Mercredi"/>
    <n v="127405"/>
  </r>
  <r>
    <x v="2"/>
    <d v="2010-11-27T00:00:00"/>
    <x v="0"/>
    <s v="Novembre"/>
    <n v="4"/>
    <n v="27"/>
    <s v="Jeudi"/>
    <n v="116890"/>
  </r>
  <r>
    <x v="2"/>
    <d v="2010-11-28T00:00:00"/>
    <x v="0"/>
    <s v="Novembre"/>
    <n v="4"/>
    <n v="28"/>
    <s v="Vendredi"/>
    <n v="61654"/>
  </r>
  <r>
    <x v="2"/>
    <d v="2010-11-29T00:00:00"/>
    <x v="0"/>
    <s v="Novembre"/>
    <n v="5"/>
    <n v="29"/>
    <s v="Samedi"/>
    <n v="61963"/>
  </r>
  <r>
    <x v="2"/>
    <d v="2010-11-30T00:00:00"/>
    <x v="0"/>
    <s v="Novembre"/>
    <n v="5"/>
    <n v="30"/>
    <s v="Dimanche"/>
    <n v="71545"/>
  </r>
  <r>
    <x v="2"/>
    <d v="2010-12-01T00:00:00"/>
    <x v="0"/>
    <s v="Décembre"/>
    <n v="1"/>
    <n v="1"/>
    <s v="Lundi"/>
    <n v="136103"/>
  </r>
  <r>
    <x v="2"/>
    <d v="2010-12-02T00:00:00"/>
    <x v="0"/>
    <s v="Décembre"/>
    <n v="1"/>
    <n v="2"/>
    <s v="Mardi"/>
    <n v="86023"/>
  </r>
  <r>
    <x v="2"/>
    <d v="2010-12-03T00:00:00"/>
    <x v="0"/>
    <s v="Décembre"/>
    <n v="1"/>
    <n v="3"/>
    <s v="Mercredi"/>
    <n v="92861"/>
  </r>
  <r>
    <x v="2"/>
    <d v="2010-12-04T00:00:00"/>
    <x v="0"/>
    <s v="Décembre"/>
    <n v="1"/>
    <n v="4"/>
    <s v="Jeudi"/>
    <n v="79722"/>
  </r>
  <r>
    <x v="2"/>
    <d v="2010-12-05T00:00:00"/>
    <x v="0"/>
    <s v="Décembre"/>
    <n v="1"/>
    <n v="5"/>
    <s v="Vendredi"/>
    <n v="41163"/>
  </r>
  <r>
    <x v="2"/>
    <d v="2010-12-06T00:00:00"/>
    <x v="0"/>
    <s v="Décembre"/>
    <n v="1"/>
    <n v="6"/>
    <s v="Samedi"/>
    <n v="133198"/>
  </r>
  <r>
    <x v="2"/>
    <d v="2010-12-07T00:00:00"/>
    <x v="0"/>
    <s v="Décembre"/>
    <n v="1"/>
    <n v="7"/>
    <s v="Dimanche"/>
    <n v="110122"/>
  </r>
  <r>
    <x v="2"/>
    <d v="2010-12-08T00:00:00"/>
    <x v="0"/>
    <s v="Décembre"/>
    <n v="2"/>
    <n v="8"/>
    <s v="Lundi"/>
    <n v="106457"/>
  </r>
  <r>
    <x v="2"/>
    <d v="2010-12-09T00:00:00"/>
    <x v="0"/>
    <s v="Décembre"/>
    <n v="2"/>
    <n v="9"/>
    <s v="Mardi"/>
    <n v="64590"/>
  </r>
  <r>
    <x v="2"/>
    <d v="2010-12-10T00:00:00"/>
    <x v="0"/>
    <s v="Décembre"/>
    <n v="2"/>
    <n v="10"/>
    <s v="Mercredi"/>
    <n v="148343"/>
  </r>
  <r>
    <x v="2"/>
    <d v="2010-12-11T00:00:00"/>
    <x v="0"/>
    <s v="Décembre"/>
    <n v="2"/>
    <n v="11"/>
    <s v="Jeudi"/>
    <n v="56835"/>
  </r>
  <r>
    <x v="2"/>
    <d v="2010-12-12T00:00:00"/>
    <x v="0"/>
    <s v="Décembre"/>
    <n v="2"/>
    <n v="12"/>
    <s v="Vendredi"/>
    <n v="133099"/>
  </r>
  <r>
    <x v="2"/>
    <d v="2010-12-13T00:00:00"/>
    <x v="0"/>
    <s v="Décembre"/>
    <n v="2"/>
    <n v="13"/>
    <s v="Samedi"/>
    <n v="41045"/>
  </r>
  <r>
    <x v="2"/>
    <d v="2010-12-14T00:00:00"/>
    <x v="0"/>
    <s v="Décembre"/>
    <n v="2"/>
    <n v="14"/>
    <s v="Dimanche"/>
    <n v="114206"/>
  </r>
  <r>
    <x v="2"/>
    <d v="2010-12-15T00:00:00"/>
    <x v="0"/>
    <s v="Décembre"/>
    <n v="3"/>
    <n v="15"/>
    <s v="Lundi"/>
    <n v="54748"/>
  </r>
  <r>
    <x v="2"/>
    <d v="2010-12-16T00:00:00"/>
    <x v="0"/>
    <s v="Décembre"/>
    <n v="3"/>
    <n v="16"/>
    <s v="Mardi"/>
    <n v="148850"/>
  </r>
  <r>
    <x v="2"/>
    <d v="2010-12-17T00:00:00"/>
    <x v="0"/>
    <s v="Décembre"/>
    <n v="3"/>
    <n v="17"/>
    <s v="Mercredi"/>
    <n v="134756"/>
  </r>
  <r>
    <x v="2"/>
    <d v="2010-12-18T00:00:00"/>
    <x v="0"/>
    <s v="Décembre"/>
    <n v="3"/>
    <n v="18"/>
    <s v="Jeudi"/>
    <n v="103724"/>
  </r>
  <r>
    <x v="2"/>
    <d v="2010-12-19T00:00:00"/>
    <x v="0"/>
    <s v="Décembre"/>
    <n v="3"/>
    <n v="19"/>
    <s v="Vendredi"/>
    <n v="79491"/>
  </r>
  <r>
    <x v="2"/>
    <d v="2010-12-20T00:00:00"/>
    <x v="0"/>
    <s v="Décembre"/>
    <n v="3"/>
    <n v="20"/>
    <s v="Samedi"/>
    <n v="88481"/>
  </r>
  <r>
    <x v="2"/>
    <d v="2010-12-21T00:00:00"/>
    <x v="0"/>
    <s v="Décembre"/>
    <n v="3"/>
    <n v="21"/>
    <s v="Dimanche"/>
    <n v="98552"/>
  </r>
  <r>
    <x v="2"/>
    <d v="2010-12-22T00:00:00"/>
    <x v="0"/>
    <s v="Décembre"/>
    <n v="4"/>
    <n v="22"/>
    <s v="Lundi"/>
    <n v="71653"/>
  </r>
  <r>
    <x v="2"/>
    <d v="2010-12-23T00:00:00"/>
    <x v="0"/>
    <s v="Décembre"/>
    <n v="4"/>
    <n v="23"/>
    <s v="Mardi"/>
    <n v="48732"/>
  </r>
  <r>
    <x v="2"/>
    <d v="2010-12-24T00:00:00"/>
    <x v="0"/>
    <s v="Décembre"/>
    <n v="4"/>
    <n v="24"/>
    <s v="Mercredi"/>
    <n v="68591"/>
  </r>
  <r>
    <x v="2"/>
    <d v="2010-12-25T00:00:00"/>
    <x v="0"/>
    <s v="Décembre"/>
    <n v="4"/>
    <n v="25"/>
    <s v="Jeudi"/>
    <n v="91599"/>
  </r>
  <r>
    <x v="2"/>
    <d v="2010-12-26T00:00:00"/>
    <x v="0"/>
    <s v="Décembre"/>
    <n v="4"/>
    <n v="26"/>
    <s v="Vendredi"/>
    <n v="51769"/>
  </r>
  <r>
    <x v="2"/>
    <d v="2010-12-27T00:00:00"/>
    <x v="0"/>
    <s v="Décembre"/>
    <n v="4"/>
    <n v="27"/>
    <s v="Samedi"/>
    <n v="110126"/>
  </r>
  <r>
    <x v="2"/>
    <d v="2010-12-28T00:00:00"/>
    <x v="0"/>
    <s v="Décembre"/>
    <n v="4"/>
    <n v="28"/>
    <s v="Dimanche"/>
    <n v="118658"/>
  </r>
  <r>
    <x v="2"/>
    <d v="2010-12-29T00:00:00"/>
    <x v="0"/>
    <s v="Décembre"/>
    <n v="5"/>
    <n v="29"/>
    <s v="Lundi"/>
    <n v="137537"/>
  </r>
  <r>
    <x v="2"/>
    <d v="2010-12-30T00:00:00"/>
    <x v="0"/>
    <s v="Décembre"/>
    <n v="5"/>
    <n v="30"/>
    <s v="Mardi"/>
    <n v="149660"/>
  </r>
  <r>
    <x v="2"/>
    <d v="2010-12-31T00:00:00"/>
    <x v="0"/>
    <s v="Décembre"/>
    <n v="5"/>
    <n v="31"/>
    <s v="Mercredi"/>
    <n v="55914"/>
  </r>
  <r>
    <x v="3"/>
    <d v="2010-01-01T00:00:00"/>
    <x v="0"/>
    <s v="Janvier"/>
    <n v="1"/>
    <n v="1"/>
    <s v="Jeudi"/>
    <n v="115580"/>
  </r>
  <r>
    <x v="3"/>
    <d v="2010-01-02T00:00:00"/>
    <x v="0"/>
    <s v="Janvier"/>
    <n v="1"/>
    <n v="2"/>
    <s v="Vendredi"/>
    <n v="116779"/>
  </r>
  <r>
    <x v="3"/>
    <d v="2010-01-03T00:00:00"/>
    <x v="0"/>
    <s v="Janvier"/>
    <n v="1"/>
    <n v="3"/>
    <s v="Samedi"/>
    <n v="53354"/>
  </r>
  <r>
    <x v="3"/>
    <d v="2010-01-04T00:00:00"/>
    <x v="0"/>
    <s v="Janvier"/>
    <n v="1"/>
    <n v="4"/>
    <s v="Dimanche"/>
    <n v="87824"/>
  </r>
  <r>
    <x v="3"/>
    <d v="2010-01-05T00:00:00"/>
    <x v="0"/>
    <s v="Janvier"/>
    <n v="1"/>
    <n v="5"/>
    <s v="Lundi"/>
    <n v="53386"/>
  </r>
  <r>
    <x v="3"/>
    <d v="2010-01-06T00:00:00"/>
    <x v="0"/>
    <s v="Janvier"/>
    <n v="1"/>
    <n v="6"/>
    <s v="Mardi"/>
    <n v="155115"/>
  </r>
  <r>
    <x v="3"/>
    <d v="2010-01-07T00:00:00"/>
    <x v="0"/>
    <s v="Janvier"/>
    <n v="1"/>
    <n v="7"/>
    <s v="Mercredi"/>
    <n v="115412"/>
  </r>
  <r>
    <x v="3"/>
    <d v="2010-01-08T00:00:00"/>
    <x v="0"/>
    <s v="Janvier"/>
    <n v="2"/>
    <n v="8"/>
    <s v="Jeudi"/>
    <n v="47737"/>
  </r>
  <r>
    <x v="3"/>
    <d v="2010-01-09T00:00:00"/>
    <x v="0"/>
    <s v="Janvier"/>
    <n v="2"/>
    <n v="9"/>
    <s v="Vendredi"/>
    <n v="86955"/>
  </r>
  <r>
    <x v="3"/>
    <d v="2010-01-10T00:00:00"/>
    <x v="0"/>
    <s v="Janvier"/>
    <n v="2"/>
    <n v="10"/>
    <s v="Samedi"/>
    <n v="115809"/>
  </r>
  <r>
    <x v="3"/>
    <d v="2010-01-11T00:00:00"/>
    <x v="0"/>
    <s v="Janvier"/>
    <n v="2"/>
    <n v="11"/>
    <s v="Dimanche"/>
    <n v="97014"/>
  </r>
  <r>
    <x v="3"/>
    <d v="2010-01-12T00:00:00"/>
    <x v="0"/>
    <s v="Janvier"/>
    <n v="2"/>
    <n v="12"/>
    <s v="Lundi"/>
    <n v="93876"/>
  </r>
  <r>
    <x v="3"/>
    <d v="2010-01-13T00:00:00"/>
    <x v="0"/>
    <s v="Janvier"/>
    <n v="2"/>
    <n v="13"/>
    <s v="Mardi"/>
    <n v="55969"/>
  </r>
  <r>
    <x v="3"/>
    <d v="2010-01-14T00:00:00"/>
    <x v="0"/>
    <s v="Janvier"/>
    <n v="2"/>
    <n v="14"/>
    <s v="Mercredi"/>
    <n v="138779"/>
  </r>
  <r>
    <x v="3"/>
    <d v="2010-01-15T00:00:00"/>
    <x v="0"/>
    <s v="Janvier"/>
    <n v="3"/>
    <n v="15"/>
    <s v="Jeudi"/>
    <n v="155929"/>
  </r>
  <r>
    <x v="3"/>
    <d v="2010-01-16T00:00:00"/>
    <x v="0"/>
    <s v="Janvier"/>
    <n v="3"/>
    <n v="16"/>
    <s v="Vendredi"/>
    <n v="102769"/>
  </r>
  <r>
    <x v="3"/>
    <d v="2010-01-17T00:00:00"/>
    <x v="0"/>
    <s v="Janvier"/>
    <n v="3"/>
    <n v="17"/>
    <s v="Samedi"/>
    <n v="55757"/>
  </r>
  <r>
    <x v="3"/>
    <d v="2010-01-18T00:00:00"/>
    <x v="0"/>
    <s v="Janvier"/>
    <n v="3"/>
    <n v="18"/>
    <s v="Dimanche"/>
    <n v="56144"/>
  </r>
  <r>
    <x v="3"/>
    <d v="2010-01-19T00:00:00"/>
    <x v="0"/>
    <s v="Janvier"/>
    <n v="3"/>
    <n v="19"/>
    <s v="Lundi"/>
    <n v="53482"/>
  </r>
  <r>
    <x v="3"/>
    <d v="2010-01-20T00:00:00"/>
    <x v="0"/>
    <s v="Janvier"/>
    <n v="3"/>
    <n v="20"/>
    <s v="Mardi"/>
    <n v="91049"/>
  </r>
  <r>
    <x v="3"/>
    <d v="2010-01-21T00:00:00"/>
    <x v="0"/>
    <s v="Janvier"/>
    <n v="3"/>
    <n v="21"/>
    <s v="Mercredi"/>
    <n v="112072"/>
  </r>
  <r>
    <x v="3"/>
    <d v="2010-01-22T00:00:00"/>
    <x v="0"/>
    <s v="Janvier"/>
    <n v="4"/>
    <n v="22"/>
    <s v="Jeudi"/>
    <n v="109628"/>
  </r>
  <r>
    <x v="3"/>
    <d v="2010-01-23T00:00:00"/>
    <x v="0"/>
    <s v="Janvier"/>
    <n v="4"/>
    <n v="23"/>
    <s v="Vendredi"/>
    <n v="44469"/>
  </r>
  <r>
    <x v="3"/>
    <d v="2010-01-24T00:00:00"/>
    <x v="0"/>
    <s v="Janvier"/>
    <n v="4"/>
    <n v="24"/>
    <s v="Samedi"/>
    <n v="85721"/>
  </r>
  <r>
    <x v="3"/>
    <d v="2010-01-25T00:00:00"/>
    <x v="0"/>
    <s v="Janvier"/>
    <n v="4"/>
    <n v="25"/>
    <s v="Dimanche"/>
    <n v="72838"/>
  </r>
  <r>
    <x v="3"/>
    <d v="2010-01-26T00:00:00"/>
    <x v="0"/>
    <s v="Janvier"/>
    <n v="4"/>
    <n v="26"/>
    <s v="Lundi"/>
    <n v="108320"/>
  </r>
  <r>
    <x v="3"/>
    <d v="2010-01-27T00:00:00"/>
    <x v="0"/>
    <s v="Janvier"/>
    <n v="4"/>
    <n v="27"/>
    <s v="Mardi"/>
    <n v="88035"/>
  </r>
  <r>
    <x v="3"/>
    <d v="2010-01-28T00:00:00"/>
    <x v="0"/>
    <s v="Janvier"/>
    <n v="4"/>
    <n v="28"/>
    <s v="Mercredi"/>
    <n v="118929"/>
  </r>
  <r>
    <x v="3"/>
    <d v="2010-01-29T00:00:00"/>
    <x v="0"/>
    <s v="Janvier"/>
    <n v="5"/>
    <n v="29"/>
    <s v="Jeudi"/>
    <n v="151829"/>
  </r>
  <r>
    <x v="3"/>
    <d v="2010-01-30T00:00:00"/>
    <x v="0"/>
    <s v="Janvier"/>
    <n v="5"/>
    <n v="30"/>
    <s v="Vendredi"/>
    <n v="133127"/>
  </r>
  <r>
    <x v="3"/>
    <d v="2010-01-31T00:00:00"/>
    <x v="0"/>
    <s v="Janvier"/>
    <n v="5"/>
    <n v="31"/>
    <s v="Samedi"/>
    <n v="55815"/>
  </r>
  <r>
    <x v="3"/>
    <d v="2010-02-01T00:00:00"/>
    <x v="0"/>
    <s v="Février"/>
    <n v="1"/>
    <n v="1"/>
    <s v="Dimanche"/>
    <n v="37057"/>
  </r>
  <r>
    <x v="3"/>
    <d v="2010-02-02T00:00:00"/>
    <x v="0"/>
    <s v="Février"/>
    <n v="1"/>
    <n v="2"/>
    <s v="Lundi"/>
    <n v="36239"/>
  </r>
  <r>
    <x v="3"/>
    <d v="2010-02-03T00:00:00"/>
    <x v="0"/>
    <s v="Février"/>
    <n v="1"/>
    <n v="3"/>
    <s v="Mardi"/>
    <n v="15647"/>
  </r>
  <r>
    <x v="3"/>
    <d v="2010-02-04T00:00:00"/>
    <x v="0"/>
    <s v="Février"/>
    <n v="1"/>
    <n v="4"/>
    <s v="Mercredi"/>
    <n v="67455"/>
  </r>
  <r>
    <x v="3"/>
    <d v="2010-02-05T00:00:00"/>
    <x v="0"/>
    <s v="Février"/>
    <n v="1"/>
    <n v="5"/>
    <s v="Jeudi"/>
    <n v="41834"/>
  </r>
  <r>
    <x v="3"/>
    <d v="2010-02-06T00:00:00"/>
    <x v="0"/>
    <s v="Février"/>
    <n v="1"/>
    <n v="6"/>
    <s v="Vendredi"/>
    <n v="62819"/>
  </r>
  <r>
    <x v="3"/>
    <d v="2010-02-07T00:00:00"/>
    <x v="0"/>
    <s v="Février"/>
    <n v="1"/>
    <n v="7"/>
    <s v="Samedi"/>
    <n v="67947"/>
  </r>
  <r>
    <x v="3"/>
    <d v="2010-02-08T00:00:00"/>
    <x v="0"/>
    <s v="Février"/>
    <n v="2"/>
    <n v="8"/>
    <s v="Dimanche"/>
    <n v="17538"/>
  </r>
  <r>
    <x v="3"/>
    <d v="2010-02-09T00:00:00"/>
    <x v="0"/>
    <s v="Février"/>
    <n v="2"/>
    <n v="9"/>
    <s v="Lundi"/>
    <n v="49781"/>
  </r>
  <r>
    <x v="3"/>
    <d v="2010-02-10T00:00:00"/>
    <x v="0"/>
    <s v="Février"/>
    <n v="2"/>
    <n v="10"/>
    <s v="Mardi"/>
    <n v="55791"/>
  </r>
  <r>
    <x v="3"/>
    <d v="2010-02-11T00:00:00"/>
    <x v="0"/>
    <s v="Février"/>
    <n v="2"/>
    <n v="11"/>
    <s v="Mercredi"/>
    <n v="57056"/>
  </r>
  <r>
    <x v="3"/>
    <d v="2010-02-12T00:00:00"/>
    <x v="0"/>
    <s v="Février"/>
    <n v="2"/>
    <n v="12"/>
    <s v="Jeudi"/>
    <n v="29550"/>
  </r>
  <r>
    <x v="3"/>
    <d v="2010-02-13T00:00:00"/>
    <x v="0"/>
    <s v="Février"/>
    <n v="2"/>
    <n v="13"/>
    <s v="Vendredi"/>
    <n v="46909"/>
  </r>
  <r>
    <x v="3"/>
    <d v="2010-02-14T00:00:00"/>
    <x v="0"/>
    <s v="Février"/>
    <n v="2"/>
    <n v="14"/>
    <s v="Samedi"/>
    <n v="43004"/>
  </r>
  <r>
    <x v="3"/>
    <d v="2010-02-15T00:00:00"/>
    <x v="0"/>
    <s v="Février"/>
    <n v="3"/>
    <n v="15"/>
    <s v="Dimanche"/>
    <n v="67067"/>
  </r>
  <r>
    <x v="3"/>
    <d v="2010-02-16T00:00:00"/>
    <x v="0"/>
    <s v="Février"/>
    <n v="3"/>
    <n v="16"/>
    <s v="Lundi"/>
    <n v="33590"/>
  </r>
  <r>
    <x v="3"/>
    <d v="2010-02-17T00:00:00"/>
    <x v="0"/>
    <s v="Février"/>
    <n v="3"/>
    <n v="17"/>
    <s v="Mardi"/>
    <n v="55757"/>
  </r>
  <r>
    <x v="3"/>
    <d v="2010-02-18T00:00:00"/>
    <x v="0"/>
    <s v="Février"/>
    <n v="3"/>
    <n v="18"/>
    <s v="Mercredi"/>
    <n v="59158"/>
  </r>
  <r>
    <x v="3"/>
    <d v="2010-02-19T00:00:00"/>
    <x v="0"/>
    <s v="Février"/>
    <n v="3"/>
    <n v="19"/>
    <s v="Jeudi"/>
    <n v="81067"/>
  </r>
  <r>
    <x v="3"/>
    <d v="2010-02-20T00:00:00"/>
    <x v="0"/>
    <s v="Février"/>
    <n v="3"/>
    <n v="20"/>
    <s v="Vendredi"/>
    <n v="69961"/>
  </r>
  <r>
    <x v="3"/>
    <d v="2010-02-21T00:00:00"/>
    <x v="0"/>
    <s v="Février"/>
    <n v="3"/>
    <n v="21"/>
    <s v="Samedi"/>
    <n v="31407"/>
  </r>
  <r>
    <x v="3"/>
    <d v="2010-02-22T00:00:00"/>
    <x v="0"/>
    <s v="Février"/>
    <n v="4"/>
    <n v="22"/>
    <s v="Dimanche"/>
    <n v="81761"/>
  </r>
  <r>
    <x v="3"/>
    <d v="2010-02-23T00:00:00"/>
    <x v="0"/>
    <s v="Février"/>
    <n v="4"/>
    <n v="23"/>
    <s v="Lundi"/>
    <n v="45363"/>
  </r>
  <r>
    <x v="3"/>
    <d v="2010-02-24T00:00:00"/>
    <x v="0"/>
    <s v="Février"/>
    <n v="4"/>
    <n v="24"/>
    <s v="Mardi"/>
    <n v="43448"/>
  </r>
  <r>
    <x v="3"/>
    <d v="2010-02-25T00:00:00"/>
    <x v="0"/>
    <s v="Février"/>
    <n v="4"/>
    <n v="25"/>
    <s v="Mercredi"/>
    <n v="42134"/>
  </r>
  <r>
    <x v="3"/>
    <d v="2010-02-26T00:00:00"/>
    <x v="0"/>
    <s v="Février"/>
    <n v="4"/>
    <n v="26"/>
    <s v="Jeudi"/>
    <n v="35134"/>
  </r>
  <r>
    <x v="3"/>
    <d v="2010-02-27T00:00:00"/>
    <x v="0"/>
    <s v="Février"/>
    <n v="4"/>
    <n v="27"/>
    <s v="Vendredi"/>
    <n v="85321"/>
  </r>
  <r>
    <x v="3"/>
    <d v="2010-02-28T00:00:00"/>
    <x v="0"/>
    <s v="Février"/>
    <n v="4"/>
    <n v="28"/>
    <s v="Samedi"/>
    <n v="24058"/>
  </r>
  <r>
    <x v="3"/>
    <d v="2010-03-01T00:00:00"/>
    <x v="0"/>
    <s v="Mars"/>
    <n v="1"/>
    <n v="1"/>
    <s v="Dimanche"/>
    <n v="66777"/>
  </r>
  <r>
    <x v="3"/>
    <d v="2010-03-02T00:00:00"/>
    <x v="0"/>
    <s v="Mars"/>
    <n v="1"/>
    <n v="2"/>
    <s v="Lundi"/>
    <n v="21551"/>
  </r>
  <r>
    <x v="3"/>
    <d v="2010-03-03T00:00:00"/>
    <x v="0"/>
    <s v="Mars"/>
    <n v="1"/>
    <n v="3"/>
    <s v="Mardi"/>
    <n v="32332"/>
  </r>
  <r>
    <x v="3"/>
    <d v="2010-03-04T00:00:00"/>
    <x v="0"/>
    <s v="Mars"/>
    <n v="1"/>
    <n v="4"/>
    <s v="Mercredi"/>
    <n v="29788"/>
  </r>
  <r>
    <x v="3"/>
    <d v="2010-03-05T00:00:00"/>
    <x v="0"/>
    <s v="Mars"/>
    <n v="1"/>
    <n v="5"/>
    <s v="Jeudi"/>
    <n v="79792"/>
  </r>
  <r>
    <x v="3"/>
    <d v="2010-03-06T00:00:00"/>
    <x v="0"/>
    <s v="Mars"/>
    <n v="1"/>
    <n v="6"/>
    <s v="Vendredi"/>
    <n v="76152"/>
  </r>
  <r>
    <x v="3"/>
    <d v="2010-03-07T00:00:00"/>
    <x v="0"/>
    <s v="Mars"/>
    <n v="1"/>
    <n v="7"/>
    <s v="Samedi"/>
    <n v="16389"/>
  </r>
  <r>
    <x v="3"/>
    <d v="2010-03-08T00:00:00"/>
    <x v="0"/>
    <s v="Mars"/>
    <n v="2"/>
    <n v="8"/>
    <s v="Dimanche"/>
    <n v="65305"/>
  </r>
  <r>
    <x v="3"/>
    <d v="2010-03-09T00:00:00"/>
    <x v="0"/>
    <s v="Mars"/>
    <n v="2"/>
    <n v="9"/>
    <s v="Lundi"/>
    <n v="60781"/>
  </r>
  <r>
    <x v="3"/>
    <d v="2010-03-10T00:00:00"/>
    <x v="0"/>
    <s v="Mars"/>
    <n v="2"/>
    <n v="10"/>
    <s v="Mardi"/>
    <n v="20794"/>
  </r>
  <r>
    <x v="3"/>
    <d v="2010-03-11T00:00:00"/>
    <x v="0"/>
    <s v="Mars"/>
    <n v="2"/>
    <n v="11"/>
    <s v="Mercredi"/>
    <n v="23213"/>
  </r>
  <r>
    <x v="3"/>
    <d v="2010-03-12T00:00:00"/>
    <x v="0"/>
    <s v="Mars"/>
    <n v="2"/>
    <n v="12"/>
    <s v="Jeudi"/>
    <n v="69368"/>
  </r>
  <r>
    <x v="3"/>
    <d v="2010-03-13T00:00:00"/>
    <x v="0"/>
    <s v="Mars"/>
    <n v="2"/>
    <n v="13"/>
    <s v="Vendredi"/>
    <n v="58944"/>
  </r>
  <r>
    <x v="3"/>
    <d v="2010-03-14T00:00:00"/>
    <x v="0"/>
    <s v="Mars"/>
    <n v="2"/>
    <n v="14"/>
    <s v="Samedi"/>
    <n v="60315"/>
  </r>
  <r>
    <x v="3"/>
    <d v="2010-03-15T00:00:00"/>
    <x v="0"/>
    <s v="Mars"/>
    <n v="3"/>
    <n v="15"/>
    <s v="Dimanche"/>
    <n v="65973"/>
  </r>
  <r>
    <x v="3"/>
    <d v="2010-03-16T00:00:00"/>
    <x v="0"/>
    <s v="Mars"/>
    <n v="3"/>
    <n v="16"/>
    <s v="Lundi"/>
    <n v="24863"/>
  </r>
  <r>
    <x v="3"/>
    <d v="2010-03-17T00:00:00"/>
    <x v="0"/>
    <s v="Mars"/>
    <n v="3"/>
    <n v="17"/>
    <s v="Mardi"/>
    <n v="31043"/>
  </r>
  <r>
    <x v="3"/>
    <d v="2010-03-18T00:00:00"/>
    <x v="0"/>
    <s v="Mars"/>
    <n v="3"/>
    <n v="18"/>
    <s v="Mercredi"/>
    <n v="24470"/>
  </r>
  <r>
    <x v="3"/>
    <d v="2010-03-19T00:00:00"/>
    <x v="0"/>
    <s v="Mars"/>
    <n v="3"/>
    <n v="19"/>
    <s v="Jeudi"/>
    <n v="36094"/>
  </r>
  <r>
    <x v="3"/>
    <d v="2010-03-20T00:00:00"/>
    <x v="0"/>
    <s v="Mars"/>
    <n v="3"/>
    <n v="20"/>
    <s v="Vendredi"/>
    <n v="86386"/>
  </r>
  <r>
    <x v="3"/>
    <d v="2010-03-21T00:00:00"/>
    <x v="0"/>
    <s v="Mars"/>
    <n v="3"/>
    <n v="21"/>
    <s v="Samedi"/>
    <n v="75687"/>
  </r>
  <r>
    <x v="3"/>
    <d v="2010-03-22T00:00:00"/>
    <x v="0"/>
    <s v="Mars"/>
    <n v="4"/>
    <n v="22"/>
    <s v="Dimanche"/>
    <n v="72633"/>
  </r>
  <r>
    <x v="3"/>
    <d v="2010-03-23T00:00:00"/>
    <x v="0"/>
    <s v="Mars"/>
    <n v="4"/>
    <n v="23"/>
    <s v="Lundi"/>
    <n v="34270"/>
  </r>
  <r>
    <x v="3"/>
    <d v="2010-03-24T00:00:00"/>
    <x v="0"/>
    <s v="Mars"/>
    <n v="4"/>
    <n v="24"/>
    <s v="Mardi"/>
    <n v="67313"/>
  </r>
  <r>
    <x v="3"/>
    <d v="2010-03-25T00:00:00"/>
    <x v="0"/>
    <s v="Mars"/>
    <n v="4"/>
    <n v="25"/>
    <s v="Mercredi"/>
    <n v="80747"/>
  </r>
  <r>
    <x v="3"/>
    <d v="2010-03-26T00:00:00"/>
    <x v="0"/>
    <s v="Mars"/>
    <n v="4"/>
    <n v="26"/>
    <s v="Jeudi"/>
    <n v="83081"/>
  </r>
  <r>
    <x v="3"/>
    <d v="2010-03-27T00:00:00"/>
    <x v="0"/>
    <s v="Mars"/>
    <n v="4"/>
    <n v="27"/>
    <s v="Vendredi"/>
    <n v="31279"/>
  </r>
  <r>
    <x v="3"/>
    <d v="2010-03-28T00:00:00"/>
    <x v="0"/>
    <s v="Mars"/>
    <n v="4"/>
    <n v="28"/>
    <s v="Samedi"/>
    <n v="82651"/>
  </r>
  <r>
    <x v="3"/>
    <d v="2010-03-29T00:00:00"/>
    <x v="0"/>
    <s v="Mars"/>
    <n v="5"/>
    <n v="29"/>
    <s v="Dimanche"/>
    <n v="28891"/>
  </r>
  <r>
    <x v="3"/>
    <d v="2010-03-30T00:00:00"/>
    <x v="0"/>
    <s v="Mars"/>
    <n v="5"/>
    <n v="30"/>
    <s v="Lundi"/>
    <n v="46542"/>
  </r>
  <r>
    <x v="3"/>
    <d v="2010-03-31T00:00:00"/>
    <x v="0"/>
    <s v="Mars"/>
    <n v="5"/>
    <n v="31"/>
    <s v="Mardi"/>
    <n v="70802"/>
  </r>
  <r>
    <x v="3"/>
    <d v="2010-04-01T00:00:00"/>
    <x v="0"/>
    <s v="Avril"/>
    <n v="1"/>
    <n v="1"/>
    <s v="Mercredi"/>
    <n v="43302"/>
  </r>
  <r>
    <x v="3"/>
    <d v="2010-04-02T00:00:00"/>
    <x v="0"/>
    <s v="Avril"/>
    <n v="1"/>
    <n v="2"/>
    <s v="Jeudi"/>
    <n v="80150"/>
  </r>
  <r>
    <x v="3"/>
    <d v="2010-04-03T00:00:00"/>
    <x v="0"/>
    <s v="Avril"/>
    <n v="1"/>
    <n v="3"/>
    <s v="Vendredi"/>
    <n v="83174"/>
  </r>
  <r>
    <x v="3"/>
    <d v="2010-04-04T00:00:00"/>
    <x v="0"/>
    <s v="Avril"/>
    <n v="1"/>
    <n v="4"/>
    <s v="Samedi"/>
    <n v="70936"/>
  </r>
  <r>
    <x v="3"/>
    <d v="2010-04-05T00:00:00"/>
    <x v="0"/>
    <s v="Avril"/>
    <n v="1"/>
    <n v="5"/>
    <s v="Dimanche"/>
    <n v="18153"/>
  </r>
  <r>
    <x v="3"/>
    <d v="2010-04-06T00:00:00"/>
    <x v="0"/>
    <s v="Avril"/>
    <n v="1"/>
    <n v="6"/>
    <s v="Lundi"/>
    <n v="16551"/>
  </r>
  <r>
    <x v="3"/>
    <d v="2010-04-07T00:00:00"/>
    <x v="0"/>
    <s v="Avril"/>
    <n v="1"/>
    <n v="7"/>
    <s v="Mardi"/>
    <n v="65164"/>
  </r>
  <r>
    <x v="3"/>
    <d v="2010-04-08T00:00:00"/>
    <x v="0"/>
    <s v="Avril"/>
    <n v="2"/>
    <n v="8"/>
    <s v="Mercredi"/>
    <n v="33661"/>
  </r>
  <r>
    <x v="3"/>
    <d v="2010-04-09T00:00:00"/>
    <x v="0"/>
    <s v="Avril"/>
    <n v="2"/>
    <n v="9"/>
    <s v="Jeudi"/>
    <n v="63932"/>
  </r>
  <r>
    <x v="3"/>
    <d v="2010-04-10T00:00:00"/>
    <x v="0"/>
    <s v="Avril"/>
    <n v="2"/>
    <n v="10"/>
    <s v="Vendredi"/>
    <n v="26023"/>
  </r>
  <r>
    <x v="3"/>
    <d v="2010-04-11T00:00:00"/>
    <x v="0"/>
    <s v="Avril"/>
    <n v="2"/>
    <n v="11"/>
    <s v="Samedi"/>
    <n v="75078"/>
  </r>
  <r>
    <x v="3"/>
    <d v="2010-04-12T00:00:00"/>
    <x v="0"/>
    <s v="Avril"/>
    <n v="2"/>
    <n v="12"/>
    <s v="Dimanche"/>
    <n v="22689"/>
  </r>
  <r>
    <x v="3"/>
    <d v="2010-04-13T00:00:00"/>
    <x v="0"/>
    <s v="Avril"/>
    <n v="2"/>
    <n v="13"/>
    <s v="Lundi"/>
    <n v="33770"/>
  </r>
  <r>
    <x v="3"/>
    <d v="2010-04-14T00:00:00"/>
    <x v="0"/>
    <s v="Avril"/>
    <n v="2"/>
    <n v="14"/>
    <s v="Mardi"/>
    <n v="27607"/>
  </r>
  <r>
    <x v="3"/>
    <d v="2010-04-15T00:00:00"/>
    <x v="0"/>
    <s v="Avril"/>
    <n v="3"/>
    <n v="15"/>
    <s v="Mercredi"/>
    <n v="16859"/>
  </r>
  <r>
    <x v="3"/>
    <d v="2010-04-16T00:00:00"/>
    <x v="0"/>
    <s v="Avril"/>
    <n v="3"/>
    <n v="16"/>
    <s v="Jeudi"/>
    <n v="30248"/>
  </r>
  <r>
    <x v="3"/>
    <d v="2010-04-17T00:00:00"/>
    <x v="0"/>
    <s v="Avril"/>
    <n v="3"/>
    <n v="17"/>
    <s v="Vendredi"/>
    <n v="67283"/>
  </r>
  <r>
    <x v="3"/>
    <d v="2010-04-18T00:00:00"/>
    <x v="0"/>
    <s v="Avril"/>
    <n v="3"/>
    <n v="18"/>
    <s v="Samedi"/>
    <n v="30645"/>
  </r>
  <r>
    <x v="3"/>
    <d v="2010-04-19T00:00:00"/>
    <x v="0"/>
    <s v="Avril"/>
    <n v="3"/>
    <n v="19"/>
    <s v="Dimanche"/>
    <n v="86646"/>
  </r>
  <r>
    <x v="3"/>
    <d v="2010-04-20T00:00:00"/>
    <x v="0"/>
    <s v="Avril"/>
    <n v="3"/>
    <n v="20"/>
    <s v="Lundi"/>
    <n v="33791"/>
  </r>
  <r>
    <x v="3"/>
    <d v="2010-04-21T00:00:00"/>
    <x v="0"/>
    <s v="Avril"/>
    <n v="3"/>
    <n v="21"/>
    <s v="Mardi"/>
    <n v="24034"/>
  </r>
  <r>
    <x v="3"/>
    <d v="2010-04-22T00:00:00"/>
    <x v="0"/>
    <s v="Avril"/>
    <n v="4"/>
    <n v="22"/>
    <s v="Mercredi"/>
    <n v="83850"/>
  </r>
  <r>
    <x v="3"/>
    <d v="2010-04-23T00:00:00"/>
    <x v="0"/>
    <s v="Avril"/>
    <n v="4"/>
    <n v="23"/>
    <s v="Jeudi"/>
    <n v="82657"/>
  </r>
  <r>
    <x v="3"/>
    <d v="2010-04-24T00:00:00"/>
    <x v="0"/>
    <s v="Avril"/>
    <n v="4"/>
    <n v="24"/>
    <s v="Vendredi"/>
    <n v="50203"/>
  </r>
  <r>
    <x v="3"/>
    <d v="2010-04-25T00:00:00"/>
    <x v="0"/>
    <s v="Avril"/>
    <n v="4"/>
    <n v="25"/>
    <s v="Samedi"/>
    <n v="48718"/>
  </r>
  <r>
    <x v="3"/>
    <d v="2010-04-26T00:00:00"/>
    <x v="0"/>
    <s v="Avril"/>
    <n v="4"/>
    <n v="26"/>
    <s v="Dimanche"/>
    <n v="44502"/>
  </r>
  <r>
    <x v="3"/>
    <d v="2010-04-27T00:00:00"/>
    <x v="0"/>
    <s v="Avril"/>
    <n v="4"/>
    <n v="27"/>
    <s v="Lundi"/>
    <n v="68504"/>
  </r>
  <r>
    <x v="3"/>
    <d v="2010-04-28T00:00:00"/>
    <x v="0"/>
    <s v="Avril"/>
    <n v="4"/>
    <n v="28"/>
    <s v="Mardi"/>
    <n v="52790"/>
  </r>
  <r>
    <x v="3"/>
    <d v="2010-04-29T00:00:00"/>
    <x v="0"/>
    <s v="Avril"/>
    <n v="5"/>
    <n v="29"/>
    <s v="Mercredi"/>
    <n v="17068"/>
  </r>
  <r>
    <x v="3"/>
    <d v="2010-04-30T00:00:00"/>
    <x v="0"/>
    <s v="Avril"/>
    <n v="5"/>
    <n v="30"/>
    <s v="Jeudi"/>
    <n v="19232"/>
  </r>
  <r>
    <x v="3"/>
    <d v="2010-05-01T00:00:00"/>
    <x v="0"/>
    <s v="Mai"/>
    <n v="1"/>
    <n v="1"/>
    <s v="Vendredi"/>
    <n v="34536"/>
  </r>
  <r>
    <x v="3"/>
    <d v="2010-05-02T00:00:00"/>
    <x v="0"/>
    <s v="Mai"/>
    <n v="1"/>
    <n v="2"/>
    <s v="Samedi"/>
    <n v="19719"/>
  </r>
  <r>
    <x v="3"/>
    <d v="2010-05-03T00:00:00"/>
    <x v="0"/>
    <s v="Mai"/>
    <n v="1"/>
    <n v="3"/>
    <s v="Dimanche"/>
    <n v="81911"/>
  </r>
  <r>
    <x v="3"/>
    <d v="2010-05-04T00:00:00"/>
    <x v="0"/>
    <s v="Mai"/>
    <n v="1"/>
    <n v="4"/>
    <s v="Lundi"/>
    <n v="37592"/>
  </r>
  <r>
    <x v="3"/>
    <d v="2010-05-05T00:00:00"/>
    <x v="0"/>
    <s v="Mai"/>
    <n v="1"/>
    <n v="5"/>
    <s v="Mardi"/>
    <n v="63779"/>
  </r>
  <r>
    <x v="3"/>
    <d v="2010-05-06T00:00:00"/>
    <x v="0"/>
    <s v="Mai"/>
    <n v="1"/>
    <n v="6"/>
    <s v="Mercredi"/>
    <n v="88681"/>
  </r>
  <r>
    <x v="3"/>
    <d v="2010-05-07T00:00:00"/>
    <x v="0"/>
    <s v="Mai"/>
    <n v="1"/>
    <n v="7"/>
    <s v="Jeudi"/>
    <n v="74524"/>
  </r>
  <r>
    <x v="3"/>
    <d v="2010-05-08T00:00:00"/>
    <x v="0"/>
    <s v="Mai"/>
    <n v="2"/>
    <n v="8"/>
    <s v="Vendredi"/>
    <n v="22063"/>
  </r>
  <r>
    <x v="3"/>
    <d v="2010-05-09T00:00:00"/>
    <x v="0"/>
    <s v="Mai"/>
    <n v="2"/>
    <n v="9"/>
    <s v="Samedi"/>
    <n v="63215"/>
  </r>
  <r>
    <x v="3"/>
    <d v="2010-05-10T00:00:00"/>
    <x v="0"/>
    <s v="Mai"/>
    <n v="2"/>
    <n v="10"/>
    <s v="Dimanche"/>
    <n v="36143"/>
  </r>
  <r>
    <x v="3"/>
    <d v="2010-05-11T00:00:00"/>
    <x v="0"/>
    <s v="Mai"/>
    <n v="2"/>
    <n v="11"/>
    <s v="Lundi"/>
    <n v="16138"/>
  </r>
  <r>
    <x v="3"/>
    <d v="2010-05-12T00:00:00"/>
    <x v="0"/>
    <s v="Mai"/>
    <n v="2"/>
    <n v="12"/>
    <s v="Mardi"/>
    <n v="36699"/>
  </r>
  <r>
    <x v="3"/>
    <d v="2010-05-13T00:00:00"/>
    <x v="0"/>
    <s v="Mai"/>
    <n v="2"/>
    <n v="13"/>
    <s v="Mercredi"/>
    <n v="29383"/>
  </r>
  <r>
    <x v="3"/>
    <d v="2010-05-14T00:00:00"/>
    <x v="0"/>
    <s v="Mai"/>
    <n v="2"/>
    <n v="14"/>
    <s v="Jeudi"/>
    <n v="80688"/>
  </r>
  <r>
    <x v="3"/>
    <d v="2010-05-15T00:00:00"/>
    <x v="0"/>
    <s v="Mai"/>
    <n v="3"/>
    <n v="15"/>
    <s v="Vendredi"/>
    <n v="84783"/>
  </r>
  <r>
    <x v="3"/>
    <d v="2010-05-16T00:00:00"/>
    <x v="0"/>
    <s v="Mai"/>
    <n v="3"/>
    <n v="16"/>
    <s v="Samedi"/>
    <n v="44973"/>
  </r>
  <r>
    <x v="3"/>
    <d v="2010-05-17T00:00:00"/>
    <x v="0"/>
    <s v="Mai"/>
    <n v="3"/>
    <n v="17"/>
    <s v="Dimanche"/>
    <n v="16334"/>
  </r>
  <r>
    <x v="3"/>
    <d v="2010-05-18T00:00:00"/>
    <x v="0"/>
    <s v="Mai"/>
    <n v="3"/>
    <n v="18"/>
    <s v="Lundi"/>
    <n v="59970"/>
  </r>
  <r>
    <x v="3"/>
    <d v="2010-05-19T00:00:00"/>
    <x v="0"/>
    <s v="Mai"/>
    <n v="3"/>
    <n v="19"/>
    <s v="Mardi"/>
    <n v="53931"/>
  </r>
  <r>
    <x v="3"/>
    <d v="2010-05-20T00:00:00"/>
    <x v="0"/>
    <s v="Mai"/>
    <n v="3"/>
    <n v="20"/>
    <s v="Mercredi"/>
    <n v="16647"/>
  </r>
  <r>
    <x v="3"/>
    <d v="2010-05-21T00:00:00"/>
    <x v="0"/>
    <s v="Mai"/>
    <n v="3"/>
    <n v="21"/>
    <s v="Jeudi"/>
    <n v="66283"/>
  </r>
  <r>
    <x v="3"/>
    <d v="2010-05-22T00:00:00"/>
    <x v="0"/>
    <s v="Mai"/>
    <n v="4"/>
    <n v="22"/>
    <s v="Vendredi"/>
    <n v="62191"/>
  </r>
  <r>
    <x v="3"/>
    <d v="2010-05-23T00:00:00"/>
    <x v="0"/>
    <s v="Mai"/>
    <n v="4"/>
    <n v="23"/>
    <s v="Samedi"/>
    <n v="75781"/>
  </r>
  <r>
    <x v="3"/>
    <d v="2010-05-24T00:00:00"/>
    <x v="0"/>
    <s v="Mai"/>
    <n v="4"/>
    <n v="24"/>
    <s v="Dimanche"/>
    <n v="73863"/>
  </r>
  <r>
    <x v="3"/>
    <d v="2010-05-25T00:00:00"/>
    <x v="0"/>
    <s v="Mai"/>
    <n v="4"/>
    <n v="25"/>
    <s v="Lundi"/>
    <n v="73356"/>
  </r>
  <r>
    <x v="3"/>
    <d v="2010-05-26T00:00:00"/>
    <x v="0"/>
    <s v="Mai"/>
    <n v="4"/>
    <n v="26"/>
    <s v="Mardi"/>
    <n v="14148"/>
  </r>
  <r>
    <x v="3"/>
    <d v="2010-05-27T00:00:00"/>
    <x v="0"/>
    <s v="Mai"/>
    <n v="4"/>
    <n v="27"/>
    <s v="Mercredi"/>
    <n v="88741"/>
  </r>
  <r>
    <x v="3"/>
    <d v="2010-05-28T00:00:00"/>
    <x v="0"/>
    <s v="Mai"/>
    <n v="4"/>
    <n v="28"/>
    <s v="Jeudi"/>
    <n v="79200"/>
  </r>
  <r>
    <x v="3"/>
    <d v="2010-05-29T00:00:00"/>
    <x v="0"/>
    <s v="Mai"/>
    <n v="5"/>
    <n v="29"/>
    <s v="Vendredi"/>
    <n v="52064"/>
  </r>
  <r>
    <x v="3"/>
    <d v="2010-05-30T00:00:00"/>
    <x v="0"/>
    <s v="Mai"/>
    <n v="5"/>
    <n v="30"/>
    <s v="Samedi"/>
    <n v="40967"/>
  </r>
  <r>
    <x v="3"/>
    <d v="2010-05-31T00:00:00"/>
    <x v="0"/>
    <s v="Mai"/>
    <n v="5"/>
    <n v="31"/>
    <s v="Dimanche"/>
    <n v="54477"/>
  </r>
  <r>
    <x v="3"/>
    <d v="2010-06-01T00:00:00"/>
    <x v="0"/>
    <s v="Juin"/>
    <n v="1"/>
    <n v="1"/>
    <s v="Lundi"/>
    <n v="50306"/>
  </r>
  <r>
    <x v="3"/>
    <d v="2010-06-02T00:00:00"/>
    <x v="0"/>
    <s v="Juin"/>
    <n v="1"/>
    <n v="2"/>
    <s v="Mardi"/>
    <n v="38682"/>
  </r>
  <r>
    <x v="3"/>
    <d v="2010-06-03T00:00:00"/>
    <x v="0"/>
    <s v="Juin"/>
    <n v="1"/>
    <n v="3"/>
    <s v="Mercredi"/>
    <n v="64473"/>
  </r>
  <r>
    <x v="3"/>
    <d v="2010-06-04T00:00:00"/>
    <x v="0"/>
    <s v="Juin"/>
    <n v="1"/>
    <n v="4"/>
    <s v="Jeudi"/>
    <n v="86736"/>
  </r>
  <r>
    <x v="3"/>
    <d v="2010-06-05T00:00:00"/>
    <x v="0"/>
    <s v="Juin"/>
    <n v="1"/>
    <n v="5"/>
    <s v="Vendredi"/>
    <n v="48228"/>
  </r>
  <r>
    <x v="3"/>
    <d v="2010-06-06T00:00:00"/>
    <x v="0"/>
    <s v="Juin"/>
    <n v="1"/>
    <n v="6"/>
    <s v="Samedi"/>
    <n v="30910"/>
  </r>
  <r>
    <x v="3"/>
    <d v="2010-06-07T00:00:00"/>
    <x v="0"/>
    <s v="Juin"/>
    <n v="1"/>
    <n v="7"/>
    <s v="Dimanche"/>
    <n v="85427"/>
  </r>
  <r>
    <x v="3"/>
    <d v="2010-06-08T00:00:00"/>
    <x v="0"/>
    <s v="Juin"/>
    <n v="2"/>
    <n v="8"/>
    <s v="Lundi"/>
    <n v="22529"/>
  </r>
  <r>
    <x v="3"/>
    <d v="2010-06-09T00:00:00"/>
    <x v="0"/>
    <s v="Juin"/>
    <n v="2"/>
    <n v="9"/>
    <s v="Mardi"/>
    <n v="79348"/>
  </r>
  <r>
    <x v="3"/>
    <d v="2010-06-10T00:00:00"/>
    <x v="0"/>
    <s v="Juin"/>
    <n v="2"/>
    <n v="10"/>
    <s v="Mercredi"/>
    <n v="37167"/>
  </r>
  <r>
    <x v="3"/>
    <d v="2010-06-11T00:00:00"/>
    <x v="0"/>
    <s v="Juin"/>
    <n v="2"/>
    <n v="11"/>
    <s v="Jeudi"/>
    <n v="28495"/>
  </r>
  <r>
    <x v="3"/>
    <d v="2010-06-12T00:00:00"/>
    <x v="0"/>
    <s v="Juin"/>
    <n v="2"/>
    <n v="12"/>
    <s v="Vendredi"/>
    <n v="14632"/>
  </r>
  <r>
    <x v="3"/>
    <d v="2010-06-13T00:00:00"/>
    <x v="0"/>
    <s v="Juin"/>
    <n v="2"/>
    <n v="13"/>
    <s v="Samedi"/>
    <n v="72587"/>
  </r>
  <r>
    <x v="3"/>
    <d v="2010-06-14T00:00:00"/>
    <x v="0"/>
    <s v="Juin"/>
    <n v="2"/>
    <n v="14"/>
    <s v="Dimanche"/>
    <n v="68260"/>
  </r>
  <r>
    <x v="3"/>
    <d v="2010-06-15T00:00:00"/>
    <x v="0"/>
    <s v="Juin"/>
    <n v="3"/>
    <n v="15"/>
    <s v="Lundi"/>
    <n v="62145"/>
  </r>
  <r>
    <x v="3"/>
    <d v="2010-06-16T00:00:00"/>
    <x v="0"/>
    <s v="Juin"/>
    <n v="3"/>
    <n v="16"/>
    <s v="Mardi"/>
    <n v="42837"/>
  </r>
  <r>
    <x v="3"/>
    <d v="2010-06-17T00:00:00"/>
    <x v="0"/>
    <s v="Juin"/>
    <n v="3"/>
    <n v="17"/>
    <s v="Mercredi"/>
    <n v="46344"/>
  </r>
  <r>
    <x v="3"/>
    <d v="2010-06-18T00:00:00"/>
    <x v="0"/>
    <s v="Juin"/>
    <n v="3"/>
    <n v="18"/>
    <s v="Jeudi"/>
    <n v="45441"/>
  </r>
  <r>
    <x v="3"/>
    <d v="2010-06-19T00:00:00"/>
    <x v="0"/>
    <s v="Juin"/>
    <n v="3"/>
    <n v="19"/>
    <s v="Vendredi"/>
    <n v="86746"/>
  </r>
  <r>
    <x v="3"/>
    <d v="2010-06-20T00:00:00"/>
    <x v="0"/>
    <s v="Juin"/>
    <n v="3"/>
    <n v="20"/>
    <s v="Samedi"/>
    <n v="29870"/>
  </r>
  <r>
    <x v="3"/>
    <d v="2010-06-21T00:00:00"/>
    <x v="0"/>
    <s v="Juin"/>
    <n v="3"/>
    <n v="21"/>
    <s v="Dimanche"/>
    <n v="73879"/>
  </r>
  <r>
    <x v="3"/>
    <d v="2010-06-22T00:00:00"/>
    <x v="0"/>
    <s v="Juin"/>
    <n v="4"/>
    <n v="22"/>
    <s v="Lundi"/>
    <n v="45409"/>
  </r>
  <r>
    <x v="3"/>
    <d v="2010-06-23T00:00:00"/>
    <x v="0"/>
    <s v="Juin"/>
    <n v="4"/>
    <n v="23"/>
    <s v="Mardi"/>
    <n v="14728"/>
  </r>
  <r>
    <x v="3"/>
    <d v="2010-06-24T00:00:00"/>
    <x v="0"/>
    <s v="Juin"/>
    <n v="4"/>
    <n v="24"/>
    <s v="Mercredi"/>
    <n v="19634"/>
  </r>
  <r>
    <x v="3"/>
    <d v="2010-06-25T00:00:00"/>
    <x v="0"/>
    <s v="Juin"/>
    <n v="4"/>
    <n v="25"/>
    <s v="Jeudi"/>
    <n v="87981"/>
  </r>
  <r>
    <x v="3"/>
    <d v="2010-06-26T00:00:00"/>
    <x v="0"/>
    <s v="Juin"/>
    <n v="4"/>
    <n v="26"/>
    <s v="Vendredi"/>
    <n v="69424"/>
  </r>
  <r>
    <x v="3"/>
    <d v="2010-06-27T00:00:00"/>
    <x v="0"/>
    <s v="Juin"/>
    <n v="4"/>
    <n v="27"/>
    <s v="Samedi"/>
    <n v="56693"/>
  </r>
  <r>
    <x v="3"/>
    <d v="2010-06-28T00:00:00"/>
    <x v="0"/>
    <s v="Juin"/>
    <n v="4"/>
    <n v="28"/>
    <s v="Dimanche"/>
    <n v="23232"/>
  </r>
  <r>
    <x v="3"/>
    <d v="2010-06-29T00:00:00"/>
    <x v="0"/>
    <s v="Juin"/>
    <n v="5"/>
    <n v="29"/>
    <s v="Lundi"/>
    <n v="62415"/>
  </r>
  <r>
    <x v="3"/>
    <d v="2010-06-30T00:00:00"/>
    <x v="0"/>
    <s v="Juin"/>
    <n v="5"/>
    <n v="30"/>
    <s v="Mardi"/>
    <n v="17295"/>
  </r>
  <r>
    <x v="3"/>
    <d v="2010-07-01T00:00:00"/>
    <x v="0"/>
    <s v="Juillet"/>
    <n v="1"/>
    <n v="1"/>
    <s v="Mercredi"/>
    <n v="64764"/>
  </r>
  <r>
    <x v="3"/>
    <d v="2010-07-02T00:00:00"/>
    <x v="0"/>
    <s v="Juillet"/>
    <n v="1"/>
    <n v="2"/>
    <s v="Jeudi"/>
    <n v="69568"/>
  </r>
  <r>
    <x v="3"/>
    <d v="2010-07-03T00:00:00"/>
    <x v="0"/>
    <s v="Juillet"/>
    <n v="1"/>
    <n v="3"/>
    <s v="Vendredi"/>
    <n v="88582"/>
  </r>
  <r>
    <x v="3"/>
    <d v="2010-07-04T00:00:00"/>
    <x v="0"/>
    <s v="Juillet"/>
    <n v="1"/>
    <n v="4"/>
    <s v="Samedi"/>
    <n v="85165"/>
  </r>
  <r>
    <x v="3"/>
    <d v="2010-07-05T00:00:00"/>
    <x v="0"/>
    <s v="Juillet"/>
    <n v="1"/>
    <n v="5"/>
    <s v="Dimanche"/>
    <n v="65762"/>
  </r>
  <r>
    <x v="3"/>
    <d v="2010-07-06T00:00:00"/>
    <x v="0"/>
    <s v="Juillet"/>
    <n v="1"/>
    <n v="6"/>
    <s v="Lundi"/>
    <n v="83733"/>
  </r>
  <r>
    <x v="3"/>
    <d v="2010-07-07T00:00:00"/>
    <x v="0"/>
    <s v="Juillet"/>
    <n v="1"/>
    <n v="7"/>
    <s v="Mardi"/>
    <n v="48570"/>
  </r>
  <r>
    <x v="3"/>
    <d v="2010-07-08T00:00:00"/>
    <x v="0"/>
    <s v="Juillet"/>
    <n v="2"/>
    <n v="8"/>
    <s v="Mercredi"/>
    <n v="24015"/>
  </r>
  <r>
    <x v="3"/>
    <d v="2010-07-09T00:00:00"/>
    <x v="0"/>
    <s v="Juillet"/>
    <n v="2"/>
    <n v="9"/>
    <s v="Jeudi"/>
    <n v="33677"/>
  </r>
  <r>
    <x v="3"/>
    <d v="2010-07-10T00:00:00"/>
    <x v="0"/>
    <s v="Juillet"/>
    <n v="2"/>
    <n v="10"/>
    <s v="Vendredi"/>
    <n v="19715"/>
  </r>
  <r>
    <x v="3"/>
    <d v="2010-07-11T00:00:00"/>
    <x v="0"/>
    <s v="Juillet"/>
    <n v="2"/>
    <n v="11"/>
    <s v="Samedi"/>
    <n v="60863"/>
  </r>
  <r>
    <x v="3"/>
    <d v="2010-07-12T00:00:00"/>
    <x v="0"/>
    <s v="Juillet"/>
    <n v="2"/>
    <n v="12"/>
    <s v="Dimanche"/>
    <n v="23435"/>
  </r>
  <r>
    <x v="3"/>
    <d v="2010-07-13T00:00:00"/>
    <x v="0"/>
    <s v="Juillet"/>
    <n v="2"/>
    <n v="13"/>
    <s v="Lundi"/>
    <n v="56802"/>
  </r>
  <r>
    <x v="3"/>
    <d v="2010-07-14T00:00:00"/>
    <x v="0"/>
    <s v="Juillet"/>
    <n v="2"/>
    <n v="14"/>
    <s v="Mardi"/>
    <n v="82839"/>
  </r>
  <r>
    <x v="3"/>
    <d v="2010-07-15T00:00:00"/>
    <x v="0"/>
    <s v="Juillet"/>
    <n v="3"/>
    <n v="15"/>
    <s v="Mercredi"/>
    <n v="83704"/>
  </r>
  <r>
    <x v="3"/>
    <d v="2010-07-16T00:00:00"/>
    <x v="0"/>
    <s v="Juillet"/>
    <n v="3"/>
    <n v="16"/>
    <s v="Jeudi"/>
    <n v="53692"/>
  </r>
  <r>
    <x v="3"/>
    <d v="2010-07-17T00:00:00"/>
    <x v="0"/>
    <s v="Juillet"/>
    <n v="3"/>
    <n v="17"/>
    <s v="Vendredi"/>
    <n v="80131"/>
  </r>
  <r>
    <x v="3"/>
    <d v="2010-07-18T00:00:00"/>
    <x v="0"/>
    <s v="Juillet"/>
    <n v="3"/>
    <n v="18"/>
    <s v="Samedi"/>
    <n v="33121"/>
  </r>
  <r>
    <x v="3"/>
    <d v="2010-07-19T00:00:00"/>
    <x v="0"/>
    <s v="Juillet"/>
    <n v="3"/>
    <n v="19"/>
    <s v="Dimanche"/>
    <n v="44180"/>
  </r>
  <r>
    <x v="3"/>
    <d v="2010-07-20T00:00:00"/>
    <x v="0"/>
    <s v="Juillet"/>
    <n v="3"/>
    <n v="20"/>
    <s v="Lundi"/>
    <n v="33752"/>
  </r>
  <r>
    <x v="3"/>
    <d v="2010-07-21T00:00:00"/>
    <x v="0"/>
    <s v="Juillet"/>
    <n v="3"/>
    <n v="21"/>
    <s v="Mardi"/>
    <n v="42852"/>
  </r>
  <r>
    <x v="3"/>
    <d v="2010-07-22T00:00:00"/>
    <x v="0"/>
    <s v="Juillet"/>
    <n v="4"/>
    <n v="22"/>
    <s v="Mercredi"/>
    <n v="85978"/>
  </r>
  <r>
    <x v="3"/>
    <d v="2010-07-23T00:00:00"/>
    <x v="0"/>
    <s v="Juillet"/>
    <n v="4"/>
    <n v="23"/>
    <s v="Jeudi"/>
    <n v="70975"/>
  </r>
  <r>
    <x v="3"/>
    <d v="2010-07-24T00:00:00"/>
    <x v="0"/>
    <s v="Juillet"/>
    <n v="4"/>
    <n v="24"/>
    <s v="Vendredi"/>
    <n v="88482"/>
  </r>
  <r>
    <x v="3"/>
    <d v="2010-07-25T00:00:00"/>
    <x v="0"/>
    <s v="Juillet"/>
    <n v="4"/>
    <n v="25"/>
    <s v="Samedi"/>
    <n v="64216"/>
  </r>
  <r>
    <x v="3"/>
    <d v="2010-07-26T00:00:00"/>
    <x v="0"/>
    <s v="Juillet"/>
    <n v="4"/>
    <n v="26"/>
    <s v="Dimanche"/>
    <n v="52484"/>
  </r>
  <r>
    <x v="3"/>
    <d v="2010-07-27T00:00:00"/>
    <x v="0"/>
    <s v="Juillet"/>
    <n v="4"/>
    <n v="27"/>
    <s v="Lundi"/>
    <n v="53102"/>
  </r>
  <r>
    <x v="3"/>
    <d v="2010-07-28T00:00:00"/>
    <x v="0"/>
    <s v="Juillet"/>
    <n v="4"/>
    <n v="28"/>
    <s v="Mardi"/>
    <n v="48672"/>
  </r>
  <r>
    <x v="3"/>
    <d v="2010-07-29T00:00:00"/>
    <x v="0"/>
    <s v="Juillet"/>
    <n v="5"/>
    <n v="29"/>
    <s v="Mercredi"/>
    <n v="49347"/>
  </r>
  <r>
    <x v="3"/>
    <d v="2010-07-30T00:00:00"/>
    <x v="0"/>
    <s v="Juillet"/>
    <n v="5"/>
    <n v="30"/>
    <s v="Jeudi"/>
    <n v="77641"/>
  </r>
  <r>
    <x v="3"/>
    <d v="2010-07-31T00:00:00"/>
    <x v="0"/>
    <s v="Juillet"/>
    <n v="5"/>
    <n v="31"/>
    <s v="Vendredi"/>
    <n v="14357"/>
  </r>
  <r>
    <x v="3"/>
    <d v="2010-08-01T00:00:00"/>
    <x v="0"/>
    <s v="Août"/>
    <n v="1"/>
    <n v="1"/>
    <s v="Samedi"/>
    <n v="58864"/>
  </r>
  <r>
    <x v="3"/>
    <d v="2010-08-02T00:00:00"/>
    <x v="0"/>
    <s v="Août"/>
    <n v="1"/>
    <n v="2"/>
    <s v="Dimanche"/>
    <n v="37622"/>
  </r>
  <r>
    <x v="3"/>
    <d v="2010-08-03T00:00:00"/>
    <x v="0"/>
    <s v="Août"/>
    <n v="1"/>
    <n v="3"/>
    <s v="Lundi"/>
    <n v="82050"/>
  </r>
  <r>
    <x v="3"/>
    <d v="2010-08-04T00:00:00"/>
    <x v="0"/>
    <s v="Août"/>
    <n v="1"/>
    <n v="4"/>
    <s v="Mardi"/>
    <n v="19945"/>
  </r>
  <r>
    <x v="3"/>
    <d v="2010-08-05T00:00:00"/>
    <x v="0"/>
    <s v="Août"/>
    <n v="1"/>
    <n v="5"/>
    <s v="Mercredi"/>
    <n v="41628"/>
  </r>
  <r>
    <x v="3"/>
    <d v="2010-08-06T00:00:00"/>
    <x v="0"/>
    <s v="Août"/>
    <n v="1"/>
    <n v="6"/>
    <s v="Jeudi"/>
    <n v="87771"/>
  </r>
  <r>
    <x v="3"/>
    <d v="2010-08-07T00:00:00"/>
    <x v="0"/>
    <s v="Août"/>
    <n v="1"/>
    <n v="7"/>
    <s v="Vendredi"/>
    <n v="88317"/>
  </r>
  <r>
    <x v="3"/>
    <d v="2010-08-08T00:00:00"/>
    <x v="0"/>
    <s v="Août"/>
    <n v="2"/>
    <n v="8"/>
    <s v="Samedi"/>
    <n v="83385"/>
  </r>
  <r>
    <x v="3"/>
    <d v="2010-08-09T00:00:00"/>
    <x v="0"/>
    <s v="Août"/>
    <n v="2"/>
    <n v="9"/>
    <s v="Dimanche"/>
    <n v="40279"/>
  </r>
  <r>
    <x v="3"/>
    <d v="2010-08-10T00:00:00"/>
    <x v="0"/>
    <s v="Août"/>
    <n v="2"/>
    <n v="10"/>
    <s v="Lundi"/>
    <n v="86621"/>
  </r>
  <r>
    <x v="3"/>
    <d v="2010-08-11T00:00:00"/>
    <x v="0"/>
    <s v="Août"/>
    <n v="2"/>
    <n v="11"/>
    <s v="Mardi"/>
    <n v="32455"/>
  </r>
  <r>
    <x v="3"/>
    <d v="2010-08-12T00:00:00"/>
    <x v="0"/>
    <s v="Août"/>
    <n v="2"/>
    <n v="12"/>
    <s v="Mercredi"/>
    <n v="24172"/>
  </r>
  <r>
    <x v="3"/>
    <d v="2010-08-13T00:00:00"/>
    <x v="0"/>
    <s v="Août"/>
    <n v="2"/>
    <n v="13"/>
    <s v="Jeudi"/>
    <n v="22732"/>
  </r>
  <r>
    <x v="3"/>
    <d v="2010-08-14T00:00:00"/>
    <x v="0"/>
    <s v="Août"/>
    <n v="2"/>
    <n v="14"/>
    <s v="Vendredi"/>
    <n v="42465"/>
  </r>
  <r>
    <x v="3"/>
    <d v="2010-08-15T00:00:00"/>
    <x v="0"/>
    <s v="Août"/>
    <n v="3"/>
    <n v="15"/>
    <s v="Samedi"/>
    <n v="77535"/>
  </r>
  <r>
    <x v="3"/>
    <d v="2010-08-16T00:00:00"/>
    <x v="0"/>
    <s v="Août"/>
    <n v="3"/>
    <n v="16"/>
    <s v="Dimanche"/>
    <n v="71689"/>
  </r>
  <r>
    <x v="3"/>
    <d v="2010-08-17T00:00:00"/>
    <x v="0"/>
    <s v="Août"/>
    <n v="3"/>
    <n v="17"/>
    <s v="Lundi"/>
    <n v="29468"/>
  </r>
  <r>
    <x v="3"/>
    <d v="2010-08-18T00:00:00"/>
    <x v="0"/>
    <s v="Août"/>
    <n v="3"/>
    <n v="18"/>
    <s v="Mardi"/>
    <n v="35872"/>
  </r>
  <r>
    <x v="3"/>
    <d v="2010-08-19T00:00:00"/>
    <x v="0"/>
    <s v="Août"/>
    <n v="3"/>
    <n v="19"/>
    <s v="Mercredi"/>
    <n v="57614"/>
  </r>
  <r>
    <x v="3"/>
    <d v="2010-08-20T00:00:00"/>
    <x v="0"/>
    <s v="Août"/>
    <n v="3"/>
    <n v="20"/>
    <s v="Jeudi"/>
    <n v="72740"/>
  </r>
  <r>
    <x v="3"/>
    <d v="2010-08-21T00:00:00"/>
    <x v="0"/>
    <s v="Août"/>
    <n v="3"/>
    <n v="21"/>
    <s v="Vendredi"/>
    <n v="65158"/>
  </r>
  <r>
    <x v="3"/>
    <d v="2010-08-22T00:00:00"/>
    <x v="0"/>
    <s v="Août"/>
    <n v="4"/>
    <n v="22"/>
    <s v="Samedi"/>
    <n v="39499"/>
  </r>
  <r>
    <x v="3"/>
    <d v="2010-08-23T00:00:00"/>
    <x v="0"/>
    <s v="Août"/>
    <n v="4"/>
    <n v="23"/>
    <s v="Dimanche"/>
    <n v="64259"/>
  </r>
  <r>
    <x v="3"/>
    <d v="2010-08-24T00:00:00"/>
    <x v="0"/>
    <s v="Août"/>
    <n v="4"/>
    <n v="24"/>
    <s v="Lundi"/>
    <n v="73590"/>
  </r>
  <r>
    <x v="3"/>
    <d v="2010-08-25T00:00:00"/>
    <x v="0"/>
    <s v="Août"/>
    <n v="4"/>
    <n v="25"/>
    <s v="Mardi"/>
    <n v="56723"/>
  </r>
  <r>
    <x v="3"/>
    <d v="2010-08-26T00:00:00"/>
    <x v="0"/>
    <s v="Août"/>
    <n v="4"/>
    <n v="26"/>
    <s v="Mercredi"/>
    <n v="61624"/>
  </r>
  <r>
    <x v="3"/>
    <d v="2010-08-27T00:00:00"/>
    <x v="0"/>
    <s v="Août"/>
    <n v="4"/>
    <n v="27"/>
    <s v="Jeudi"/>
    <n v="31701"/>
  </r>
  <r>
    <x v="3"/>
    <d v="2010-08-28T00:00:00"/>
    <x v="0"/>
    <s v="Août"/>
    <n v="4"/>
    <n v="28"/>
    <s v="Vendredi"/>
    <n v="15678"/>
  </r>
  <r>
    <x v="3"/>
    <d v="2010-08-29T00:00:00"/>
    <x v="0"/>
    <s v="Août"/>
    <n v="5"/>
    <n v="29"/>
    <s v="Samedi"/>
    <n v="21042"/>
  </r>
  <r>
    <x v="3"/>
    <d v="2010-08-30T00:00:00"/>
    <x v="0"/>
    <s v="Août"/>
    <n v="5"/>
    <n v="30"/>
    <s v="Dimanche"/>
    <n v="46221"/>
  </r>
  <r>
    <x v="3"/>
    <d v="2010-08-31T00:00:00"/>
    <x v="0"/>
    <s v="Août"/>
    <n v="5"/>
    <n v="31"/>
    <s v="Lundi"/>
    <n v="57979"/>
  </r>
  <r>
    <x v="3"/>
    <d v="2010-09-01T00:00:00"/>
    <x v="0"/>
    <s v="Septembre"/>
    <n v="1"/>
    <n v="1"/>
    <s v="Mardi"/>
    <n v="38476"/>
  </r>
  <r>
    <x v="3"/>
    <d v="2010-09-02T00:00:00"/>
    <x v="0"/>
    <s v="Septembre"/>
    <n v="1"/>
    <n v="2"/>
    <s v="Mercredi"/>
    <n v="29105"/>
  </r>
  <r>
    <x v="3"/>
    <d v="2010-09-03T00:00:00"/>
    <x v="0"/>
    <s v="Septembre"/>
    <n v="1"/>
    <n v="3"/>
    <s v="Jeudi"/>
    <n v="30291"/>
  </r>
  <r>
    <x v="3"/>
    <d v="2010-09-04T00:00:00"/>
    <x v="0"/>
    <s v="Septembre"/>
    <n v="1"/>
    <n v="4"/>
    <s v="Vendredi"/>
    <n v="21452"/>
  </r>
  <r>
    <x v="3"/>
    <d v="2010-09-05T00:00:00"/>
    <x v="0"/>
    <s v="Septembre"/>
    <n v="1"/>
    <n v="5"/>
    <s v="Samedi"/>
    <n v="48928"/>
  </r>
  <r>
    <x v="3"/>
    <d v="2010-09-06T00:00:00"/>
    <x v="0"/>
    <s v="Septembre"/>
    <n v="1"/>
    <n v="6"/>
    <s v="Dimanche"/>
    <n v="82323"/>
  </r>
  <r>
    <x v="3"/>
    <d v="2010-09-07T00:00:00"/>
    <x v="0"/>
    <s v="Septembre"/>
    <n v="1"/>
    <n v="7"/>
    <s v="Lundi"/>
    <n v="20709"/>
  </r>
  <r>
    <x v="3"/>
    <d v="2010-09-08T00:00:00"/>
    <x v="0"/>
    <s v="Septembre"/>
    <n v="2"/>
    <n v="8"/>
    <s v="Mardi"/>
    <n v="49446"/>
  </r>
  <r>
    <x v="3"/>
    <d v="2010-09-09T00:00:00"/>
    <x v="0"/>
    <s v="Septembre"/>
    <n v="2"/>
    <n v="9"/>
    <s v="Mercredi"/>
    <n v="42654"/>
  </r>
  <r>
    <x v="3"/>
    <d v="2010-09-10T00:00:00"/>
    <x v="0"/>
    <s v="Septembre"/>
    <n v="2"/>
    <n v="10"/>
    <s v="Jeudi"/>
    <n v="61694"/>
  </r>
  <r>
    <x v="3"/>
    <d v="2010-09-11T00:00:00"/>
    <x v="0"/>
    <s v="Septembre"/>
    <n v="2"/>
    <n v="11"/>
    <s v="Vendredi"/>
    <n v="31154"/>
  </r>
  <r>
    <x v="3"/>
    <d v="2010-09-12T00:00:00"/>
    <x v="0"/>
    <s v="Septembre"/>
    <n v="2"/>
    <n v="12"/>
    <s v="Samedi"/>
    <n v="67018"/>
  </r>
  <r>
    <x v="3"/>
    <d v="2010-09-13T00:00:00"/>
    <x v="0"/>
    <s v="Septembre"/>
    <n v="2"/>
    <n v="13"/>
    <s v="Dimanche"/>
    <n v="41003"/>
  </r>
  <r>
    <x v="3"/>
    <d v="2010-09-14T00:00:00"/>
    <x v="0"/>
    <s v="Septembre"/>
    <n v="2"/>
    <n v="14"/>
    <s v="Lundi"/>
    <n v="80037"/>
  </r>
  <r>
    <x v="3"/>
    <d v="2010-09-15T00:00:00"/>
    <x v="0"/>
    <s v="Septembre"/>
    <n v="3"/>
    <n v="15"/>
    <s v="Mardi"/>
    <n v="64705"/>
  </r>
  <r>
    <x v="3"/>
    <d v="2010-09-16T00:00:00"/>
    <x v="0"/>
    <s v="Septembre"/>
    <n v="3"/>
    <n v="16"/>
    <s v="Mercredi"/>
    <n v="69965"/>
  </r>
  <r>
    <x v="3"/>
    <d v="2010-09-17T00:00:00"/>
    <x v="0"/>
    <s v="Septembre"/>
    <n v="3"/>
    <n v="17"/>
    <s v="Jeudi"/>
    <n v="25524"/>
  </r>
  <r>
    <x v="3"/>
    <d v="2010-09-18T00:00:00"/>
    <x v="0"/>
    <s v="Septembre"/>
    <n v="3"/>
    <n v="18"/>
    <s v="Vendredi"/>
    <n v="64153"/>
  </r>
  <r>
    <x v="3"/>
    <d v="2010-09-19T00:00:00"/>
    <x v="0"/>
    <s v="Septembre"/>
    <n v="3"/>
    <n v="19"/>
    <s v="Samedi"/>
    <n v="39067"/>
  </r>
  <r>
    <x v="3"/>
    <d v="2010-09-20T00:00:00"/>
    <x v="0"/>
    <s v="Septembre"/>
    <n v="3"/>
    <n v="20"/>
    <s v="Dimanche"/>
    <n v="68415"/>
  </r>
  <r>
    <x v="3"/>
    <d v="2010-09-21T00:00:00"/>
    <x v="0"/>
    <s v="Septembre"/>
    <n v="3"/>
    <n v="21"/>
    <s v="Lundi"/>
    <n v="69644"/>
  </r>
  <r>
    <x v="3"/>
    <d v="2010-09-22T00:00:00"/>
    <x v="0"/>
    <s v="Septembre"/>
    <n v="4"/>
    <n v="22"/>
    <s v="Mardi"/>
    <n v="31130"/>
  </r>
  <r>
    <x v="3"/>
    <d v="2010-09-23T00:00:00"/>
    <x v="0"/>
    <s v="Septembre"/>
    <n v="4"/>
    <n v="23"/>
    <s v="Mercredi"/>
    <n v="46307"/>
  </r>
  <r>
    <x v="3"/>
    <d v="2010-09-24T00:00:00"/>
    <x v="0"/>
    <s v="Septembre"/>
    <n v="4"/>
    <n v="24"/>
    <s v="Jeudi"/>
    <n v="37936"/>
  </r>
  <r>
    <x v="3"/>
    <d v="2010-09-25T00:00:00"/>
    <x v="0"/>
    <s v="Septembre"/>
    <n v="4"/>
    <n v="25"/>
    <s v="Vendredi"/>
    <n v="60856"/>
  </r>
  <r>
    <x v="3"/>
    <d v="2010-09-26T00:00:00"/>
    <x v="0"/>
    <s v="Septembre"/>
    <n v="4"/>
    <n v="26"/>
    <s v="Samedi"/>
    <n v="15322"/>
  </r>
  <r>
    <x v="3"/>
    <d v="2010-09-27T00:00:00"/>
    <x v="0"/>
    <s v="Septembre"/>
    <n v="4"/>
    <n v="27"/>
    <s v="Dimanche"/>
    <n v="78829"/>
  </r>
  <r>
    <x v="3"/>
    <d v="2010-09-28T00:00:00"/>
    <x v="0"/>
    <s v="Septembre"/>
    <n v="4"/>
    <n v="28"/>
    <s v="Lundi"/>
    <n v="35431"/>
  </r>
  <r>
    <x v="3"/>
    <d v="2010-09-29T00:00:00"/>
    <x v="0"/>
    <s v="Septembre"/>
    <n v="5"/>
    <n v="29"/>
    <s v="Mardi"/>
    <n v="27166"/>
  </r>
  <r>
    <x v="3"/>
    <d v="2010-09-30T00:00:00"/>
    <x v="0"/>
    <s v="Septembre"/>
    <n v="5"/>
    <n v="30"/>
    <s v="Mercredi"/>
    <n v="80889"/>
  </r>
  <r>
    <x v="3"/>
    <d v="2010-10-01T00:00:00"/>
    <x v="0"/>
    <s v="Octobre"/>
    <n v="1"/>
    <n v="1"/>
    <s v="Jeudi"/>
    <n v="88715"/>
  </r>
  <r>
    <x v="3"/>
    <d v="2010-10-02T00:00:00"/>
    <x v="0"/>
    <s v="Octobre"/>
    <n v="1"/>
    <n v="2"/>
    <s v="Vendredi"/>
    <n v="79846"/>
  </r>
  <r>
    <x v="3"/>
    <d v="2010-10-03T00:00:00"/>
    <x v="0"/>
    <s v="Octobre"/>
    <n v="1"/>
    <n v="3"/>
    <s v="Samedi"/>
    <n v="84822"/>
  </r>
  <r>
    <x v="3"/>
    <d v="2010-10-04T00:00:00"/>
    <x v="0"/>
    <s v="Octobre"/>
    <n v="1"/>
    <n v="4"/>
    <s v="Dimanche"/>
    <n v="35313"/>
  </r>
  <r>
    <x v="3"/>
    <d v="2010-10-05T00:00:00"/>
    <x v="0"/>
    <s v="Octobre"/>
    <n v="1"/>
    <n v="5"/>
    <s v="Lundi"/>
    <n v="60274"/>
  </r>
  <r>
    <x v="3"/>
    <d v="2010-10-06T00:00:00"/>
    <x v="0"/>
    <s v="Octobre"/>
    <n v="1"/>
    <n v="6"/>
    <s v="Mardi"/>
    <n v="71502"/>
  </r>
  <r>
    <x v="3"/>
    <d v="2010-10-07T00:00:00"/>
    <x v="0"/>
    <s v="Octobre"/>
    <n v="1"/>
    <n v="7"/>
    <s v="Mercredi"/>
    <n v="54668"/>
  </r>
  <r>
    <x v="3"/>
    <d v="2010-10-08T00:00:00"/>
    <x v="0"/>
    <s v="Octobre"/>
    <n v="2"/>
    <n v="8"/>
    <s v="Jeudi"/>
    <n v="19348"/>
  </r>
  <r>
    <x v="3"/>
    <d v="2010-10-09T00:00:00"/>
    <x v="0"/>
    <s v="Octobre"/>
    <n v="2"/>
    <n v="9"/>
    <s v="Vendredi"/>
    <n v="28802"/>
  </r>
  <r>
    <x v="3"/>
    <d v="2010-10-10T00:00:00"/>
    <x v="0"/>
    <s v="Octobre"/>
    <n v="2"/>
    <n v="10"/>
    <s v="Samedi"/>
    <n v="87347"/>
  </r>
  <r>
    <x v="3"/>
    <d v="2010-10-11T00:00:00"/>
    <x v="0"/>
    <s v="Octobre"/>
    <n v="2"/>
    <n v="11"/>
    <s v="Dimanche"/>
    <n v="54775"/>
  </r>
  <r>
    <x v="3"/>
    <d v="2010-10-12T00:00:00"/>
    <x v="0"/>
    <s v="Octobre"/>
    <n v="2"/>
    <n v="12"/>
    <s v="Lundi"/>
    <n v="79467"/>
  </r>
  <r>
    <x v="3"/>
    <d v="2010-10-13T00:00:00"/>
    <x v="0"/>
    <s v="Octobre"/>
    <n v="2"/>
    <n v="13"/>
    <s v="Mardi"/>
    <n v="54612"/>
  </r>
  <r>
    <x v="3"/>
    <d v="2010-10-14T00:00:00"/>
    <x v="0"/>
    <s v="Octobre"/>
    <n v="2"/>
    <n v="14"/>
    <s v="Mercredi"/>
    <n v="32960"/>
  </r>
  <r>
    <x v="3"/>
    <d v="2010-10-15T00:00:00"/>
    <x v="0"/>
    <s v="Octobre"/>
    <n v="3"/>
    <n v="15"/>
    <s v="Jeudi"/>
    <n v="55322"/>
  </r>
  <r>
    <x v="3"/>
    <d v="2010-10-16T00:00:00"/>
    <x v="0"/>
    <s v="Octobre"/>
    <n v="3"/>
    <n v="16"/>
    <s v="Vendredi"/>
    <n v="47725"/>
  </r>
  <r>
    <x v="3"/>
    <d v="2010-10-17T00:00:00"/>
    <x v="0"/>
    <s v="Octobre"/>
    <n v="3"/>
    <n v="17"/>
    <s v="Samedi"/>
    <n v="36823"/>
  </r>
  <r>
    <x v="3"/>
    <d v="2010-10-18T00:00:00"/>
    <x v="0"/>
    <s v="Octobre"/>
    <n v="3"/>
    <n v="18"/>
    <s v="Dimanche"/>
    <n v="46857"/>
  </r>
  <r>
    <x v="3"/>
    <d v="2010-10-19T00:00:00"/>
    <x v="0"/>
    <s v="Octobre"/>
    <n v="3"/>
    <n v="19"/>
    <s v="Lundi"/>
    <n v="56943"/>
  </r>
  <r>
    <x v="3"/>
    <d v="2010-10-20T00:00:00"/>
    <x v="0"/>
    <s v="Octobre"/>
    <n v="3"/>
    <n v="20"/>
    <s v="Mardi"/>
    <n v="39860"/>
  </r>
  <r>
    <x v="3"/>
    <d v="2010-10-21T00:00:00"/>
    <x v="0"/>
    <s v="Octobre"/>
    <n v="3"/>
    <n v="21"/>
    <s v="Mercredi"/>
    <n v="19203"/>
  </r>
  <r>
    <x v="3"/>
    <d v="2010-10-22T00:00:00"/>
    <x v="0"/>
    <s v="Octobre"/>
    <n v="4"/>
    <n v="22"/>
    <s v="Jeudi"/>
    <n v="71331"/>
  </r>
  <r>
    <x v="3"/>
    <d v="2010-10-23T00:00:00"/>
    <x v="0"/>
    <s v="Octobre"/>
    <n v="4"/>
    <n v="23"/>
    <s v="Vendredi"/>
    <n v="27524"/>
  </r>
  <r>
    <x v="3"/>
    <d v="2010-10-24T00:00:00"/>
    <x v="0"/>
    <s v="Octobre"/>
    <n v="4"/>
    <n v="24"/>
    <s v="Samedi"/>
    <n v="24046"/>
  </r>
  <r>
    <x v="3"/>
    <d v="2010-10-25T00:00:00"/>
    <x v="0"/>
    <s v="Octobre"/>
    <n v="4"/>
    <n v="25"/>
    <s v="Dimanche"/>
    <n v="18772"/>
  </r>
  <r>
    <x v="3"/>
    <d v="2010-10-26T00:00:00"/>
    <x v="0"/>
    <s v="Octobre"/>
    <n v="4"/>
    <n v="26"/>
    <s v="Lundi"/>
    <n v="30800"/>
  </r>
  <r>
    <x v="3"/>
    <d v="2010-10-27T00:00:00"/>
    <x v="0"/>
    <s v="Octobre"/>
    <n v="4"/>
    <n v="27"/>
    <s v="Mardi"/>
    <n v="65260"/>
  </r>
  <r>
    <x v="3"/>
    <d v="2010-10-28T00:00:00"/>
    <x v="0"/>
    <s v="Octobre"/>
    <n v="4"/>
    <n v="28"/>
    <s v="Mercredi"/>
    <n v="25793"/>
  </r>
  <r>
    <x v="3"/>
    <d v="2010-10-29T00:00:00"/>
    <x v="0"/>
    <s v="Octobre"/>
    <n v="5"/>
    <n v="29"/>
    <s v="Jeudi"/>
    <n v="36471"/>
  </r>
  <r>
    <x v="3"/>
    <d v="2010-10-30T00:00:00"/>
    <x v="0"/>
    <s v="Octobre"/>
    <n v="5"/>
    <n v="30"/>
    <s v="Vendredi"/>
    <n v="69846"/>
  </r>
  <r>
    <x v="3"/>
    <d v="2010-10-31T00:00:00"/>
    <x v="0"/>
    <s v="Octobre"/>
    <n v="5"/>
    <n v="31"/>
    <s v="Samedi"/>
    <n v="21544"/>
  </r>
  <r>
    <x v="3"/>
    <d v="2010-11-01T00:00:00"/>
    <x v="0"/>
    <s v="Novembre"/>
    <n v="1"/>
    <n v="1"/>
    <s v="Dimanche"/>
    <n v="91846"/>
  </r>
  <r>
    <x v="3"/>
    <d v="2010-11-02T00:00:00"/>
    <x v="0"/>
    <s v="Novembre"/>
    <n v="1"/>
    <n v="2"/>
    <s v="Lundi"/>
    <n v="93564"/>
  </r>
  <r>
    <x v="3"/>
    <d v="2010-11-03T00:00:00"/>
    <x v="0"/>
    <s v="Novembre"/>
    <n v="1"/>
    <n v="3"/>
    <s v="Mardi"/>
    <n v="127178"/>
  </r>
  <r>
    <x v="3"/>
    <d v="2010-11-04T00:00:00"/>
    <x v="0"/>
    <s v="Novembre"/>
    <n v="1"/>
    <n v="4"/>
    <s v="Mercredi"/>
    <n v="87688"/>
  </r>
  <r>
    <x v="3"/>
    <d v="2010-11-05T00:00:00"/>
    <x v="0"/>
    <s v="Novembre"/>
    <n v="1"/>
    <n v="5"/>
    <s v="Jeudi"/>
    <n v="139026"/>
  </r>
  <r>
    <x v="3"/>
    <d v="2010-11-06T00:00:00"/>
    <x v="0"/>
    <s v="Novembre"/>
    <n v="1"/>
    <n v="6"/>
    <s v="Vendredi"/>
    <n v="116445"/>
  </r>
  <r>
    <x v="3"/>
    <d v="2010-11-07T00:00:00"/>
    <x v="0"/>
    <s v="Novembre"/>
    <n v="1"/>
    <n v="7"/>
    <s v="Samedi"/>
    <n v="89618"/>
  </r>
  <r>
    <x v="3"/>
    <d v="2010-11-08T00:00:00"/>
    <x v="0"/>
    <s v="Novembre"/>
    <n v="2"/>
    <n v="8"/>
    <s v="Dimanche"/>
    <n v="105659"/>
  </r>
  <r>
    <x v="3"/>
    <d v="2010-11-09T00:00:00"/>
    <x v="0"/>
    <s v="Novembre"/>
    <n v="2"/>
    <n v="9"/>
    <s v="Lundi"/>
    <n v="112843"/>
  </r>
  <r>
    <x v="3"/>
    <d v="2010-11-10T00:00:00"/>
    <x v="0"/>
    <s v="Novembre"/>
    <n v="2"/>
    <n v="10"/>
    <s v="Mardi"/>
    <n v="74664"/>
  </r>
  <r>
    <x v="3"/>
    <d v="2010-11-11T00:00:00"/>
    <x v="0"/>
    <s v="Novembre"/>
    <n v="2"/>
    <n v="11"/>
    <s v="Mercredi"/>
    <n v="80097"/>
  </r>
  <r>
    <x v="3"/>
    <d v="2010-11-12T00:00:00"/>
    <x v="0"/>
    <s v="Novembre"/>
    <n v="2"/>
    <n v="12"/>
    <s v="Jeudi"/>
    <n v="107541"/>
  </r>
  <r>
    <x v="3"/>
    <d v="2010-11-13T00:00:00"/>
    <x v="0"/>
    <s v="Novembre"/>
    <n v="2"/>
    <n v="13"/>
    <s v="Vendredi"/>
    <n v="156888"/>
  </r>
  <r>
    <x v="3"/>
    <d v="2010-11-14T00:00:00"/>
    <x v="0"/>
    <s v="Novembre"/>
    <n v="2"/>
    <n v="14"/>
    <s v="Samedi"/>
    <n v="121373"/>
  </r>
  <r>
    <x v="3"/>
    <d v="2010-11-15T00:00:00"/>
    <x v="0"/>
    <s v="Novembre"/>
    <n v="3"/>
    <n v="15"/>
    <s v="Dimanche"/>
    <n v="91683"/>
  </r>
  <r>
    <x v="3"/>
    <d v="2010-11-16T00:00:00"/>
    <x v="0"/>
    <s v="Novembre"/>
    <n v="3"/>
    <n v="16"/>
    <s v="Lundi"/>
    <n v="68190"/>
  </r>
  <r>
    <x v="3"/>
    <d v="2010-11-17T00:00:00"/>
    <x v="0"/>
    <s v="Novembre"/>
    <n v="3"/>
    <n v="17"/>
    <s v="Mardi"/>
    <n v="60850"/>
  </r>
  <r>
    <x v="3"/>
    <d v="2010-11-18T00:00:00"/>
    <x v="0"/>
    <s v="Novembre"/>
    <n v="3"/>
    <n v="18"/>
    <s v="Mercredi"/>
    <n v="146756"/>
  </r>
  <r>
    <x v="3"/>
    <d v="2010-11-19T00:00:00"/>
    <x v="0"/>
    <s v="Novembre"/>
    <n v="3"/>
    <n v="19"/>
    <s v="Jeudi"/>
    <n v="92652"/>
  </r>
  <r>
    <x v="3"/>
    <d v="2010-11-20T00:00:00"/>
    <x v="0"/>
    <s v="Novembre"/>
    <n v="3"/>
    <n v="20"/>
    <s v="Vendredi"/>
    <n v="102010"/>
  </r>
  <r>
    <x v="3"/>
    <d v="2010-11-21T00:00:00"/>
    <x v="0"/>
    <s v="Novembre"/>
    <n v="3"/>
    <n v="21"/>
    <s v="Samedi"/>
    <n v="159853"/>
  </r>
  <r>
    <x v="3"/>
    <d v="2010-11-22T00:00:00"/>
    <x v="0"/>
    <s v="Novembre"/>
    <n v="4"/>
    <n v="22"/>
    <s v="Dimanche"/>
    <n v="158277"/>
  </r>
  <r>
    <x v="3"/>
    <d v="2010-11-23T00:00:00"/>
    <x v="0"/>
    <s v="Novembre"/>
    <n v="4"/>
    <n v="23"/>
    <s v="Lundi"/>
    <n v="102454"/>
  </r>
  <r>
    <x v="3"/>
    <d v="2010-11-24T00:00:00"/>
    <x v="0"/>
    <s v="Novembre"/>
    <n v="4"/>
    <n v="24"/>
    <s v="Mardi"/>
    <n v="144627"/>
  </r>
  <r>
    <x v="3"/>
    <d v="2010-11-25T00:00:00"/>
    <x v="0"/>
    <s v="Novembre"/>
    <n v="4"/>
    <n v="25"/>
    <s v="Mercredi"/>
    <n v="120685"/>
  </r>
  <r>
    <x v="3"/>
    <d v="2010-11-26T00:00:00"/>
    <x v="0"/>
    <s v="Novembre"/>
    <n v="4"/>
    <n v="26"/>
    <s v="Jeudi"/>
    <n v="43944"/>
  </r>
  <r>
    <x v="3"/>
    <d v="2010-11-27T00:00:00"/>
    <x v="0"/>
    <s v="Novembre"/>
    <n v="4"/>
    <n v="27"/>
    <s v="Vendredi"/>
    <n v="146357"/>
  </r>
  <r>
    <x v="3"/>
    <d v="2010-11-28T00:00:00"/>
    <x v="0"/>
    <s v="Novembre"/>
    <n v="4"/>
    <n v="28"/>
    <s v="Samedi"/>
    <n v="131695"/>
  </r>
  <r>
    <x v="3"/>
    <d v="2010-11-29T00:00:00"/>
    <x v="0"/>
    <s v="Novembre"/>
    <n v="5"/>
    <n v="29"/>
    <s v="Dimanche"/>
    <n v="125119"/>
  </r>
  <r>
    <x v="3"/>
    <d v="2010-11-30T00:00:00"/>
    <x v="0"/>
    <s v="Novembre"/>
    <n v="5"/>
    <n v="30"/>
    <s v="Lundi"/>
    <n v="74595"/>
  </r>
  <r>
    <x v="3"/>
    <d v="2010-12-01T00:00:00"/>
    <x v="0"/>
    <s v="Décembre"/>
    <n v="1"/>
    <n v="1"/>
    <s v="Mardi"/>
    <n v="142861"/>
  </r>
  <r>
    <x v="3"/>
    <d v="2010-12-02T00:00:00"/>
    <x v="0"/>
    <s v="Décembre"/>
    <n v="1"/>
    <n v="2"/>
    <s v="Mercredi"/>
    <n v="124554"/>
  </r>
  <r>
    <x v="3"/>
    <d v="2010-12-03T00:00:00"/>
    <x v="0"/>
    <s v="Décembre"/>
    <n v="1"/>
    <n v="3"/>
    <s v="Jeudi"/>
    <n v="152480"/>
  </r>
  <r>
    <x v="3"/>
    <d v="2010-12-04T00:00:00"/>
    <x v="0"/>
    <s v="Décembre"/>
    <n v="1"/>
    <n v="4"/>
    <s v="Vendredi"/>
    <n v="60101"/>
  </r>
  <r>
    <x v="3"/>
    <d v="2010-12-05T00:00:00"/>
    <x v="0"/>
    <s v="Décembre"/>
    <n v="1"/>
    <n v="5"/>
    <s v="Samedi"/>
    <n v="158639"/>
  </r>
  <r>
    <x v="3"/>
    <d v="2010-12-06T00:00:00"/>
    <x v="0"/>
    <s v="Décembre"/>
    <n v="1"/>
    <n v="6"/>
    <s v="Dimanche"/>
    <n v="104795"/>
  </r>
  <r>
    <x v="3"/>
    <d v="2010-12-07T00:00:00"/>
    <x v="0"/>
    <s v="Décembre"/>
    <n v="1"/>
    <n v="7"/>
    <s v="Lundi"/>
    <n v="135437"/>
  </r>
  <r>
    <x v="3"/>
    <d v="2010-12-08T00:00:00"/>
    <x v="0"/>
    <s v="Décembre"/>
    <n v="2"/>
    <n v="8"/>
    <s v="Mardi"/>
    <n v="101416"/>
  </r>
  <r>
    <x v="3"/>
    <d v="2010-12-09T00:00:00"/>
    <x v="0"/>
    <s v="Décembre"/>
    <n v="2"/>
    <n v="9"/>
    <s v="Mercredi"/>
    <n v="135211"/>
  </r>
  <r>
    <x v="3"/>
    <d v="2010-12-10T00:00:00"/>
    <x v="0"/>
    <s v="Décembre"/>
    <n v="2"/>
    <n v="10"/>
    <s v="Jeudi"/>
    <n v="55195"/>
  </r>
  <r>
    <x v="3"/>
    <d v="2010-12-11T00:00:00"/>
    <x v="0"/>
    <s v="Décembre"/>
    <n v="2"/>
    <n v="11"/>
    <s v="Vendredi"/>
    <n v="158773"/>
  </r>
  <r>
    <x v="3"/>
    <d v="2010-12-12T00:00:00"/>
    <x v="0"/>
    <s v="Décembre"/>
    <n v="2"/>
    <n v="12"/>
    <s v="Samedi"/>
    <n v="73717"/>
  </r>
  <r>
    <x v="3"/>
    <d v="2010-12-13T00:00:00"/>
    <x v="0"/>
    <s v="Décembre"/>
    <n v="2"/>
    <n v="13"/>
    <s v="Dimanche"/>
    <n v="56933"/>
  </r>
  <r>
    <x v="3"/>
    <d v="2010-12-14T00:00:00"/>
    <x v="0"/>
    <s v="Décembre"/>
    <n v="2"/>
    <n v="14"/>
    <s v="Lundi"/>
    <n v="136761"/>
  </r>
  <r>
    <x v="3"/>
    <d v="2010-12-15T00:00:00"/>
    <x v="0"/>
    <s v="Décembre"/>
    <n v="3"/>
    <n v="15"/>
    <s v="Mardi"/>
    <n v="68644"/>
  </r>
  <r>
    <x v="3"/>
    <d v="2010-12-16T00:00:00"/>
    <x v="0"/>
    <s v="Décembre"/>
    <n v="3"/>
    <n v="16"/>
    <s v="Mercredi"/>
    <n v="146699"/>
  </r>
  <r>
    <x v="3"/>
    <d v="2010-12-17T00:00:00"/>
    <x v="0"/>
    <s v="Décembre"/>
    <n v="3"/>
    <n v="17"/>
    <s v="Jeudi"/>
    <n v="55441"/>
  </r>
  <r>
    <x v="3"/>
    <d v="2010-12-18T00:00:00"/>
    <x v="0"/>
    <s v="Décembre"/>
    <n v="3"/>
    <n v="18"/>
    <s v="Vendredi"/>
    <n v="70453"/>
  </r>
  <r>
    <x v="3"/>
    <d v="2010-12-19T00:00:00"/>
    <x v="0"/>
    <s v="Décembre"/>
    <n v="3"/>
    <n v="19"/>
    <s v="Samedi"/>
    <n v="104172"/>
  </r>
  <r>
    <x v="3"/>
    <d v="2010-12-20T00:00:00"/>
    <x v="0"/>
    <s v="Décembre"/>
    <n v="3"/>
    <n v="20"/>
    <s v="Dimanche"/>
    <n v="97082"/>
  </r>
  <r>
    <x v="3"/>
    <d v="2010-12-21T00:00:00"/>
    <x v="0"/>
    <s v="Décembre"/>
    <n v="3"/>
    <n v="21"/>
    <s v="Lundi"/>
    <n v="86369"/>
  </r>
  <r>
    <x v="3"/>
    <d v="2010-12-22T00:00:00"/>
    <x v="0"/>
    <s v="Décembre"/>
    <n v="4"/>
    <n v="22"/>
    <s v="Mardi"/>
    <n v="135314"/>
  </r>
  <r>
    <x v="3"/>
    <d v="2010-12-23T00:00:00"/>
    <x v="0"/>
    <s v="Décembre"/>
    <n v="4"/>
    <n v="23"/>
    <s v="Mercredi"/>
    <n v="125075"/>
  </r>
  <r>
    <x v="3"/>
    <d v="2010-12-24T00:00:00"/>
    <x v="0"/>
    <s v="Décembre"/>
    <n v="4"/>
    <n v="24"/>
    <s v="Jeudi"/>
    <n v="80717"/>
  </r>
  <r>
    <x v="3"/>
    <d v="2010-12-25T00:00:00"/>
    <x v="0"/>
    <s v="Décembre"/>
    <n v="4"/>
    <n v="25"/>
    <s v="Vendredi"/>
    <n v="49786"/>
  </r>
  <r>
    <x v="3"/>
    <d v="2010-12-26T00:00:00"/>
    <x v="0"/>
    <s v="Décembre"/>
    <n v="4"/>
    <n v="26"/>
    <s v="Samedi"/>
    <n v="49518"/>
  </r>
  <r>
    <x v="3"/>
    <d v="2010-12-27T00:00:00"/>
    <x v="0"/>
    <s v="Décembre"/>
    <n v="4"/>
    <n v="27"/>
    <s v="Dimanche"/>
    <n v="66691"/>
  </r>
  <r>
    <x v="3"/>
    <d v="2010-12-28T00:00:00"/>
    <x v="0"/>
    <s v="Décembre"/>
    <n v="4"/>
    <n v="28"/>
    <s v="Lundi"/>
    <n v="44448"/>
  </r>
  <r>
    <x v="3"/>
    <d v="2010-12-29T00:00:00"/>
    <x v="0"/>
    <s v="Décembre"/>
    <n v="5"/>
    <n v="29"/>
    <s v="Mardi"/>
    <n v="143872"/>
  </r>
  <r>
    <x v="3"/>
    <d v="2010-12-30T00:00:00"/>
    <x v="0"/>
    <s v="Décembre"/>
    <n v="5"/>
    <n v="30"/>
    <s v="Mercredi"/>
    <n v="88757"/>
  </r>
  <r>
    <x v="3"/>
    <d v="2010-12-31T00:00:00"/>
    <x v="0"/>
    <s v="Décembre"/>
    <n v="5"/>
    <n v="31"/>
    <s v="Jeudi"/>
    <n v="56986"/>
  </r>
  <r>
    <x v="4"/>
    <d v="2010-01-01T00:00:00"/>
    <x v="0"/>
    <s v="Janvier"/>
    <n v="1"/>
    <n v="1"/>
    <s v="Vendredi"/>
    <n v="88150"/>
  </r>
  <r>
    <x v="4"/>
    <d v="2010-01-02T00:00:00"/>
    <x v="0"/>
    <s v="Janvier"/>
    <n v="1"/>
    <n v="2"/>
    <s v="Samedi"/>
    <n v="96651"/>
  </r>
  <r>
    <x v="4"/>
    <d v="2010-01-03T00:00:00"/>
    <x v="0"/>
    <s v="Janvier"/>
    <n v="1"/>
    <n v="3"/>
    <s v="Dimanche"/>
    <n v="74280"/>
  </r>
  <r>
    <x v="4"/>
    <d v="2010-01-04T00:00:00"/>
    <x v="0"/>
    <s v="Janvier"/>
    <n v="1"/>
    <n v="4"/>
    <s v="Lundi"/>
    <n v="132681"/>
  </r>
  <r>
    <x v="4"/>
    <d v="2010-01-05T00:00:00"/>
    <x v="0"/>
    <s v="Janvier"/>
    <n v="1"/>
    <n v="5"/>
    <s v="Mardi"/>
    <n v="124596"/>
  </r>
  <r>
    <x v="4"/>
    <d v="2010-01-06T00:00:00"/>
    <x v="0"/>
    <s v="Janvier"/>
    <n v="1"/>
    <n v="6"/>
    <s v="Mercredi"/>
    <n v="146985"/>
  </r>
  <r>
    <x v="4"/>
    <d v="2010-01-07T00:00:00"/>
    <x v="0"/>
    <s v="Janvier"/>
    <n v="1"/>
    <n v="7"/>
    <s v="Jeudi"/>
    <n v="158320"/>
  </r>
  <r>
    <x v="4"/>
    <d v="2010-01-08T00:00:00"/>
    <x v="0"/>
    <s v="Janvier"/>
    <n v="2"/>
    <n v="8"/>
    <s v="Vendredi"/>
    <n v="73878"/>
  </r>
  <r>
    <x v="4"/>
    <d v="2010-01-09T00:00:00"/>
    <x v="0"/>
    <s v="Janvier"/>
    <n v="2"/>
    <n v="9"/>
    <s v="Samedi"/>
    <n v="86733"/>
  </r>
  <r>
    <x v="4"/>
    <d v="2010-01-10T00:00:00"/>
    <x v="0"/>
    <s v="Janvier"/>
    <n v="2"/>
    <n v="10"/>
    <s v="Dimanche"/>
    <n v="92052"/>
  </r>
  <r>
    <x v="4"/>
    <d v="2010-01-11T00:00:00"/>
    <x v="0"/>
    <s v="Janvier"/>
    <n v="2"/>
    <n v="11"/>
    <s v="Lundi"/>
    <n v="87867"/>
  </r>
  <r>
    <x v="4"/>
    <d v="2010-01-12T00:00:00"/>
    <x v="0"/>
    <s v="Janvier"/>
    <n v="2"/>
    <n v="12"/>
    <s v="Mardi"/>
    <n v="144582"/>
  </r>
  <r>
    <x v="4"/>
    <d v="2010-01-13T00:00:00"/>
    <x v="0"/>
    <s v="Janvier"/>
    <n v="2"/>
    <n v="13"/>
    <s v="Mercredi"/>
    <n v="65290"/>
  </r>
  <r>
    <x v="4"/>
    <d v="2010-01-14T00:00:00"/>
    <x v="0"/>
    <s v="Janvier"/>
    <n v="2"/>
    <n v="14"/>
    <s v="Jeudi"/>
    <n v="50160"/>
  </r>
  <r>
    <x v="4"/>
    <d v="2010-01-15T00:00:00"/>
    <x v="0"/>
    <s v="Janvier"/>
    <n v="3"/>
    <n v="15"/>
    <s v="Vendredi"/>
    <n v="43005"/>
  </r>
  <r>
    <x v="4"/>
    <d v="2010-01-16T00:00:00"/>
    <x v="0"/>
    <s v="Janvier"/>
    <n v="3"/>
    <n v="16"/>
    <s v="Samedi"/>
    <n v="125586"/>
  </r>
  <r>
    <x v="4"/>
    <d v="2010-01-17T00:00:00"/>
    <x v="0"/>
    <s v="Janvier"/>
    <n v="3"/>
    <n v="17"/>
    <s v="Dimanche"/>
    <n v="40344"/>
  </r>
  <r>
    <x v="4"/>
    <d v="2010-01-18T00:00:00"/>
    <x v="0"/>
    <s v="Janvier"/>
    <n v="3"/>
    <n v="18"/>
    <s v="Lundi"/>
    <n v="139625"/>
  </r>
  <r>
    <x v="4"/>
    <d v="2010-01-19T00:00:00"/>
    <x v="0"/>
    <s v="Janvier"/>
    <n v="3"/>
    <n v="19"/>
    <s v="Mardi"/>
    <n v="67255"/>
  </r>
  <r>
    <x v="4"/>
    <d v="2010-01-20T00:00:00"/>
    <x v="0"/>
    <s v="Janvier"/>
    <n v="3"/>
    <n v="20"/>
    <s v="Mercredi"/>
    <n v="50528"/>
  </r>
  <r>
    <x v="4"/>
    <d v="2010-01-21T00:00:00"/>
    <x v="0"/>
    <s v="Janvier"/>
    <n v="3"/>
    <n v="21"/>
    <s v="Jeudi"/>
    <n v="58349"/>
  </r>
  <r>
    <x v="4"/>
    <d v="2010-01-22T00:00:00"/>
    <x v="0"/>
    <s v="Janvier"/>
    <n v="4"/>
    <n v="22"/>
    <s v="Vendredi"/>
    <n v="119630"/>
  </r>
  <r>
    <x v="4"/>
    <d v="2010-01-23T00:00:00"/>
    <x v="0"/>
    <s v="Janvier"/>
    <n v="4"/>
    <n v="23"/>
    <s v="Samedi"/>
    <n v="142208"/>
  </r>
  <r>
    <x v="4"/>
    <d v="2010-01-24T00:00:00"/>
    <x v="0"/>
    <s v="Janvier"/>
    <n v="4"/>
    <n v="24"/>
    <s v="Dimanche"/>
    <n v="139774"/>
  </r>
  <r>
    <x v="4"/>
    <d v="2010-01-25T00:00:00"/>
    <x v="0"/>
    <s v="Janvier"/>
    <n v="4"/>
    <n v="25"/>
    <s v="Lundi"/>
    <n v="94322"/>
  </r>
  <r>
    <x v="4"/>
    <d v="2010-01-26T00:00:00"/>
    <x v="0"/>
    <s v="Janvier"/>
    <n v="4"/>
    <n v="26"/>
    <s v="Mardi"/>
    <n v="90917"/>
  </r>
  <r>
    <x v="4"/>
    <d v="2010-01-27T00:00:00"/>
    <x v="0"/>
    <s v="Janvier"/>
    <n v="4"/>
    <n v="27"/>
    <s v="Mercredi"/>
    <n v="84837"/>
  </r>
  <r>
    <x v="4"/>
    <d v="2010-01-28T00:00:00"/>
    <x v="0"/>
    <s v="Janvier"/>
    <n v="4"/>
    <n v="28"/>
    <s v="Jeudi"/>
    <n v="134873"/>
  </r>
  <r>
    <x v="4"/>
    <d v="2010-01-29T00:00:00"/>
    <x v="0"/>
    <s v="Janvier"/>
    <n v="5"/>
    <n v="29"/>
    <s v="Vendredi"/>
    <n v="73239"/>
  </r>
  <r>
    <x v="4"/>
    <d v="2010-01-30T00:00:00"/>
    <x v="0"/>
    <s v="Janvier"/>
    <n v="5"/>
    <n v="30"/>
    <s v="Samedi"/>
    <n v="140450"/>
  </r>
  <r>
    <x v="4"/>
    <d v="2010-01-31T00:00:00"/>
    <x v="0"/>
    <s v="Janvier"/>
    <n v="5"/>
    <n v="31"/>
    <s v="Dimanche"/>
    <n v="159462"/>
  </r>
  <r>
    <x v="4"/>
    <d v="2010-02-01T00:00:00"/>
    <x v="0"/>
    <s v="Février"/>
    <n v="1"/>
    <n v="1"/>
    <s v="Lundi"/>
    <n v="42135"/>
  </r>
  <r>
    <x v="4"/>
    <d v="2010-02-02T00:00:00"/>
    <x v="0"/>
    <s v="Février"/>
    <n v="1"/>
    <n v="2"/>
    <s v="Mardi"/>
    <n v="16643"/>
  </r>
  <r>
    <x v="4"/>
    <d v="2010-02-03T00:00:00"/>
    <x v="0"/>
    <s v="Février"/>
    <n v="1"/>
    <n v="3"/>
    <s v="Mercredi"/>
    <n v="29812"/>
  </r>
  <r>
    <x v="4"/>
    <d v="2010-02-04T00:00:00"/>
    <x v="0"/>
    <s v="Février"/>
    <n v="1"/>
    <n v="4"/>
    <s v="Jeudi"/>
    <n v="80053"/>
  </r>
  <r>
    <x v="4"/>
    <d v="2010-02-05T00:00:00"/>
    <x v="0"/>
    <s v="Février"/>
    <n v="1"/>
    <n v="5"/>
    <s v="Vendredi"/>
    <n v="27451"/>
  </r>
  <r>
    <x v="4"/>
    <d v="2010-02-06T00:00:00"/>
    <x v="0"/>
    <s v="Février"/>
    <n v="1"/>
    <n v="6"/>
    <s v="Samedi"/>
    <n v="28910"/>
  </r>
  <r>
    <x v="4"/>
    <d v="2010-02-07T00:00:00"/>
    <x v="0"/>
    <s v="Février"/>
    <n v="1"/>
    <n v="7"/>
    <s v="Dimanche"/>
    <n v="67651"/>
  </r>
  <r>
    <x v="4"/>
    <d v="2010-02-08T00:00:00"/>
    <x v="0"/>
    <s v="Février"/>
    <n v="2"/>
    <n v="8"/>
    <s v="Lundi"/>
    <n v="86723"/>
  </r>
  <r>
    <x v="4"/>
    <d v="2010-02-09T00:00:00"/>
    <x v="0"/>
    <s v="Février"/>
    <n v="2"/>
    <n v="9"/>
    <s v="Mardi"/>
    <n v="75456"/>
  </r>
  <r>
    <x v="4"/>
    <d v="2010-02-10T00:00:00"/>
    <x v="0"/>
    <s v="Février"/>
    <n v="2"/>
    <n v="10"/>
    <s v="Mercredi"/>
    <n v="73925"/>
  </r>
  <r>
    <x v="4"/>
    <d v="2010-02-11T00:00:00"/>
    <x v="0"/>
    <s v="Février"/>
    <n v="2"/>
    <n v="11"/>
    <s v="Jeudi"/>
    <n v="31309"/>
  </r>
  <r>
    <x v="4"/>
    <d v="2010-02-12T00:00:00"/>
    <x v="0"/>
    <s v="Février"/>
    <n v="2"/>
    <n v="12"/>
    <s v="Vendredi"/>
    <n v="74514"/>
  </r>
  <r>
    <x v="4"/>
    <d v="2010-02-13T00:00:00"/>
    <x v="0"/>
    <s v="Février"/>
    <n v="2"/>
    <n v="13"/>
    <s v="Samedi"/>
    <n v="64655"/>
  </r>
  <r>
    <x v="4"/>
    <d v="2010-02-14T00:00:00"/>
    <x v="0"/>
    <s v="Février"/>
    <n v="2"/>
    <n v="14"/>
    <s v="Dimanche"/>
    <n v="69998"/>
  </r>
  <r>
    <x v="4"/>
    <d v="2010-02-15T00:00:00"/>
    <x v="0"/>
    <s v="Février"/>
    <n v="3"/>
    <n v="15"/>
    <s v="Lundi"/>
    <n v="18089"/>
  </r>
  <r>
    <x v="4"/>
    <d v="2010-02-16T00:00:00"/>
    <x v="0"/>
    <s v="Février"/>
    <n v="3"/>
    <n v="16"/>
    <s v="Mardi"/>
    <n v="79831"/>
  </r>
  <r>
    <x v="4"/>
    <d v="2010-02-17T00:00:00"/>
    <x v="0"/>
    <s v="Février"/>
    <n v="3"/>
    <n v="17"/>
    <s v="Mercredi"/>
    <n v="75337"/>
  </r>
  <r>
    <x v="4"/>
    <d v="2010-02-18T00:00:00"/>
    <x v="0"/>
    <s v="Février"/>
    <n v="3"/>
    <n v="18"/>
    <s v="Jeudi"/>
    <n v="39933"/>
  </r>
  <r>
    <x v="4"/>
    <d v="2010-02-19T00:00:00"/>
    <x v="0"/>
    <s v="Février"/>
    <n v="3"/>
    <n v="19"/>
    <s v="Vendredi"/>
    <n v="87327"/>
  </r>
  <r>
    <x v="4"/>
    <d v="2010-02-20T00:00:00"/>
    <x v="0"/>
    <s v="Février"/>
    <n v="3"/>
    <n v="20"/>
    <s v="Samedi"/>
    <n v="30306"/>
  </r>
  <r>
    <x v="4"/>
    <d v="2010-02-21T00:00:00"/>
    <x v="0"/>
    <s v="Février"/>
    <n v="3"/>
    <n v="21"/>
    <s v="Dimanche"/>
    <n v="86074"/>
  </r>
  <r>
    <x v="4"/>
    <d v="2010-02-22T00:00:00"/>
    <x v="0"/>
    <s v="Février"/>
    <n v="4"/>
    <n v="22"/>
    <s v="Lundi"/>
    <n v="30217"/>
  </r>
  <r>
    <x v="4"/>
    <d v="2010-02-23T00:00:00"/>
    <x v="0"/>
    <s v="Février"/>
    <n v="4"/>
    <n v="23"/>
    <s v="Mardi"/>
    <n v="43925"/>
  </r>
  <r>
    <x v="4"/>
    <d v="2010-02-24T00:00:00"/>
    <x v="0"/>
    <s v="Février"/>
    <n v="4"/>
    <n v="24"/>
    <s v="Mercredi"/>
    <n v="65979"/>
  </r>
  <r>
    <x v="4"/>
    <d v="2010-02-25T00:00:00"/>
    <x v="0"/>
    <s v="Février"/>
    <n v="4"/>
    <n v="25"/>
    <s v="Jeudi"/>
    <n v="66947"/>
  </r>
  <r>
    <x v="4"/>
    <d v="2010-02-26T00:00:00"/>
    <x v="0"/>
    <s v="Février"/>
    <n v="4"/>
    <n v="26"/>
    <s v="Vendredi"/>
    <n v="24421"/>
  </r>
  <r>
    <x v="4"/>
    <d v="2010-02-27T00:00:00"/>
    <x v="0"/>
    <s v="Février"/>
    <n v="4"/>
    <n v="27"/>
    <s v="Samedi"/>
    <n v="16781"/>
  </r>
  <r>
    <x v="4"/>
    <d v="2010-02-28T00:00:00"/>
    <x v="0"/>
    <s v="Février"/>
    <n v="4"/>
    <n v="28"/>
    <s v="Dimanche"/>
    <n v="87518"/>
  </r>
  <r>
    <x v="4"/>
    <d v="2010-03-01T00:00:00"/>
    <x v="0"/>
    <s v="Mars"/>
    <n v="1"/>
    <n v="1"/>
    <s v="Lundi"/>
    <n v="43666"/>
  </r>
  <r>
    <x v="4"/>
    <d v="2010-03-02T00:00:00"/>
    <x v="0"/>
    <s v="Mars"/>
    <n v="1"/>
    <n v="2"/>
    <s v="Mardi"/>
    <n v="44301"/>
  </r>
  <r>
    <x v="4"/>
    <d v="2010-03-03T00:00:00"/>
    <x v="0"/>
    <s v="Mars"/>
    <n v="1"/>
    <n v="3"/>
    <s v="Mercredi"/>
    <n v="32817"/>
  </r>
  <r>
    <x v="4"/>
    <d v="2010-03-04T00:00:00"/>
    <x v="0"/>
    <s v="Mars"/>
    <n v="1"/>
    <n v="4"/>
    <s v="Jeudi"/>
    <n v="43416"/>
  </r>
  <r>
    <x v="4"/>
    <d v="2010-03-05T00:00:00"/>
    <x v="0"/>
    <s v="Mars"/>
    <n v="1"/>
    <n v="5"/>
    <s v="Vendredi"/>
    <n v="16434"/>
  </r>
  <r>
    <x v="4"/>
    <d v="2010-03-06T00:00:00"/>
    <x v="0"/>
    <s v="Mars"/>
    <n v="1"/>
    <n v="6"/>
    <s v="Samedi"/>
    <n v="36721"/>
  </r>
  <r>
    <x v="4"/>
    <d v="2010-03-07T00:00:00"/>
    <x v="0"/>
    <s v="Mars"/>
    <n v="1"/>
    <n v="7"/>
    <s v="Dimanche"/>
    <n v="22215"/>
  </r>
  <r>
    <x v="4"/>
    <d v="2010-03-08T00:00:00"/>
    <x v="0"/>
    <s v="Mars"/>
    <n v="2"/>
    <n v="8"/>
    <s v="Lundi"/>
    <n v="20269"/>
  </r>
  <r>
    <x v="4"/>
    <d v="2010-03-09T00:00:00"/>
    <x v="0"/>
    <s v="Mars"/>
    <n v="2"/>
    <n v="9"/>
    <s v="Mardi"/>
    <n v="50372"/>
  </r>
  <r>
    <x v="4"/>
    <d v="2010-03-10T00:00:00"/>
    <x v="0"/>
    <s v="Mars"/>
    <n v="2"/>
    <n v="10"/>
    <s v="Mercredi"/>
    <n v="62453"/>
  </r>
  <r>
    <x v="4"/>
    <d v="2010-03-11T00:00:00"/>
    <x v="0"/>
    <s v="Mars"/>
    <n v="2"/>
    <n v="11"/>
    <s v="Jeudi"/>
    <n v="14142"/>
  </r>
  <r>
    <x v="4"/>
    <d v="2010-03-12T00:00:00"/>
    <x v="0"/>
    <s v="Mars"/>
    <n v="2"/>
    <n v="12"/>
    <s v="Vendredi"/>
    <n v="79890"/>
  </r>
  <r>
    <x v="4"/>
    <d v="2010-03-13T00:00:00"/>
    <x v="0"/>
    <s v="Mars"/>
    <n v="2"/>
    <n v="13"/>
    <s v="Samedi"/>
    <n v="62726"/>
  </r>
  <r>
    <x v="4"/>
    <d v="2010-03-14T00:00:00"/>
    <x v="0"/>
    <s v="Mars"/>
    <n v="2"/>
    <n v="14"/>
    <s v="Dimanche"/>
    <n v="18781"/>
  </r>
  <r>
    <x v="4"/>
    <d v="2010-03-15T00:00:00"/>
    <x v="0"/>
    <s v="Mars"/>
    <n v="3"/>
    <n v="15"/>
    <s v="Lundi"/>
    <n v="22418"/>
  </r>
  <r>
    <x v="4"/>
    <d v="2010-03-16T00:00:00"/>
    <x v="0"/>
    <s v="Mars"/>
    <n v="3"/>
    <n v="16"/>
    <s v="Mardi"/>
    <n v="22558"/>
  </r>
  <r>
    <x v="4"/>
    <d v="2010-03-17T00:00:00"/>
    <x v="0"/>
    <s v="Mars"/>
    <n v="3"/>
    <n v="17"/>
    <s v="Mercredi"/>
    <n v="27454"/>
  </r>
  <r>
    <x v="4"/>
    <d v="2010-03-18T00:00:00"/>
    <x v="0"/>
    <s v="Mars"/>
    <n v="3"/>
    <n v="18"/>
    <s v="Jeudi"/>
    <n v="40711"/>
  </r>
  <r>
    <x v="4"/>
    <d v="2010-03-19T00:00:00"/>
    <x v="0"/>
    <s v="Mars"/>
    <n v="3"/>
    <n v="19"/>
    <s v="Vendredi"/>
    <n v="48723"/>
  </r>
  <r>
    <x v="4"/>
    <d v="2010-03-20T00:00:00"/>
    <x v="0"/>
    <s v="Mars"/>
    <n v="3"/>
    <n v="20"/>
    <s v="Samedi"/>
    <n v="51897"/>
  </r>
  <r>
    <x v="4"/>
    <d v="2010-03-21T00:00:00"/>
    <x v="0"/>
    <s v="Mars"/>
    <n v="3"/>
    <n v="21"/>
    <s v="Dimanche"/>
    <n v="83879"/>
  </r>
  <r>
    <x v="4"/>
    <d v="2010-03-22T00:00:00"/>
    <x v="0"/>
    <s v="Mars"/>
    <n v="4"/>
    <n v="22"/>
    <s v="Lundi"/>
    <n v="53464"/>
  </r>
  <r>
    <x v="4"/>
    <d v="2010-03-23T00:00:00"/>
    <x v="0"/>
    <s v="Mars"/>
    <n v="4"/>
    <n v="23"/>
    <s v="Mardi"/>
    <n v="55937"/>
  </r>
  <r>
    <x v="4"/>
    <d v="2010-03-24T00:00:00"/>
    <x v="0"/>
    <s v="Mars"/>
    <n v="4"/>
    <n v="24"/>
    <s v="Mercredi"/>
    <n v="44551"/>
  </r>
  <r>
    <x v="4"/>
    <d v="2010-03-25T00:00:00"/>
    <x v="0"/>
    <s v="Mars"/>
    <n v="4"/>
    <n v="25"/>
    <s v="Jeudi"/>
    <n v="70586"/>
  </r>
  <r>
    <x v="4"/>
    <d v="2010-03-26T00:00:00"/>
    <x v="0"/>
    <s v="Mars"/>
    <n v="4"/>
    <n v="26"/>
    <s v="Vendredi"/>
    <n v="47622"/>
  </r>
  <r>
    <x v="4"/>
    <d v="2010-03-27T00:00:00"/>
    <x v="0"/>
    <s v="Mars"/>
    <n v="4"/>
    <n v="27"/>
    <s v="Samedi"/>
    <n v="26663"/>
  </r>
  <r>
    <x v="4"/>
    <d v="2010-03-28T00:00:00"/>
    <x v="0"/>
    <s v="Mars"/>
    <n v="4"/>
    <n v="28"/>
    <s v="Dimanche"/>
    <n v="68001"/>
  </r>
  <r>
    <x v="4"/>
    <d v="2010-03-29T00:00:00"/>
    <x v="0"/>
    <s v="Mars"/>
    <n v="5"/>
    <n v="29"/>
    <s v="Lundi"/>
    <n v="60595"/>
  </r>
  <r>
    <x v="4"/>
    <d v="2010-03-30T00:00:00"/>
    <x v="0"/>
    <s v="Mars"/>
    <n v="5"/>
    <n v="30"/>
    <s v="Mardi"/>
    <n v="59145"/>
  </r>
  <r>
    <x v="4"/>
    <d v="2010-03-31T00:00:00"/>
    <x v="0"/>
    <s v="Mars"/>
    <n v="5"/>
    <n v="31"/>
    <s v="Mercredi"/>
    <n v="43641"/>
  </r>
  <r>
    <x v="4"/>
    <d v="2010-04-01T00:00:00"/>
    <x v="0"/>
    <s v="Avril"/>
    <n v="1"/>
    <n v="1"/>
    <s v="Jeudi"/>
    <n v="45617"/>
  </r>
  <r>
    <x v="4"/>
    <d v="2010-04-02T00:00:00"/>
    <x v="0"/>
    <s v="Avril"/>
    <n v="1"/>
    <n v="2"/>
    <s v="Vendredi"/>
    <n v="43868"/>
  </r>
  <r>
    <x v="4"/>
    <d v="2010-04-03T00:00:00"/>
    <x v="0"/>
    <s v="Avril"/>
    <n v="1"/>
    <n v="3"/>
    <s v="Samedi"/>
    <n v="68423"/>
  </r>
  <r>
    <x v="4"/>
    <d v="2010-04-04T00:00:00"/>
    <x v="0"/>
    <s v="Avril"/>
    <n v="1"/>
    <n v="4"/>
    <s v="Dimanche"/>
    <n v="32850"/>
  </r>
  <r>
    <x v="4"/>
    <d v="2010-04-05T00:00:00"/>
    <x v="0"/>
    <s v="Avril"/>
    <n v="1"/>
    <n v="5"/>
    <s v="Lundi"/>
    <n v="29366"/>
  </r>
  <r>
    <x v="4"/>
    <d v="2010-04-06T00:00:00"/>
    <x v="0"/>
    <s v="Avril"/>
    <n v="1"/>
    <n v="6"/>
    <s v="Mardi"/>
    <n v="59781"/>
  </r>
  <r>
    <x v="4"/>
    <d v="2010-04-07T00:00:00"/>
    <x v="0"/>
    <s v="Avril"/>
    <n v="1"/>
    <n v="7"/>
    <s v="Mercredi"/>
    <n v="14968"/>
  </r>
  <r>
    <x v="4"/>
    <d v="2010-04-08T00:00:00"/>
    <x v="0"/>
    <s v="Avril"/>
    <n v="2"/>
    <n v="8"/>
    <s v="Jeudi"/>
    <n v="55288"/>
  </r>
  <r>
    <x v="4"/>
    <d v="2010-04-09T00:00:00"/>
    <x v="0"/>
    <s v="Avril"/>
    <n v="2"/>
    <n v="9"/>
    <s v="Vendredi"/>
    <n v="26286"/>
  </r>
  <r>
    <x v="4"/>
    <d v="2010-04-10T00:00:00"/>
    <x v="0"/>
    <s v="Avril"/>
    <n v="2"/>
    <n v="10"/>
    <s v="Samedi"/>
    <n v="63371"/>
  </r>
  <r>
    <x v="4"/>
    <d v="2010-04-11T00:00:00"/>
    <x v="0"/>
    <s v="Avril"/>
    <n v="2"/>
    <n v="11"/>
    <s v="Dimanche"/>
    <n v="20035"/>
  </r>
  <r>
    <x v="4"/>
    <d v="2010-04-12T00:00:00"/>
    <x v="0"/>
    <s v="Avril"/>
    <n v="2"/>
    <n v="12"/>
    <s v="Lundi"/>
    <n v="54174"/>
  </r>
  <r>
    <x v="4"/>
    <d v="2010-04-13T00:00:00"/>
    <x v="0"/>
    <s v="Avril"/>
    <n v="2"/>
    <n v="13"/>
    <s v="Mardi"/>
    <n v="39641"/>
  </r>
  <r>
    <x v="4"/>
    <d v="2010-04-14T00:00:00"/>
    <x v="0"/>
    <s v="Avril"/>
    <n v="2"/>
    <n v="14"/>
    <s v="Mercredi"/>
    <n v="54572"/>
  </r>
  <r>
    <x v="4"/>
    <d v="2010-04-15T00:00:00"/>
    <x v="0"/>
    <s v="Avril"/>
    <n v="3"/>
    <n v="15"/>
    <s v="Jeudi"/>
    <n v="19031"/>
  </r>
  <r>
    <x v="4"/>
    <d v="2010-04-16T00:00:00"/>
    <x v="0"/>
    <s v="Avril"/>
    <n v="3"/>
    <n v="16"/>
    <s v="Vendredi"/>
    <n v="16359"/>
  </r>
  <r>
    <x v="4"/>
    <d v="2010-04-17T00:00:00"/>
    <x v="0"/>
    <s v="Avril"/>
    <n v="3"/>
    <n v="17"/>
    <s v="Samedi"/>
    <n v="81068"/>
  </r>
  <r>
    <x v="4"/>
    <d v="2010-04-18T00:00:00"/>
    <x v="0"/>
    <s v="Avril"/>
    <n v="3"/>
    <n v="18"/>
    <s v="Dimanche"/>
    <n v="49198"/>
  </r>
  <r>
    <x v="4"/>
    <d v="2010-04-19T00:00:00"/>
    <x v="0"/>
    <s v="Avril"/>
    <n v="3"/>
    <n v="19"/>
    <s v="Lundi"/>
    <n v="25352"/>
  </r>
  <r>
    <x v="4"/>
    <d v="2010-04-20T00:00:00"/>
    <x v="0"/>
    <s v="Avril"/>
    <n v="3"/>
    <n v="20"/>
    <s v="Mardi"/>
    <n v="15941"/>
  </r>
  <r>
    <x v="4"/>
    <d v="2010-04-21T00:00:00"/>
    <x v="0"/>
    <s v="Avril"/>
    <n v="3"/>
    <n v="21"/>
    <s v="Mercredi"/>
    <n v="24865"/>
  </r>
  <r>
    <x v="4"/>
    <d v="2010-04-22T00:00:00"/>
    <x v="0"/>
    <s v="Avril"/>
    <n v="4"/>
    <n v="22"/>
    <s v="Jeudi"/>
    <n v="36727"/>
  </r>
  <r>
    <x v="4"/>
    <d v="2010-04-23T00:00:00"/>
    <x v="0"/>
    <s v="Avril"/>
    <n v="4"/>
    <n v="23"/>
    <s v="Vendredi"/>
    <n v="14980"/>
  </r>
  <r>
    <x v="4"/>
    <d v="2010-04-24T00:00:00"/>
    <x v="0"/>
    <s v="Avril"/>
    <n v="4"/>
    <n v="24"/>
    <s v="Samedi"/>
    <n v="17849"/>
  </r>
  <r>
    <x v="4"/>
    <d v="2010-04-25T00:00:00"/>
    <x v="0"/>
    <s v="Avril"/>
    <n v="4"/>
    <n v="25"/>
    <s v="Dimanche"/>
    <n v="14220"/>
  </r>
  <r>
    <x v="4"/>
    <d v="2010-04-26T00:00:00"/>
    <x v="0"/>
    <s v="Avril"/>
    <n v="4"/>
    <n v="26"/>
    <s v="Lundi"/>
    <n v="69149"/>
  </r>
  <r>
    <x v="4"/>
    <d v="2010-04-27T00:00:00"/>
    <x v="0"/>
    <s v="Avril"/>
    <n v="4"/>
    <n v="27"/>
    <s v="Mardi"/>
    <n v="22316"/>
  </r>
  <r>
    <x v="4"/>
    <d v="2010-04-28T00:00:00"/>
    <x v="0"/>
    <s v="Avril"/>
    <n v="4"/>
    <n v="28"/>
    <s v="Mercredi"/>
    <n v="32155"/>
  </r>
  <r>
    <x v="4"/>
    <d v="2010-04-29T00:00:00"/>
    <x v="0"/>
    <s v="Avril"/>
    <n v="5"/>
    <n v="29"/>
    <s v="Jeudi"/>
    <n v="83321"/>
  </r>
  <r>
    <x v="4"/>
    <d v="2010-04-30T00:00:00"/>
    <x v="0"/>
    <s v="Avril"/>
    <n v="5"/>
    <n v="30"/>
    <s v="Vendredi"/>
    <n v="70894"/>
  </r>
  <r>
    <x v="4"/>
    <d v="2010-05-01T00:00:00"/>
    <x v="0"/>
    <s v="Mai"/>
    <n v="1"/>
    <n v="1"/>
    <s v="Samedi"/>
    <n v="84344"/>
  </r>
  <r>
    <x v="4"/>
    <d v="2010-05-02T00:00:00"/>
    <x v="0"/>
    <s v="Mai"/>
    <n v="1"/>
    <n v="2"/>
    <s v="Dimanche"/>
    <n v="79128"/>
  </r>
  <r>
    <x v="4"/>
    <d v="2010-05-03T00:00:00"/>
    <x v="0"/>
    <s v="Mai"/>
    <n v="1"/>
    <n v="3"/>
    <s v="Lundi"/>
    <n v="28411"/>
  </r>
  <r>
    <x v="4"/>
    <d v="2010-05-04T00:00:00"/>
    <x v="0"/>
    <s v="Mai"/>
    <n v="1"/>
    <n v="4"/>
    <s v="Mardi"/>
    <n v="33548"/>
  </r>
  <r>
    <x v="4"/>
    <d v="2010-05-05T00:00:00"/>
    <x v="0"/>
    <s v="Mai"/>
    <n v="1"/>
    <n v="5"/>
    <s v="Mercredi"/>
    <n v="44434"/>
  </r>
  <r>
    <x v="4"/>
    <d v="2010-05-06T00:00:00"/>
    <x v="0"/>
    <s v="Mai"/>
    <n v="1"/>
    <n v="6"/>
    <s v="Jeudi"/>
    <n v="17341"/>
  </r>
  <r>
    <x v="4"/>
    <d v="2010-05-07T00:00:00"/>
    <x v="0"/>
    <s v="Mai"/>
    <n v="1"/>
    <n v="7"/>
    <s v="Vendredi"/>
    <n v="51702"/>
  </r>
  <r>
    <x v="4"/>
    <d v="2010-05-08T00:00:00"/>
    <x v="0"/>
    <s v="Mai"/>
    <n v="2"/>
    <n v="8"/>
    <s v="Samedi"/>
    <n v="71822"/>
  </r>
  <r>
    <x v="4"/>
    <d v="2010-05-09T00:00:00"/>
    <x v="0"/>
    <s v="Mai"/>
    <n v="2"/>
    <n v="9"/>
    <s v="Dimanche"/>
    <n v="19059"/>
  </r>
  <r>
    <x v="4"/>
    <d v="2010-05-10T00:00:00"/>
    <x v="0"/>
    <s v="Mai"/>
    <n v="2"/>
    <n v="10"/>
    <s v="Lundi"/>
    <n v="18392"/>
  </r>
  <r>
    <x v="4"/>
    <d v="2010-05-11T00:00:00"/>
    <x v="0"/>
    <s v="Mai"/>
    <n v="2"/>
    <n v="11"/>
    <s v="Mardi"/>
    <n v="44276"/>
  </r>
  <r>
    <x v="4"/>
    <d v="2010-05-12T00:00:00"/>
    <x v="0"/>
    <s v="Mai"/>
    <n v="2"/>
    <n v="12"/>
    <s v="Mercredi"/>
    <n v="53241"/>
  </r>
  <r>
    <x v="4"/>
    <d v="2010-05-13T00:00:00"/>
    <x v="0"/>
    <s v="Mai"/>
    <n v="2"/>
    <n v="13"/>
    <s v="Jeudi"/>
    <n v="62905"/>
  </r>
  <r>
    <x v="4"/>
    <d v="2010-05-14T00:00:00"/>
    <x v="0"/>
    <s v="Mai"/>
    <n v="2"/>
    <n v="14"/>
    <s v="Vendredi"/>
    <n v="86922"/>
  </r>
  <r>
    <x v="4"/>
    <d v="2010-05-15T00:00:00"/>
    <x v="0"/>
    <s v="Mai"/>
    <n v="3"/>
    <n v="15"/>
    <s v="Samedi"/>
    <n v="61626"/>
  </r>
  <r>
    <x v="4"/>
    <d v="2010-05-16T00:00:00"/>
    <x v="0"/>
    <s v="Mai"/>
    <n v="3"/>
    <n v="16"/>
    <s v="Dimanche"/>
    <n v="45789"/>
  </r>
  <r>
    <x v="4"/>
    <d v="2010-05-17T00:00:00"/>
    <x v="0"/>
    <s v="Mai"/>
    <n v="3"/>
    <n v="17"/>
    <s v="Lundi"/>
    <n v="24141"/>
  </r>
  <r>
    <x v="4"/>
    <d v="2010-05-18T00:00:00"/>
    <x v="0"/>
    <s v="Mai"/>
    <n v="3"/>
    <n v="18"/>
    <s v="Mardi"/>
    <n v="83531"/>
  </r>
  <r>
    <x v="4"/>
    <d v="2010-05-19T00:00:00"/>
    <x v="0"/>
    <s v="Mai"/>
    <n v="3"/>
    <n v="19"/>
    <s v="Mercredi"/>
    <n v="25595"/>
  </r>
  <r>
    <x v="4"/>
    <d v="2010-05-20T00:00:00"/>
    <x v="0"/>
    <s v="Mai"/>
    <n v="3"/>
    <n v="20"/>
    <s v="Jeudi"/>
    <n v="67295"/>
  </r>
  <r>
    <x v="4"/>
    <d v="2010-05-21T00:00:00"/>
    <x v="0"/>
    <s v="Mai"/>
    <n v="3"/>
    <n v="21"/>
    <s v="Vendredi"/>
    <n v="39594"/>
  </r>
  <r>
    <x v="4"/>
    <d v="2010-05-22T00:00:00"/>
    <x v="0"/>
    <s v="Mai"/>
    <n v="4"/>
    <n v="22"/>
    <s v="Samedi"/>
    <n v="78617"/>
  </r>
  <r>
    <x v="4"/>
    <d v="2010-05-23T00:00:00"/>
    <x v="0"/>
    <s v="Mai"/>
    <n v="4"/>
    <n v="23"/>
    <s v="Dimanche"/>
    <n v="64308"/>
  </r>
  <r>
    <x v="4"/>
    <d v="2010-05-24T00:00:00"/>
    <x v="0"/>
    <s v="Mai"/>
    <n v="4"/>
    <n v="24"/>
    <s v="Lundi"/>
    <n v="33181"/>
  </r>
  <r>
    <x v="4"/>
    <d v="2010-05-25T00:00:00"/>
    <x v="0"/>
    <s v="Mai"/>
    <n v="4"/>
    <n v="25"/>
    <s v="Mardi"/>
    <n v="54523"/>
  </r>
  <r>
    <x v="4"/>
    <d v="2010-05-26T00:00:00"/>
    <x v="0"/>
    <s v="Mai"/>
    <n v="4"/>
    <n v="26"/>
    <s v="Mercredi"/>
    <n v="85176"/>
  </r>
  <r>
    <x v="4"/>
    <d v="2010-05-27T00:00:00"/>
    <x v="0"/>
    <s v="Mai"/>
    <n v="4"/>
    <n v="27"/>
    <s v="Jeudi"/>
    <n v="43339"/>
  </r>
  <r>
    <x v="4"/>
    <d v="2010-05-28T00:00:00"/>
    <x v="0"/>
    <s v="Mai"/>
    <n v="4"/>
    <n v="28"/>
    <s v="Vendredi"/>
    <n v="23792"/>
  </r>
  <r>
    <x v="4"/>
    <d v="2010-05-29T00:00:00"/>
    <x v="0"/>
    <s v="Mai"/>
    <n v="5"/>
    <n v="29"/>
    <s v="Samedi"/>
    <n v="22174"/>
  </r>
  <r>
    <x v="4"/>
    <d v="2010-05-30T00:00:00"/>
    <x v="0"/>
    <s v="Mai"/>
    <n v="5"/>
    <n v="30"/>
    <s v="Dimanche"/>
    <n v="74984"/>
  </r>
  <r>
    <x v="4"/>
    <d v="2010-05-31T00:00:00"/>
    <x v="0"/>
    <s v="Mai"/>
    <n v="5"/>
    <n v="31"/>
    <s v="Lundi"/>
    <n v="31029"/>
  </r>
  <r>
    <x v="4"/>
    <d v="2010-06-01T00:00:00"/>
    <x v="0"/>
    <s v="Juin"/>
    <n v="1"/>
    <n v="1"/>
    <s v="Mardi"/>
    <n v="42923"/>
  </r>
  <r>
    <x v="4"/>
    <d v="2010-06-02T00:00:00"/>
    <x v="0"/>
    <s v="Juin"/>
    <n v="1"/>
    <n v="2"/>
    <s v="Mercredi"/>
    <n v="30743"/>
  </r>
  <r>
    <x v="4"/>
    <d v="2010-06-03T00:00:00"/>
    <x v="0"/>
    <s v="Juin"/>
    <n v="1"/>
    <n v="3"/>
    <s v="Jeudi"/>
    <n v="55192"/>
  </r>
  <r>
    <x v="4"/>
    <d v="2010-06-04T00:00:00"/>
    <x v="0"/>
    <s v="Juin"/>
    <n v="1"/>
    <n v="4"/>
    <s v="Vendredi"/>
    <n v="55161"/>
  </r>
  <r>
    <x v="4"/>
    <d v="2010-06-05T00:00:00"/>
    <x v="0"/>
    <s v="Juin"/>
    <n v="1"/>
    <n v="5"/>
    <s v="Samedi"/>
    <n v="86155"/>
  </r>
  <r>
    <x v="4"/>
    <d v="2010-06-06T00:00:00"/>
    <x v="0"/>
    <s v="Juin"/>
    <n v="1"/>
    <n v="6"/>
    <s v="Dimanche"/>
    <n v="20171"/>
  </r>
  <r>
    <x v="4"/>
    <d v="2010-06-07T00:00:00"/>
    <x v="0"/>
    <s v="Juin"/>
    <n v="1"/>
    <n v="7"/>
    <s v="Lundi"/>
    <n v="43739"/>
  </r>
  <r>
    <x v="4"/>
    <d v="2010-06-08T00:00:00"/>
    <x v="0"/>
    <s v="Juin"/>
    <n v="2"/>
    <n v="8"/>
    <s v="Mardi"/>
    <n v="39667"/>
  </r>
  <r>
    <x v="4"/>
    <d v="2010-06-09T00:00:00"/>
    <x v="0"/>
    <s v="Juin"/>
    <n v="2"/>
    <n v="9"/>
    <s v="Mercredi"/>
    <n v="61187"/>
  </r>
  <r>
    <x v="4"/>
    <d v="2010-06-10T00:00:00"/>
    <x v="0"/>
    <s v="Juin"/>
    <n v="2"/>
    <n v="10"/>
    <s v="Jeudi"/>
    <n v="78235"/>
  </r>
  <r>
    <x v="4"/>
    <d v="2010-06-11T00:00:00"/>
    <x v="0"/>
    <s v="Juin"/>
    <n v="2"/>
    <n v="11"/>
    <s v="Vendredi"/>
    <n v="41850"/>
  </r>
  <r>
    <x v="4"/>
    <d v="2010-06-12T00:00:00"/>
    <x v="0"/>
    <s v="Juin"/>
    <n v="2"/>
    <n v="12"/>
    <s v="Samedi"/>
    <n v="23637"/>
  </r>
  <r>
    <x v="4"/>
    <d v="2010-06-13T00:00:00"/>
    <x v="0"/>
    <s v="Juin"/>
    <n v="2"/>
    <n v="13"/>
    <s v="Dimanche"/>
    <n v="81752"/>
  </r>
  <r>
    <x v="4"/>
    <d v="2010-06-14T00:00:00"/>
    <x v="0"/>
    <s v="Juin"/>
    <n v="2"/>
    <n v="14"/>
    <s v="Lundi"/>
    <n v="20128"/>
  </r>
  <r>
    <x v="4"/>
    <d v="2010-06-15T00:00:00"/>
    <x v="0"/>
    <s v="Juin"/>
    <n v="3"/>
    <n v="15"/>
    <s v="Mardi"/>
    <n v="31712"/>
  </r>
  <r>
    <x v="4"/>
    <d v="2010-06-16T00:00:00"/>
    <x v="0"/>
    <s v="Juin"/>
    <n v="3"/>
    <n v="16"/>
    <s v="Mercredi"/>
    <n v="21550"/>
  </r>
  <r>
    <x v="4"/>
    <d v="2010-06-17T00:00:00"/>
    <x v="0"/>
    <s v="Juin"/>
    <n v="3"/>
    <n v="17"/>
    <s v="Jeudi"/>
    <n v="86545"/>
  </r>
  <r>
    <x v="4"/>
    <d v="2010-06-18T00:00:00"/>
    <x v="0"/>
    <s v="Juin"/>
    <n v="3"/>
    <n v="18"/>
    <s v="Vendredi"/>
    <n v="43273"/>
  </r>
  <r>
    <x v="4"/>
    <d v="2010-06-19T00:00:00"/>
    <x v="0"/>
    <s v="Juin"/>
    <n v="3"/>
    <n v="19"/>
    <s v="Samedi"/>
    <n v="76894"/>
  </r>
  <r>
    <x v="4"/>
    <d v="2010-06-20T00:00:00"/>
    <x v="0"/>
    <s v="Juin"/>
    <n v="3"/>
    <n v="20"/>
    <s v="Dimanche"/>
    <n v="68613"/>
  </r>
  <r>
    <x v="4"/>
    <d v="2010-06-21T00:00:00"/>
    <x v="0"/>
    <s v="Juin"/>
    <n v="3"/>
    <n v="21"/>
    <s v="Lundi"/>
    <n v="36385"/>
  </r>
  <r>
    <x v="4"/>
    <d v="2010-06-22T00:00:00"/>
    <x v="0"/>
    <s v="Juin"/>
    <n v="4"/>
    <n v="22"/>
    <s v="Mardi"/>
    <n v="24801"/>
  </r>
  <r>
    <x v="4"/>
    <d v="2010-06-23T00:00:00"/>
    <x v="0"/>
    <s v="Juin"/>
    <n v="4"/>
    <n v="23"/>
    <s v="Mercredi"/>
    <n v="47401"/>
  </r>
  <r>
    <x v="4"/>
    <d v="2010-06-24T00:00:00"/>
    <x v="0"/>
    <s v="Juin"/>
    <n v="4"/>
    <n v="24"/>
    <s v="Jeudi"/>
    <n v="85296"/>
  </r>
  <r>
    <x v="4"/>
    <d v="2010-06-25T00:00:00"/>
    <x v="0"/>
    <s v="Juin"/>
    <n v="4"/>
    <n v="25"/>
    <s v="Vendredi"/>
    <n v="35895"/>
  </r>
  <r>
    <x v="4"/>
    <d v="2010-06-26T00:00:00"/>
    <x v="0"/>
    <s v="Juin"/>
    <n v="4"/>
    <n v="26"/>
    <s v="Samedi"/>
    <n v="38542"/>
  </r>
  <r>
    <x v="4"/>
    <d v="2010-06-27T00:00:00"/>
    <x v="0"/>
    <s v="Juin"/>
    <n v="4"/>
    <n v="27"/>
    <s v="Dimanche"/>
    <n v="34226"/>
  </r>
  <r>
    <x v="4"/>
    <d v="2010-06-28T00:00:00"/>
    <x v="0"/>
    <s v="Juin"/>
    <n v="4"/>
    <n v="28"/>
    <s v="Lundi"/>
    <n v="66852"/>
  </r>
  <r>
    <x v="4"/>
    <d v="2010-06-29T00:00:00"/>
    <x v="0"/>
    <s v="Juin"/>
    <n v="5"/>
    <n v="29"/>
    <s v="Mardi"/>
    <n v="52497"/>
  </r>
  <r>
    <x v="4"/>
    <d v="2010-06-30T00:00:00"/>
    <x v="0"/>
    <s v="Juin"/>
    <n v="5"/>
    <n v="30"/>
    <s v="Mercredi"/>
    <n v="73793"/>
  </r>
  <r>
    <x v="4"/>
    <d v="2010-07-01T00:00:00"/>
    <x v="0"/>
    <s v="Juillet"/>
    <n v="1"/>
    <n v="1"/>
    <s v="Jeudi"/>
    <n v="33841"/>
  </r>
  <r>
    <x v="4"/>
    <d v="2010-07-02T00:00:00"/>
    <x v="0"/>
    <s v="Juillet"/>
    <n v="1"/>
    <n v="2"/>
    <s v="Vendredi"/>
    <n v="19801"/>
  </r>
  <r>
    <x v="4"/>
    <d v="2010-07-03T00:00:00"/>
    <x v="0"/>
    <s v="Juillet"/>
    <n v="1"/>
    <n v="3"/>
    <s v="Samedi"/>
    <n v="18385"/>
  </r>
  <r>
    <x v="4"/>
    <d v="2010-07-04T00:00:00"/>
    <x v="0"/>
    <s v="Juillet"/>
    <n v="1"/>
    <n v="4"/>
    <s v="Dimanche"/>
    <n v="55282"/>
  </r>
  <r>
    <x v="4"/>
    <d v="2010-07-05T00:00:00"/>
    <x v="0"/>
    <s v="Juillet"/>
    <n v="1"/>
    <n v="5"/>
    <s v="Lundi"/>
    <n v="15354"/>
  </r>
  <r>
    <x v="4"/>
    <d v="2010-07-06T00:00:00"/>
    <x v="0"/>
    <s v="Juillet"/>
    <n v="1"/>
    <n v="6"/>
    <s v="Mardi"/>
    <n v="50227"/>
  </r>
  <r>
    <x v="4"/>
    <d v="2010-07-07T00:00:00"/>
    <x v="0"/>
    <s v="Juillet"/>
    <n v="1"/>
    <n v="7"/>
    <s v="Mercredi"/>
    <n v="21529"/>
  </r>
  <r>
    <x v="4"/>
    <d v="2010-07-08T00:00:00"/>
    <x v="0"/>
    <s v="Juillet"/>
    <n v="2"/>
    <n v="8"/>
    <s v="Jeudi"/>
    <n v="50227"/>
  </r>
  <r>
    <x v="4"/>
    <d v="2010-07-09T00:00:00"/>
    <x v="0"/>
    <s v="Juillet"/>
    <n v="2"/>
    <n v="9"/>
    <s v="Vendredi"/>
    <n v="72966"/>
  </r>
  <r>
    <x v="4"/>
    <d v="2010-07-10T00:00:00"/>
    <x v="0"/>
    <s v="Juillet"/>
    <n v="2"/>
    <n v="10"/>
    <s v="Samedi"/>
    <n v="63041"/>
  </r>
  <r>
    <x v="4"/>
    <d v="2010-07-11T00:00:00"/>
    <x v="0"/>
    <s v="Juillet"/>
    <n v="2"/>
    <n v="11"/>
    <s v="Dimanche"/>
    <n v="74111"/>
  </r>
  <r>
    <x v="4"/>
    <d v="2010-07-12T00:00:00"/>
    <x v="0"/>
    <s v="Juillet"/>
    <n v="2"/>
    <n v="12"/>
    <s v="Lundi"/>
    <n v="68670"/>
  </r>
  <r>
    <x v="4"/>
    <d v="2010-07-13T00:00:00"/>
    <x v="0"/>
    <s v="Juillet"/>
    <n v="2"/>
    <n v="13"/>
    <s v="Mardi"/>
    <n v="76408"/>
  </r>
  <r>
    <x v="4"/>
    <d v="2010-07-14T00:00:00"/>
    <x v="0"/>
    <s v="Juillet"/>
    <n v="2"/>
    <n v="14"/>
    <s v="Mercredi"/>
    <n v="64362"/>
  </r>
  <r>
    <x v="4"/>
    <d v="2010-07-15T00:00:00"/>
    <x v="0"/>
    <s v="Juillet"/>
    <n v="3"/>
    <n v="15"/>
    <s v="Jeudi"/>
    <n v="84846"/>
  </r>
  <r>
    <x v="4"/>
    <d v="2010-07-16T00:00:00"/>
    <x v="0"/>
    <s v="Juillet"/>
    <n v="3"/>
    <n v="16"/>
    <s v="Vendredi"/>
    <n v="74161"/>
  </r>
  <r>
    <x v="4"/>
    <d v="2010-07-17T00:00:00"/>
    <x v="0"/>
    <s v="Juillet"/>
    <n v="3"/>
    <n v="17"/>
    <s v="Samedi"/>
    <n v="76679"/>
  </r>
  <r>
    <x v="4"/>
    <d v="2010-07-18T00:00:00"/>
    <x v="0"/>
    <s v="Juillet"/>
    <n v="3"/>
    <n v="18"/>
    <s v="Dimanche"/>
    <n v="75578"/>
  </r>
  <r>
    <x v="4"/>
    <d v="2010-07-19T00:00:00"/>
    <x v="0"/>
    <s v="Juillet"/>
    <n v="3"/>
    <n v="19"/>
    <s v="Lundi"/>
    <n v="87131"/>
  </r>
  <r>
    <x v="4"/>
    <d v="2010-07-20T00:00:00"/>
    <x v="0"/>
    <s v="Juillet"/>
    <n v="3"/>
    <n v="20"/>
    <s v="Mardi"/>
    <n v="17863"/>
  </r>
  <r>
    <x v="4"/>
    <d v="2010-07-21T00:00:00"/>
    <x v="0"/>
    <s v="Juillet"/>
    <n v="3"/>
    <n v="21"/>
    <s v="Mercredi"/>
    <n v="21441"/>
  </r>
  <r>
    <x v="4"/>
    <d v="2010-07-22T00:00:00"/>
    <x v="0"/>
    <s v="Juillet"/>
    <n v="4"/>
    <n v="22"/>
    <s v="Jeudi"/>
    <n v="47537"/>
  </r>
  <r>
    <x v="4"/>
    <d v="2010-07-23T00:00:00"/>
    <x v="0"/>
    <s v="Juillet"/>
    <n v="4"/>
    <n v="23"/>
    <s v="Vendredi"/>
    <n v="87925"/>
  </r>
  <r>
    <x v="4"/>
    <d v="2010-07-24T00:00:00"/>
    <x v="0"/>
    <s v="Juillet"/>
    <n v="4"/>
    <n v="24"/>
    <s v="Samedi"/>
    <n v="84439"/>
  </r>
  <r>
    <x v="4"/>
    <d v="2010-07-25T00:00:00"/>
    <x v="0"/>
    <s v="Juillet"/>
    <n v="4"/>
    <n v="25"/>
    <s v="Dimanche"/>
    <n v="83212"/>
  </r>
  <r>
    <x v="4"/>
    <d v="2010-07-26T00:00:00"/>
    <x v="0"/>
    <s v="Juillet"/>
    <n v="4"/>
    <n v="26"/>
    <s v="Lundi"/>
    <n v="80665"/>
  </r>
  <r>
    <x v="4"/>
    <d v="2010-07-27T00:00:00"/>
    <x v="0"/>
    <s v="Juillet"/>
    <n v="4"/>
    <n v="27"/>
    <s v="Mardi"/>
    <n v="72586"/>
  </r>
  <r>
    <x v="4"/>
    <d v="2010-07-28T00:00:00"/>
    <x v="0"/>
    <s v="Juillet"/>
    <n v="4"/>
    <n v="28"/>
    <s v="Mercredi"/>
    <n v="58099"/>
  </r>
  <r>
    <x v="4"/>
    <d v="2010-07-29T00:00:00"/>
    <x v="0"/>
    <s v="Juillet"/>
    <n v="5"/>
    <n v="29"/>
    <s v="Jeudi"/>
    <n v="53770"/>
  </r>
  <r>
    <x v="4"/>
    <d v="2010-07-30T00:00:00"/>
    <x v="0"/>
    <s v="Juillet"/>
    <n v="5"/>
    <n v="30"/>
    <s v="Vendredi"/>
    <n v="86957"/>
  </r>
  <r>
    <x v="4"/>
    <d v="2010-07-31T00:00:00"/>
    <x v="0"/>
    <s v="Juillet"/>
    <n v="5"/>
    <n v="31"/>
    <s v="Samedi"/>
    <n v="83181"/>
  </r>
  <r>
    <x v="4"/>
    <d v="2010-08-01T00:00:00"/>
    <x v="0"/>
    <s v="Août"/>
    <n v="1"/>
    <n v="1"/>
    <s v="Dimanche"/>
    <n v="81341"/>
  </r>
  <r>
    <x v="4"/>
    <d v="2010-08-02T00:00:00"/>
    <x v="0"/>
    <s v="Août"/>
    <n v="1"/>
    <n v="2"/>
    <s v="Lundi"/>
    <n v="48193"/>
  </r>
  <r>
    <x v="4"/>
    <d v="2010-08-03T00:00:00"/>
    <x v="0"/>
    <s v="Août"/>
    <n v="1"/>
    <n v="3"/>
    <s v="Mardi"/>
    <n v="68504"/>
  </r>
  <r>
    <x v="4"/>
    <d v="2010-08-04T00:00:00"/>
    <x v="0"/>
    <s v="Août"/>
    <n v="1"/>
    <n v="4"/>
    <s v="Mercredi"/>
    <n v="52621"/>
  </r>
  <r>
    <x v="4"/>
    <d v="2010-08-05T00:00:00"/>
    <x v="0"/>
    <s v="Août"/>
    <n v="1"/>
    <n v="5"/>
    <s v="Jeudi"/>
    <n v="62339"/>
  </r>
  <r>
    <x v="4"/>
    <d v="2010-08-06T00:00:00"/>
    <x v="0"/>
    <s v="Août"/>
    <n v="1"/>
    <n v="6"/>
    <s v="Vendredi"/>
    <n v="35705"/>
  </r>
  <r>
    <x v="4"/>
    <d v="2010-08-07T00:00:00"/>
    <x v="0"/>
    <s v="Août"/>
    <n v="1"/>
    <n v="7"/>
    <s v="Samedi"/>
    <n v="42480"/>
  </r>
  <r>
    <x v="4"/>
    <d v="2010-08-08T00:00:00"/>
    <x v="0"/>
    <s v="Août"/>
    <n v="2"/>
    <n v="8"/>
    <s v="Dimanche"/>
    <n v="64037"/>
  </r>
  <r>
    <x v="4"/>
    <d v="2010-08-09T00:00:00"/>
    <x v="0"/>
    <s v="Août"/>
    <n v="2"/>
    <n v="9"/>
    <s v="Lundi"/>
    <n v="36539"/>
  </r>
  <r>
    <x v="4"/>
    <d v="2010-08-10T00:00:00"/>
    <x v="0"/>
    <s v="Août"/>
    <n v="2"/>
    <n v="10"/>
    <s v="Mardi"/>
    <n v="26088"/>
  </r>
  <r>
    <x v="4"/>
    <d v="2010-08-11T00:00:00"/>
    <x v="0"/>
    <s v="Août"/>
    <n v="2"/>
    <n v="11"/>
    <s v="Mercredi"/>
    <n v="68820"/>
  </r>
  <r>
    <x v="4"/>
    <d v="2010-08-12T00:00:00"/>
    <x v="0"/>
    <s v="Août"/>
    <n v="2"/>
    <n v="12"/>
    <s v="Jeudi"/>
    <n v="34955"/>
  </r>
  <r>
    <x v="4"/>
    <d v="2010-08-13T00:00:00"/>
    <x v="0"/>
    <s v="Août"/>
    <n v="2"/>
    <n v="13"/>
    <s v="Vendredi"/>
    <n v="24545"/>
  </r>
  <r>
    <x v="4"/>
    <d v="2010-08-14T00:00:00"/>
    <x v="0"/>
    <s v="Août"/>
    <n v="2"/>
    <n v="14"/>
    <s v="Samedi"/>
    <n v="67867"/>
  </r>
  <r>
    <x v="4"/>
    <d v="2010-08-15T00:00:00"/>
    <x v="0"/>
    <s v="Août"/>
    <n v="3"/>
    <n v="15"/>
    <s v="Dimanche"/>
    <n v="53954"/>
  </r>
  <r>
    <x v="4"/>
    <d v="2010-08-16T00:00:00"/>
    <x v="0"/>
    <s v="Août"/>
    <n v="3"/>
    <n v="16"/>
    <s v="Lundi"/>
    <n v="35394"/>
  </r>
  <r>
    <x v="4"/>
    <d v="2010-08-17T00:00:00"/>
    <x v="0"/>
    <s v="Août"/>
    <n v="3"/>
    <n v="17"/>
    <s v="Mardi"/>
    <n v="28042"/>
  </r>
  <r>
    <x v="4"/>
    <d v="2010-08-18T00:00:00"/>
    <x v="0"/>
    <s v="Août"/>
    <n v="3"/>
    <n v="18"/>
    <s v="Mercredi"/>
    <n v="47914"/>
  </r>
  <r>
    <x v="4"/>
    <d v="2010-08-19T00:00:00"/>
    <x v="0"/>
    <s v="Août"/>
    <n v="3"/>
    <n v="19"/>
    <s v="Jeudi"/>
    <n v="67053"/>
  </r>
  <r>
    <x v="4"/>
    <d v="2010-08-20T00:00:00"/>
    <x v="0"/>
    <s v="Août"/>
    <n v="3"/>
    <n v="20"/>
    <s v="Vendredi"/>
    <n v="50056"/>
  </r>
  <r>
    <x v="4"/>
    <d v="2010-08-21T00:00:00"/>
    <x v="0"/>
    <s v="Août"/>
    <n v="3"/>
    <n v="21"/>
    <s v="Samedi"/>
    <n v="51182"/>
  </r>
  <r>
    <x v="4"/>
    <d v="2010-08-22T00:00:00"/>
    <x v="0"/>
    <s v="Août"/>
    <n v="4"/>
    <n v="22"/>
    <s v="Dimanche"/>
    <n v="51596"/>
  </r>
  <r>
    <x v="4"/>
    <d v="2010-08-23T00:00:00"/>
    <x v="0"/>
    <s v="Août"/>
    <n v="4"/>
    <n v="23"/>
    <s v="Lundi"/>
    <n v="79312"/>
  </r>
  <r>
    <x v="4"/>
    <d v="2010-08-24T00:00:00"/>
    <x v="0"/>
    <s v="Août"/>
    <n v="4"/>
    <n v="24"/>
    <s v="Mardi"/>
    <n v="66616"/>
  </r>
  <r>
    <x v="4"/>
    <d v="2010-08-25T00:00:00"/>
    <x v="0"/>
    <s v="Août"/>
    <n v="4"/>
    <n v="25"/>
    <s v="Mercredi"/>
    <n v="51872"/>
  </r>
  <r>
    <x v="4"/>
    <d v="2010-08-26T00:00:00"/>
    <x v="0"/>
    <s v="Août"/>
    <n v="4"/>
    <n v="26"/>
    <s v="Jeudi"/>
    <n v="61228"/>
  </r>
  <r>
    <x v="4"/>
    <d v="2010-08-27T00:00:00"/>
    <x v="0"/>
    <s v="Août"/>
    <n v="4"/>
    <n v="27"/>
    <s v="Vendredi"/>
    <n v="63247"/>
  </r>
  <r>
    <x v="4"/>
    <d v="2010-08-28T00:00:00"/>
    <x v="0"/>
    <s v="Août"/>
    <n v="4"/>
    <n v="28"/>
    <s v="Samedi"/>
    <n v="74229"/>
  </r>
  <r>
    <x v="4"/>
    <d v="2010-08-29T00:00:00"/>
    <x v="0"/>
    <s v="Août"/>
    <n v="5"/>
    <n v="29"/>
    <s v="Dimanche"/>
    <n v="33359"/>
  </r>
  <r>
    <x v="4"/>
    <d v="2010-08-30T00:00:00"/>
    <x v="0"/>
    <s v="Août"/>
    <n v="5"/>
    <n v="30"/>
    <s v="Lundi"/>
    <n v="16396"/>
  </r>
  <r>
    <x v="4"/>
    <d v="2010-08-31T00:00:00"/>
    <x v="0"/>
    <s v="Août"/>
    <n v="5"/>
    <n v="31"/>
    <s v="Mardi"/>
    <n v="33571"/>
  </r>
  <r>
    <x v="4"/>
    <d v="2010-09-01T00:00:00"/>
    <x v="0"/>
    <s v="Septembre"/>
    <n v="1"/>
    <n v="1"/>
    <s v="Mercredi"/>
    <n v="45393"/>
  </r>
  <r>
    <x v="4"/>
    <d v="2010-09-02T00:00:00"/>
    <x v="0"/>
    <s v="Septembre"/>
    <n v="1"/>
    <n v="2"/>
    <s v="Jeudi"/>
    <n v="73513"/>
  </r>
  <r>
    <x v="4"/>
    <d v="2010-09-03T00:00:00"/>
    <x v="0"/>
    <s v="Septembre"/>
    <n v="1"/>
    <n v="3"/>
    <s v="Vendredi"/>
    <n v="82936"/>
  </r>
  <r>
    <x v="4"/>
    <d v="2010-09-04T00:00:00"/>
    <x v="0"/>
    <s v="Septembre"/>
    <n v="1"/>
    <n v="4"/>
    <s v="Samedi"/>
    <n v="40547"/>
  </r>
  <r>
    <x v="4"/>
    <d v="2010-09-05T00:00:00"/>
    <x v="0"/>
    <s v="Septembre"/>
    <n v="1"/>
    <n v="5"/>
    <s v="Dimanche"/>
    <n v="75523"/>
  </r>
  <r>
    <x v="4"/>
    <d v="2010-09-06T00:00:00"/>
    <x v="0"/>
    <s v="Septembre"/>
    <n v="1"/>
    <n v="6"/>
    <s v="Lundi"/>
    <n v="71131"/>
  </r>
  <r>
    <x v="4"/>
    <d v="2010-09-07T00:00:00"/>
    <x v="0"/>
    <s v="Septembre"/>
    <n v="1"/>
    <n v="7"/>
    <s v="Mardi"/>
    <n v="81474"/>
  </r>
  <r>
    <x v="4"/>
    <d v="2010-09-08T00:00:00"/>
    <x v="0"/>
    <s v="Septembre"/>
    <n v="2"/>
    <n v="8"/>
    <s v="Mercredi"/>
    <n v="18852"/>
  </r>
  <r>
    <x v="4"/>
    <d v="2010-09-09T00:00:00"/>
    <x v="0"/>
    <s v="Septembre"/>
    <n v="2"/>
    <n v="9"/>
    <s v="Jeudi"/>
    <n v="19691"/>
  </r>
  <r>
    <x v="4"/>
    <d v="2010-09-10T00:00:00"/>
    <x v="0"/>
    <s v="Septembre"/>
    <n v="2"/>
    <n v="10"/>
    <s v="Vendredi"/>
    <n v="21160"/>
  </r>
  <r>
    <x v="4"/>
    <d v="2010-09-11T00:00:00"/>
    <x v="0"/>
    <s v="Septembre"/>
    <n v="2"/>
    <n v="11"/>
    <s v="Samedi"/>
    <n v="48173"/>
  </r>
  <r>
    <x v="4"/>
    <d v="2010-09-12T00:00:00"/>
    <x v="0"/>
    <s v="Septembre"/>
    <n v="2"/>
    <n v="12"/>
    <s v="Dimanche"/>
    <n v="68990"/>
  </r>
  <r>
    <x v="4"/>
    <d v="2010-09-13T00:00:00"/>
    <x v="0"/>
    <s v="Septembre"/>
    <n v="2"/>
    <n v="13"/>
    <s v="Lundi"/>
    <n v="82386"/>
  </r>
  <r>
    <x v="4"/>
    <d v="2010-09-14T00:00:00"/>
    <x v="0"/>
    <s v="Septembre"/>
    <n v="2"/>
    <n v="14"/>
    <s v="Mardi"/>
    <n v="84026"/>
  </r>
  <r>
    <x v="4"/>
    <d v="2010-09-15T00:00:00"/>
    <x v="0"/>
    <s v="Septembre"/>
    <n v="3"/>
    <n v="15"/>
    <s v="Mercredi"/>
    <n v="67547"/>
  </r>
  <r>
    <x v="4"/>
    <d v="2010-09-16T00:00:00"/>
    <x v="0"/>
    <s v="Septembre"/>
    <n v="3"/>
    <n v="16"/>
    <s v="Jeudi"/>
    <n v="68187"/>
  </r>
  <r>
    <x v="4"/>
    <d v="2010-09-17T00:00:00"/>
    <x v="0"/>
    <s v="Septembre"/>
    <n v="3"/>
    <n v="17"/>
    <s v="Vendredi"/>
    <n v="61589"/>
  </r>
  <r>
    <x v="4"/>
    <d v="2010-09-18T00:00:00"/>
    <x v="0"/>
    <s v="Septembre"/>
    <n v="3"/>
    <n v="18"/>
    <s v="Samedi"/>
    <n v="58823"/>
  </r>
  <r>
    <x v="4"/>
    <d v="2010-09-19T00:00:00"/>
    <x v="0"/>
    <s v="Septembre"/>
    <n v="3"/>
    <n v="19"/>
    <s v="Dimanche"/>
    <n v="38164"/>
  </r>
  <r>
    <x v="4"/>
    <d v="2010-09-20T00:00:00"/>
    <x v="0"/>
    <s v="Septembre"/>
    <n v="3"/>
    <n v="20"/>
    <s v="Lundi"/>
    <n v="84223"/>
  </r>
  <r>
    <x v="4"/>
    <d v="2010-09-21T00:00:00"/>
    <x v="0"/>
    <s v="Septembre"/>
    <n v="3"/>
    <n v="21"/>
    <s v="Mardi"/>
    <n v="21962"/>
  </r>
  <r>
    <x v="4"/>
    <d v="2010-09-22T00:00:00"/>
    <x v="0"/>
    <s v="Septembre"/>
    <n v="4"/>
    <n v="22"/>
    <s v="Mercredi"/>
    <n v="75732"/>
  </r>
  <r>
    <x v="4"/>
    <d v="2010-09-23T00:00:00"/>
    <x v="0"/>
    <s v="Septembre"/>
    <n v="4"/>
    <n v="23"/>
    <s v="Jeudi"/>
    <n v="56650"/>
  </r>
  <r>
    <x v="4"/>
    <d v="2010-09-24T00:00:00"/>
    <x v="0"/>
    <s v="Septembre"/>
    <n v="4"/>
    <n v="24"/>
    <s v="Vendredi"/>
    <n v="39527"/>
  </r>
  <r>
    <x v="4"/>
    <d v="2010-09-25T00:00:00"/>
    <x v="0"/>
    <s v="Septembre"/>
    <n v="4"/>
    <n v="25"/>
    <s v="Samedi"/>
    <n v="54351"/>
  </r>
  <r>
    <x v="4"/>
    <d v="2010-09-26T00:00:00"/>
    <x v="0"/>
    <s v="Septembre"/>
    <n v="4"/>
    <n v="26"/>
    <s v="Dimanche"/>
    <n v="49142"/>
  </r>
  <r>
    <x v="4"/>
    <d v="2010-09-27T00:00:00"/>
    <x v="0"/>
    <s v="Septembre"/>
    <n v="4"/>
    <n v="27"/>
    <s v="Lundi"/>
    <n v="37729"/>
  </r>
  <r>
    <x v="4"/>
    <d v="2010-09-28T00:00:00"/>
    <x v="0"/>
    <s v="Septembre"/>
    <n v="4"/>
    <n v="28"/>
    <s v="Mardi"/>
    <n v="87664"/>
  </r>
  <r>
    <x v="4"/>
    <d v="2010-09-29T00:00:00"/>
    <x v="0"/>
    <s v="Septembre"/>
    <n v="5"/>
    <n v="29"/>
    <s v="Mercredi"/>
    <n v="62716"/>
  </r>
  <r>
    <x v="4"/>
    <d v="2010-09-30T00:00:00"/>
    <x v="0"/>
    <s v="Septembre"/>
    <n v="5"/>
    <n v="30"/>
    <s v="Jeudi"/>
    <n v="59449"/>
  </r>
  <r>
    <x v="4"/>
    <d v="2010-10-01T00:00:00"/>
    <x v="0"/>
    <s v="Octobre"/>
    <n v="1"/>
    <n v="1"/>
    <s v="Vendredi"/>
    <n v="36008"/>
  </r>
  <r>
    <x v="4"/>
    <d v="2010-10-02T00:00:00"/>
    <x v="0"/>
    <s v="Octobre"/>
    <n v="1"/>
    <n v="2"/>
    <s v="Samedi"/>
    <n v="34150"/>
  </r>
  <r>
    <x v="4"/>
    <d v="2010-10-03T00:00:00"/>
    <x v="0"/>
    <s v="Octobre"/>
    <n v="1"/>
    <n v="3"/>
    <s v="Dimanche"/>
    <n v="16109"/>
  </r>
  <r>
    <x v="4"/>
    <d v="2010-10-04T00:00:00"/>
    <x v="0"/>
    <s v="Octobre"/>
    <n v="1"/>
    <n v="4"/>
    <s v="Lundi"/>
    <n v="79473"/>
  </r>
  <r>
    <x v="4"/>
    <d v="2010-10-05T00:00:00"/>
    <x v="0"/>
    <s v="Octobre"/>
    <n v="1"/>
    <n v="5"/>
    <s v="Mardi"/>
    <n v="19478"/>
  </r>
  <r>
    <x v="4"/>
    <d v="2010-10-06T00:00:00"/>
    <x v="0"/>
    <s v="Octobre"/>
    <n v="1"/>
    <n v="6"/>
    <s v="Mercredi"/>
    <n v="56146"/>
  </r>
  <r>
    <x v="4"/>
    <d v="2010-10-07T00:00:00"/>
    <x v="0"/>
    <s v="Octobre"/>
    <n v="1"/>
    <n v="7"/>
    <s v="Jeudi"/>
    <n v="30346"/>
  </r>
  <r>
    <x v="4"/>
    <d v="2010-10-08T00:00:00"/>
    <x v="0"/>
    <s v="Octobre"/>
    <n v="2"/>
    <n v="8"/>
    <s v="Vendredi"/>
    <n v="38163"/>
  </r>
  <r>
    <x v="4"/>
    <d v="2010-10-09T00:00:00"/>
    <x v="0"/>
    <s v="Octobre"/>
    <n v="2"/>
    <n v="9"/>
    <s v="Samedi"/>
    <n v="35697"/>
  </r>
  <r>
    <x v="4"/>
    <d v="2010-10-10T00:00:00"/>
    <x v="0"/>
    <s v="Octobre"/>
    <n v="2"/>
    <n v="10"/>
    <s v="Dimanche"/>
    <n v="30222"/>
  </r>
  <r>
    <x v="4"/>
    <d v="2010-10-11T00:00:00"/>
    <x v="0"/>
    <s v="Octobre"/>
    <n v="2"/>
    <n v="11"/>
    <s v="Lundi"/>
    <n v="32962"/>
  </r>
  <r>
    <x v="4"/>
    <d v="2010-10-12T00:00:00"/>
    <x v="0"/>
    <s v="Octobre"/>
    <n v="2"/>
    <n v="12"/>
    <s v="Mardi"/>
    <n v="31003"/>
  </r>
  <r>
    <x v="4"/>
    <d v="2010-10-13T00:00:00"/>
    <x v="0"/>
    <s v="Octobre"/>
    <n v="2"/>
    <n v="13"/>
    <s v="Mercredi"/>
    <n v="57860"/>
  </r>
  <r>
    <x v="4"/>
    <d v="2010-10-14T00:00:00"/>
    <x v="0"/>
    <s v="Octobre"/>
    <n v="2"/>
    <n v="14"/>
    <s v="Jeudi"/>
    <n v="74192"/>
  </r>
  <r>
    <x v="4"/>
    <d v="2010-10-15T00:00:00"/>
    <x v="0"/>
    <s v="Octobre"/>
    <n v="3"/>
    <n v="15"/>
    <s v="Vendredi"/>
    <n v="50534"/>
  </r>
  <r>
    <x v="4"/>
    <d v="2010-10-16T00:00:00"/>
    <x v="0"/>
    <s v="Octobre"/>
    <n v="3"/>
    <n v="16"/>
    <s v="Samedi"/>
    <n v="44052"/>
  </r>
  <r>
    <x v="4"/>
    <d v="2010-10-17T00:00:00"/>
    <x v="0"/>
    <s v="Octobre"/>
    <n v="3"/>
    <n v="17"/>
    <s v="Dimanche"/>
    <n v="51255"/>
  </r>
  <r>
    <x v="4"/>
    <d v="2010-10-18T00:00:00"/>
    <x v="0"/>
    <s v="Octobre"/>
    <n v="3"/>
    <n v="18"/>
    <s v="Lundi"/>
    <n v="73555"/>
  </r>
  <r>
    <x v="4"/>
    <d v="2010-10-19T00:00:00"/>
    <x v="0"/>
    <s v="Octobre"/>
    <n v="3"/>
    <n v="19"/>
    <s v="Mardi"/>
    <n v="56230"/>
  </r>
  <r>
    <x v="4"/>
    <d v="2010-10-20T00:00:00"/>
    <x v="0"/>
    <s v="Octobre"/>
    <n v="3"/>
    <n v="20"/>
    <s v="Mercredi"/>
    <n v="73490"/>
  </r>
  <r>
    <x v="4"/>
    <d v="2010-10-21T00:00:00"/>
    <x v="0"/>
    <s v="Octobre"/>
    <n v="3"/>
    <n v="21"/>
    <s v="Jeudi"/>
    <n v="49073"/>
  </r>
  <r>
    <x v="4"/>
    <d v="2010-10-22T00:00:00"/>
    <x v="0"/>
    <s v="Octobre"/>
    <n v="4"/>
    <n v="22"/>
    <s v="Vendredi"/>
    <n v="16613"/>
  </r>
  <r>
    <x v="4"/>
    <d v="2010-10-23T00:00:00"/>
    <x v="0"/>
    <s v="Octobre"/>
    <n v="4"/>
    <n v="23"/>
    <s v="Samedi"/>
    <n v="55716"/>
  </r>
  <r>
    <x v="4"/>
    <d v="2010-10-24T00:00:00"/>
    <x v="0"/>
    <s v="Octobre"/>
    <n v="4"/>
    <n v="24"/>
    <s v="Dimanche"/>
    <n v="31586"/>
  </r>
  <r>
    <x v="4"/>
    <d v="2010-10-25T00:00:00"/>
    <x v="0"/>
    <s v="Octobre"/>
    <n v="4"/>
    <n v="25"/>
    <s v="Lundi"/>
    <n v="60337"/>
  </r>
  <r>
    <x v="4"/>
    <d v="2010-10-26T00:00:00"/>
    <x v="0"/>
    <s v="Octobre"/>
    <n v="4"/>
    <n v="26"/>
    <s v="Mardi"/>
    <n v="53840"/>
  </r>
  <r>
    <x v="4"/>
    <d v="2010-10-27T00:00:00"/>
    <x v="0"/>
    <s v="Octobre"/>
    <n v="4"/>
    <n v="27"/>
    <s v="Mercredi"/>
    <n v="69072"/>
  </r>
  <r>
    <x v="4"/>
    <d v="2010-10-28T00:00:00"/>
    <x v="0"/>
    <s v="Octobre"/>
    <n v="4"/>
    <n v="28"/>
    <s v="Jeudi"/>
    <n v="21200"/>
  </r>
  <r>
    <x v="4"/>
    <d v="2010-10-29T00:00:00"/>
    <x v="0"/>
    <s v="Octobre"/>
    <n v="5"/>
    <n v="29"/>
    <s v="Vendredi"/>
    <n v="23993"/>
  </r>
  <r>
    <x v="4"/>
    <d v="2010-10-30T00:00:00"/>
    <x v="0"/>
    <s v="Octobre"/>
    <n v="5"/>
    <n v="30"/>
    <s v="Samedi"/>
    <n v="54237"/>
  </r>
  <r>
    <x v="4"/>
    <d v="2010-10-31T00:00:00"/>
    <x v="0"/>
    <s v="Octobre"/>
    <n v="5"/>
    <n v="31"/>
    <s v="Dimanche"/>
    <n v="76188"/>
  </r>
  <r>
    <x v="4"/>
    <d v="2010-11-01T00:00:00"/>
    <x v="0"/>
    <s v="Novembre"/>
    <n v="1"/>
    <n v="1"/>
    <s v="Lundi"/>
    <n v="59349"/>
  </r>
  <r>
    <x v="4"/>
    <d v="2010-11-02T00:00:00"/>
    <x v="0"/>
    <s v="Novembre"/>
    <n v="1"/>
    <n v="2"/>
    <s v="Mardi"/>
    <n v="148567"/>
  </r>
  <r>
    <x v="4"/>
    <d v="2010-11-03T00:00:00"/>
    <x v="0"/>
    <s v="Novembre"/>
    <n v="1"/>
    <n v="3"/>
    <s v="Mercredi"/>
    <n v="128550"/>
  </r>
  <r>
    <x v="4"/>
    <d v="2010-11-04T00:00:00"/>
    <x v="0"/>
    <s v="Novembre"/>
    <n v="1"/>
    <n v="4"/>
    <s v="Jeudi"/>
    <n v="71730"/>
  </r>
  <r>
    <x v="4"/>
    <d v="2010-11-05T00:00:00"/>
    <x v="0"/>
    <s v="Novembre"/>
    <n v="1"/>
    <n v="5"/>
    <s v="Vendredi"/>
    <n v="105804"/>
  </r>
  <r>
    <x v="4"/>
    <d v="2010-11-06T00:00:00"/>
    <x v="0"/>
    <s v="Novembre"/>
    <n v="1"/>
    <n v="6"/>
    <s v="Samedi"/>
    <n v="107277"/>
  </r>
  <r>
    <x v="4"/>
    <d v="2010-11-07T00:00:00"/>
    <x v="0"/>
    <s v="Novembre"/>
    <n v="1"/>
    <n v="7"/>
    <s v="Dimanche"/>
    <n v="52476"/>
  </r>
  <r>
    <x v="4"/>
    <d v="2010-11-08T00:00:00"/>
    <x v="0"/>
    <s v="Novembre"/>
    <n v="2"/>
    <n v="8"/>
    <s v="Lundi"/>
    <n v="58299"/>
  </r>
  <r>
    <x v="4"/>
    <d v="2010-11-09T00:00:00"/>
    <x v="0"/>
    <s v="Novembre"/>
    <n v="2"/>
    <n v="9"/>
    <s v="Mardi"/>
    <n v="114958"/>
  </r>
  <r>
    <x v="4"/>
    <d v="2010-11-10T00:00:00"/>
    <x v="0"/>
    <s v="Novembre"/>
    <n v="2"/>
    <n v="10"/>
    <s v="Mercredi"/>
    <n v="106246"/>
  </r>
  <r>
    <x v="4"/>
    <d v="2010-11-11T00:00:00"/>
    <x v="0"/>
    <s v="Novembre"/>
    <n v="2"/>
    <n v="11"/>
    <s v="Jeudi"/>
    <n v="101509"/>
  </r>
  <r>
    <x v="4"/>
    <d v="2010-11-12T00:00:00"/>
    <x v="0"/>
    <s v="Novembre"/>
    <n v="2"/>
    <n v="12"/>
    <s v="Vendredi"/>
    <n v="55075"/>
  </r>
  <r>
    <x v="4"/>
    <d v="2010-11-13T00:00:00"/>
    <x v="0"/>
    <s v="Novembre"/>
    <n v="2"/>
    <n v="13"/>
    <s v="Samedi"/>
    <n v="61848"/>
  </r>
  <r>
    <x v="4"/>
    <d v="2010-11-14T00:00:00"/>
    <x v="0"/>
    <s v="Novembre"/>
    <n v="2"/>
    <n v="14"/>
    <s v="Dimanche"/>
    <n v="63012"/>
  </r>
  <r>
    <x v="4"/>
    <d v="2010-11-15T00:00:00"/>
    <x v="0"/>
    <s v="Novembre"/>
    <n v="3"/>
    <n v="15"/>
    <s v="Lundi"/>
    <n v="57408"/>
  </r>
  <r>
    <x v="4"/>
    <d v="2010-11-16T00:00:00"/>
    <x v="0"/>
    <s v="Novembre"/>
    <n v="3"/>
    <n v="16"/>
    <s v="Mardi"/>
    <n v="137006"/>
  </r>
  <r>
    <x v="4"/>
    <d v="2010-11-17T00:00:00"/>
    <x v="0"/>
    <s v="Novembre"/>
    <n v="3"/>
    <n v="17"/>
    <s v="Mercredi"/>
    <n v="105239"/>
  </r>
  <r>
    <x v="4"/>
    <d v="2010-11-18T00:00:00"/>
    <x v="0"/>
    <s v="Novembre"/>
    <n v="3"/>
    <n v="18"/>
    <s v="Jeudi"/>
    <n v="59240"/>
  </r>
  <r>
    <x v="4"/>
    <d v="2010-11-19T00:00:00"/>
    <x v="0"/>
    <s v="Novembre"/>
    <n v="3"/>
    <n v="19"/>
    <s v="Vendredi"/>
    <n v="69193"/>
  </r>
  <r>
    <x v="4"/>
    <d v="2010-11-20T00:00:00"/>
    <x v="0"/>
    <s v="Novembre"/>
    <n v="3"/>
    <n v="20"/>
    <s v="Samedi"/>
    <n v="130401"/>
  </r>
  <r>
    <x v="4"/>
    <d v="2010-11-21T00:00:00"/>
    <x v="0"/>
    <s v="Novembre"/>
    <n v="3"/>
    <n v="21"/>
    <s v="Dimanche"/>
    <n v="87870"/>
  </r>
  <r>
    <x v="4"/>
    <d v="2010-11-22T00:00:00"/>
    <x v="0"/>
    <s v="Novembre"/>
    <n v="4"/>
    <n v="22"/>
    <s v="Lundi"/>
    <n v="81730"/>
  </r>
  <r>
    <x v="4"/>
    <d v="2010-11-23T00:00:00"/>
    <x v="0"/>
    <s v="Novembre"/>
    <n v="4"/>
    <n v="23"/>
    <s v="Mardi"/>
    <n v="57356"/>
  </r>
  <r>
    <x v="4"/>
    <d v="2010-11-24T00:00:00"/>
    <x v="0"/>
    <s v="Novembre"/>
    <n v="4"/>
    <n v="24"/>
    <s v="Mercredi"/>
    <n v="76304"/>
  </r>
  <r>
    <x v="4"/>
    <d v="2010-11-25T00:00:00"/>
    <x v="0"/>
    <s v="Novembre"/>
    <n v="4"/>
    <n v="25"/>
    <s v="Jeudi"/>
    <n v="110742"/>
  </r>
  <r>
    <x v="4"/>
    <d v="2010-11-26T00:00:00"/>
    <x v="0"/>
    <s v="Novembre"/>
    <n v="4"/>
    <n v="26"/>
    <s v="Vendredi"/>
    <n v="152905"/>
  </r>
  <r>
    <x v="4"/>
    <d v="2010-11-27T00:00:00"/>
    <x v="0"/>
    <s v="Novembre"/>
    <n v="4"/>
    <n v="27"/>
    <s v="Samedi"/>
    <n v="91216"/>
  </r>
  <r>
    <x v="4"/>
    <d v="2010-11-28T00:00:00"/>
    <x v="0"/>
    <s v="Novembre"/>
    <n v="4"/>
    <n v="28"/>
    <s v="Dimanche"/>
    <n v="95360"/>
  </r>
  <r>
    <x v="4"/>
    <d v="2010-11-29T00:00:00"/>
    <x v="0"/>
    <s v="Novembre"/>
    <n v="5"/>
    <n v="29"/>
    <s v="Lundi"/>
    <n v="106199"/>
  </r>
  <r>
    <x v="4"/>
    <d v="2010-11-30T00:00:00"/>
    <x v="0"/>
    <s v="Novembre"/>
    <n v="5"/>
    <n v="30"/>
    <s v="Mardi"/>
    <n v="151113"/>
  </r>
  <r>
    <x v="4"/>
    <d v="2010-12-01T00:00:00"/>
    <x v="0"/>
    <s v="Décembre"/>
    <n v="1"/>
    <n v="1"/>
    <s v="Mercredi"/>
    <n v="159992"/>
  </r>
  <r>
    <x v="4"/>
    <d v="2010-12-02T00:00:00"/>
    <x v="0"/>
    <s v="Décembre"/>
    <n v="1"/>
    <n v="2"/>
    <s v="Jeudi"/>
    <n v="50659"/>
  </r>
  <r>
    <x v="4"/>
    <d v="2010-12-03T00:00:00"/>
    <x v="0"/>
    <s v="Décembre"/>
    <n v="1"/>
    <n v="3"/>
    <s v="Vendredi"/>
    <n v="45505"/>
  </r>
  <r>
    <x v="4"/>
    <d v="2010-12-04T00:00:00"/>
    <x v="0"/>
    <s v="Décembre"/>
    <n v="1"/>
    <n v="4"/>
    <s v="Samedi"/>
    <n v="61656"/>
  </r>
  <r>
    <x v="4"/>
    <d v="2010-12-05T00:00:00"/>
    <x v="0"/>
    <s v="Décembre"/>
    <n v="1"/>
    <n v="5"/>
    <s v="Dimanche"/>
    <n v="106329"/>
  </r>
  <r>
    <x v="4"/>
    <d v="2010-12-06T00:00:00"/>
    <x v="0"/>
    <s v="Décembre"/>
    <n v="1"/>
    <n v="6"/>
    <s v="Lundi"/>
    <n v="85874"/>
  </r>
  <r>
    <x v="4"/>
    <d v="2010-12-07T00:00:00"/>
    <x v="0"/>
    <s v="Décembre"/>
    <n v="1"/>
    <n v="7"/>
    <s v="Mardi"/>
    <n v="85032"/>
  </r>
  <r>
    <x v="4"/>
    <d v="2010-12-08T00:00:00"/>
    <x v="0"/>
    <s v="Décembre"/>
    <n v="2"/>
    <n v="8"/>
    <s v="Mercredi"/>
    <n v="159148"/>
  </r>
  <r>
    <x v="4"/>
    <d v="2010-12-09T00:00:00"/>
    <x v="0"/>
    <s v="Décembre"/>
    <n v="2"/>
    <n v="9"/>
    <s v="Jeudi"/>
    <n v="83826"/>
  </r>
  <r>
    <x v="4"/>
    <d v="2010-12-10T00:00:00"/>
    <x v="0"/>
    <s v="Décembre"/>
    <n v="2"/>
    <n v="10"/>
    <s v="Vendredi"/>
    <n v="119319"/>
  </r>
  <r>
    <x v="4"/>
    <d v="2010-12-11T00:00:00"/>
    <x v="0"/>
    <s v="Décembre"/>
    <n v="2"/>
    <n v="11"/>
    <s v="Samedi"/>
    <n v="72087"/>
  </r>
  <r>
    <x v="4"/>
    <d v="2010-12-12T00:00:00"/>
    <x v="0"/>
    <s v="Décembre"/>
    <n v="2"/>
    <n v="12"/>
    <s v="Dimanche"/>
    <n v="137240"/>
  </r>
  <r>
    <x v="4"/>
    <d v="2010-12-13T00:00:00"/>
    <x v="0"/>
    <s v="Décembre"/>
    <n v="2"/>
    <n v="13"/>
    <s v="Lundi"/>
    <n v="128845"/>
  </r>
  <r>
    <x v="4"/>
    <d v="2010-12-14T00:00:00"/>
    <x v="0"/>
    <s v="Décembre"/>
    <n v="2"/>
    <n v="14"/>
    <s v="Mardi"/>
    <n v="79974"/>
  </r>
  <r>
    <x v="4"/>
    <d v="2010-12-15T00:00:00"/>
    <x v="0"/>
    <s v="Décembre"/>
    <n v="3"/>
    <n v="15"/>
    <s v="Mercredi"/>
    <n v="76156"/>
  </r>
  <r>
    <x v="4"/>
    <d v="2010-12-16T00:00:00"/>
    <x v="0"/>
    <s v="Décembre"/>
    <n v="3"/>
    <n v="16"/>
    <s v="Jeudi"/>
    <n v="130189"/>
  </r>
  <r>
    <x v="4"/>
    <d v="2010-12-17T00:00:00"/>
    <x v="0"/>
    <s v="Décembre"/>
    <n v="3"/>
    <n v="17"/>
    <s v="Vendredi"/>
    <n v="147577"/>
  </r>
  <r>
    <x v="4"/>
    <d v="2010-12-18T00:00:00"/>
    <x v="0"/>
    <s v="Décembre"/>
    <n v="3"/>
    <n v="18"/>
    <s v="Samedi"/>
    <n v="43943"/>
  </r>
  <r>
    <x v="4"/>
    <d v="2010-12-19T00:00:00"/>
    <x v="0"/>
    <s v="Décembre"/>
    <n v="3"/>
    <n v="19"/>
    <s v="Dimanche"/>
    <n v="87192"/>
  </r>
  <r>
    <x v="4"/>
    <d v="2010-12-20T00:00:00"/>
    <x v="0"/>
    <s v="Décembre"/>
    <n v="3"/>
    <n v="20"/>
    <s v="Lundi"/>
    <n v="145057"/>
  </r>
  <r>
    <x v="4"/>
    <d v="2010-12-21T00:00:00"/>
    <x v="0"/>
    <s v="Décembre"/>
    <n v="3"/>
    <n v="21"/>
    <s v="Mardi"/>
    <n v="101125"/>
  </r>
  <r>
    <x v="4"/>
    <d v="2010-12-22T00:00:00"/>
    <x v="0"/>
    <s v="Décembre"/>
    <n v="4"/>
    <n v="22"/>
    <s v="Mercredi"/>
    <n v="59029"/>
  </r>
  <r>
    <x v="4"/>
    <d v="2010-12-23T00:00:00"/>
    <x v="0"/>
    <s v="Décembre"/>
    <n v="4"/>
    <n v="23"/>
    <s v="Jeudi"/>
    <n v="43760"/>
  </r>
  <r>
    <x v="4"/>
    <d v="2010-12-24T00:00:00"/>
    <x v="0"/>
    <s v="Décembre"/>
    <n v="4"/>
    <n v="24"/>
    <s v="Vendredi"/>
    <n v="93825"/>
  </r>
  <r>
    <x v="4"/>
    <d v="2010-12-25T00:00:00"/>
    <x v="0"/>
    <s v="Décembre"/>
    <n v="4"/>
    <n v="25"/>
    <s v="Samedi"/>
    <n v="98054"/>
  </r>
  <r>
    <x v="4"/>
    <d v="2010-12-26T00:00:00"/>
    <x v="0"/>
    <s v="Décembre"/>
    <n v="4"/>
    <n v="26"/>
    <s v="Dimanche"/>
    <n v="153221"/>
  </r>
  <r>
    <x v="4"/>
    <d v="2010-12-27T00:00:00"/>
    <x v="0"/>
    <s v="Décembre"/>
    <n v="4"/>
    <n v="27"/>
    <s v="Lundi"/>
    <n v="40806"/>
  </r>
  <r>
    <x v="4"/>
    <d v="2010-12-28T00:00:00"/>
    <x v="0"/>
    <s v="Décembre"/>
    <n v="4"/>
    <n v="28"/>
    <s v="Mardi"/>
    <n v="84993"/>
  </r>
  <r>
    <x v="4"/>
    <d v="2010-12-29T00:00:00"/>
    <x v="0"/>
    <s v="Décembre"/>
    <n v="5"/>
    <n v="29"/>
    <s v="Mercredi"/>
    <n v="61616"/>
  </r>
  <r>
    <x v="4"/>
    <d v="2010-12-30T00:00:00"/>
    <x v="0"/>
    <s v="Décembre"/>
    <n v="5"/>
    <n v="30"/>
    <s v="Jeudi"/>
    <n v="71007"/>
  </r>
  <r>
    <x v="4"/>
    <d v="2010-12-31T00:00:00"/>
    <x v="0"/>
    <s v="Décembre"/>
    <n v="5"/>
    <n v="31"/>
    <s v="Vendredi"/>
    <n v="50029"/>
  </r>
  <r>
    <x v="5"/>
    <d v="2010-01-01T00:00:00"/>
    <x v="0"/>
    <s v="Janvier"/>
    <n v="1"/>
    <n v="1"/>
    <s v="Samedi"/>
    <n v="80332"/>
  </r>
  <r>
    <x v="5"/>
    <d v="2010-01-02T00:00:00"/>
    <x v="0"/>
    <s v="Janvier"/>
    <n v="1"/>
    <n v="2"/>
    <s v="Dimanche"/>
    <n v="133071"/>
  </r>
  <r>
    <x v="5"/>
    <d v="2010-01-03T00:00:00"/>
    <x v="0"/>
    <s v="Janvier"/>
    <n v="1"/>
    <n v="3"/>
    <s v="Lundi"/>
    <n v="83209"/>
  </r>
  <r>
    <x v="5"/>
    <d v="2010-01-04T00:00:00"/>
    <x v="0"/>
    <s v="Janvier"/>
    <n v="1"/>
    <n v="4"/>
    <s v="Mardi"/>
    <n v="77070"/>
  </r>
  <r>
    <x v="5"/>
    <d v="2010-01-05T00:00:00"/>
    <x v="0"/>
    <s v="Janvier"/>
    <n v="1"/>
    <n v="5"/>
    <s v="Mercredi"/>
    <n v="83816"/>
  </r>
  <r>
    <x v="5"/>
    <d v="2010-01-06T00:00:00"/>
    <x v="0"/>
    <s v="Janvier"/>
    <n v="1"/>
    <n v="6"/>
    <s v="Jeudi"/>
    <n v="157610"/>
  </r>
  <r>
    <x v="5"/>
    <d v="2010-01-07T00:00:00"/>
    <x v="0"/>
    <s v="Janvier"/>
    <n v="1"/>
    <n v="7"/>
    <s v="Vendredi"/>
    <n v="130053"/>
  </r>
  <r>
    <x v="5"/>
    <d v="2010-01-08T00:00:00"/>
    <x v="0"/>
    <s v="Janvier"/>
    <n v="2"/>
    <n v="8"/>
    <s v="Samedi"/>
    <n v="150198"/>
  </r>
  <r>
    <x v="5"/>
    <d v="2010-01-09T00:00:00"/>
    <x v="0"/>
    <s v="Janvier"/>
    <n v="2"/>
    <n v="9"/>
    <s v="Dimanche"/>
    <n v="134211"/>
  </r>
  <r>
    <x v="5"/>
    <d v="2010-01-10T00:00:00"/>
    <x v="0"/>
    <s v="Janvier"/>
    <n v="2"/>
    <n v="10"/>
    <s v="Lundi"/>
    <n v="53291"/>
  </r>
  <r>
    <x v="5"/>
    <d v="2010-01-11T00:00:00"/>
    <x v="0"/>
    <s v="Janvier"/>
    <n v="2"/>
    <n v="11"/>
    <s v="Mardi"/>
    <n v="104427"/>
  </r>
  <r>
    <x v="5"/>
    <d v="2010-01-12T00:00:00"/>
    <x v="0"/>
    <s v="Janvier"/>
    <n v="2"/>
    <n v="12"/>
    <s v="Mercredi"/>
    <n v="123414"/>
  </r>
  <r>
    <x v="5"/>
    <d v="2010-01-13T00:00:00"/>
    <x v="0"/>
    <s v="Janvier"/>
    <n v="2"/>
    <n v="13"/>
    <s v="Jeudi"/>
    <n v="104359"/>
  </r>
  <r>
    <x v="5"/>
    <d v="2010-01-14T00:00:00"/>
    <x v="0"/>
    <s v="Janvier"/>
    <n v="2"/>
    <n v="14"/>
    <s v="Vendredi"/>
    <n v="71320"/>
  </r>
  <r>
    <x v="5"/>
    <d v="2010-01-15T00:00:00"/>
    <x v="0"/>
    <s v="Janvier"/>
    <n v="3"/>
    <n v="15"/>
    <s v="Samedi"/>
    <n v="131608"/>
  </r>
  <r>
    <x v="5"/>
    <d v="2010-01-16T00:00:00"/>
    <x v="0"/>
    <s v="Janvier"/>
    <n v="3"/>
    <n v="16"/>
    <s v="Dimanche"/>
    <n v="109305"/>
  </r>
  <r>
    <x v="5"/>
    <d v="2010-01-17T00:00:00"/>
    <x v="0"/>
    <s v="Janvier"/>
    <n v="3"/>
    <n v="17"/>
    <s v="Lundi"/>
    <n v="81465"/>
  </r>
  <r>
    <x v="5"/>
    <d v="2010-01-18T00:00:00"/>
    <x v="0"/>
    <s v="Janvier"/>
    <n v="3"/>
    <n v="18"/>
    <s v="Mardi"/>
    <n v="158763"/>
  </r>
  <r>
    <x v="5"/>
    <d v="2010-01-19T00:00:00"/>
    <x v="0"/>
    <s v="Janvier"/>
    <n v="3"/>
    <n v="19"/>
    <s v="Mercredi"/>
    <n v="63373"/>
  </r>
  <r>
    <x v="5"/>
    <d v="2010-01-20T00:00:00"/>
    <x v="0"/>
    <s v="Janvier"/>
    <n v="3"/>
    <n v="20"/>
    <s v="Jeudi"/>
    <n v="63628"/>
  </r>
  <r>
    <x v="5"/>
    <d v="2010-01-21T00:00:00"/>
    <x v="0"/>
    <s v="Janvier"/>
    <n v="3"/>
    <n v="21"/>
    <s v="Vendredi"/>
    <n v="156665"/>
  </r>
  <r>
    <x v="5"/>
    <d v="2010-01-22T00:00:00"/>
    <x v="0"/>
    <s v="Janvier"/>
    <n v="4"/>
    <n v="22"/>
    <s v="Samedi"/>
    <n v="93950"/>
  </r>
  <r>
    <x v="5"/>
    <d v="2010-01-23T00:00:00"/>
    <x v="0"/>
    <s v="Janvier"/>
    <n v="4"/>
    <n v="23"/>
    <s v="Dimanche"/>
    <n v="112005"/>
  </r>
  <r>
    <x v="5"/>
    <d v="2010-01-24T00:00:00"/>
    <x v="0"/>
    <s v="Janvier"/>
    <n v="4"/>
    <n v="24"/>
    <s v="Lundi"/>
    <n v="114614"/>
  </r>
  <r>
    <x v="5"/>
    <d v="2010-01-25T00:00:00"/>
    <x v="0"/>
    <s v="Janvier"/>
    <n v="4"/>
    <n v="25"/>
    <s v="Mardi"/>
    <n v="44153"/>
  </r>
  <r>
    <x v="5"/>
    <d v="2010-01-26T00:00:00"/>
    <x v="0"/>
    <s v="Janvier"/>
    <n v="4"/>
    <n v="26"/>
    <s v="Mercredi"/>
    <n v="141970"/>
  </r>
  <r>
    <x v="5"/>
    <d v="2010-01-27T00:00:00"/>
    <x v="0"/>
    <s v="Janvier"/>
    <n v="4"/>
    <n v="27"/>
    <s v="Jeudi"/>
    <n v="70293"/>
  </r>
  <r>
    <x v="5"/>
    <d v="2010-01-28T00:00:00"/>
    <x v="0"/>
    <s v="Janvier"/>
    <n v="4"/>
    <n v="28"/>
    <s v="Vendredi"/>
    <n v="147360"/>
  </r>
  <r>
    <x v="5"/>
    <d v="2010-01-29T00:00:00"/>
    <x v="0"/>
    <s v="Janvier"/>
    <n v="5"/>
    <n v="29"/>
    <s v="Samedi"/>
    <n v="92559"/>
  </r>
  <r>
    <x v="5"/>
    <d v="2010-01-30T00:00:00"/>
    <x v="0"/>
    <s v="Janvier"/>
    <n v="5"/>
    <n v="30"/>
    <s v="Dimanche"/>
    <n v="138517"/>
  </r>
  <r>
    <x v="5"/>
    <d v="2010-01-31T00:00:00"/>
    <x v="0"/>
    <s v="Janvier"/>
    <n v="5"/>
    <n v="31"/>
    <s v="Lundi"/>
    <n v="91300"/>
  </r>
  <r>
    <x v="5"/>
    <d v="2010-02-01T00:00:00"/>
    <x v="0"/>
    <s v="Février"/>
    <n v="1"/>
    <n v="1"/>
    <s v="Mardi"/>
    <n v="49066"/>
  </r>
  <r>
    <x v="5"/>
    <d v="2010-02-02T00:00:00"/>
    <x v="0"/>
    <s v="Février"/>
    <n v="1"/>
    <n v="2"/>
    <s v="Mercredi"/>
    <n v="52166"/>
  </r>
  <r>
    <x v="5"/>
    <d v="2010-02-03T00:00:00"/>
    <x v="0"/>
    <s v="Février"/>
    <n v="1"/>
    <n v="3"/>
    <s v="Jeudi"/>
    <n v="60821"/>
  </r>
  <r>
    <x v="5"/>
    <d v="2010-02-04T00:00:00"/>
    <x v="0"/>
    <s v="Février"/>
    <n v="1"/>
    <n v="4"/>
    <s v="Vendredi"/>
    <n v="14388"/>
  </r>
  <r>
    <x v="5"/>
    <d v="2010-02-05T00:00:00"/>
    <x v="0"/>
    <s v="Février"/>
    <n v="1"/>
    <n v="5"/>
    <s v="Samedi"/>
    <n v="75682"/>
  </r>
  <r>
    <x v="5"/>
    <d v="2010-02-06T00:00:00"/>
    <x v="0"/>
    <s v="Février"/>
    <n v="1"/>
    <n v="6"/>
    <s v="Dimanche"/>
    <n v="23243"/>
  </r>
  <r>
    <x v="5"/>
    <d v="2010-02-07T00:00:00"/>
    <x v="0"/>
    <s v="Février"/>
    <n v="1"/>
    <n v="7"/>
    <s v="Lundi"/>
    <n v="41924"/>
  </r>
  <r>
    <x v="5"/>
    <d v="2010-02-08T00:00:00"/>
    <x v="0"/>
    <s v="Février"/>
    <n v="2"/>
    <n v="8"/>
    <s v="Mardi"/>
    <n v="64492"/>
  </r>
  <r>
    <x v="5"/>
    <d v="2010-02-09T00:00:00"/>
    <x v="0"/>
    <s v="Février"/>
    <n v="2"/>
    <n v="9"/>
    <s v="Mercredi"/>
    <n v="75695"/>
  </r>
  <r>
    <x v="5"/>
    <d v="2010-02-10T00:00:00"/>
    <x v="0"/>
    <s v="Février"/>
    <n v="2"/>
    <n v="10"/>
    <s v="Jeudi"/>
    <n v="47355"/>
  </r>
  <r>
    <x v="5"/>
    <d v="2010-02-11T00:00:00"/>
    <x v="0"/>
    <s v="Février"/>
    <n v="2"/>
    <n v="11"/>
    <s v="Vendredi"/>
    <n v="28017"/>
  </r>
  <r>
    <x v="5"/>
    <d v="2010-02-12T00:00:00"/>
    <x v="0"/>
    <s v="Février"/>
    <n v="2"/>
    <n v="12"/>
    <s v="Samedi"/>
    <n v="23449"/>
  </r>
  <r>
    <x v="5"/>
    <d v="2010-02-13T00:00:00"/>
    <x v="0"/>
    <s v="Février"/>
    <n v="2"/>
    <n v="13"/>
    <s v="Dimanche"/>
    <n v="68312"/>
  </r>
  <r>
    <x v="5"/>
    <d v="2010-02-14T00:00:00"/>
    <x v="0"/>
    <s v="Février"/>
    <n v="2"/>
    <n v="14"/>
    <s v="Lundi"/>
    <n v="69821"/>
  </r>
  <r>
    <x v="5"/>
    <d v="2010-02-15T00:00:00"/>
    <x v="0"/>
    <s v="Février"/>
    <n v="3"/>
    <n v="15"/>
    <s v="Mardi"/>
    <n v="54900"/>
  </r>
  <r>
    <x v="5"/>
    <d v="2010-02-16T00:00:00"/>
    <x v="0"/>
    <s v="Février"/>
    <n v="3"/>
    <n v="16"/>
    <s v="Mercredi"/>
    <n v="44126"/>
  </r>
  <r>
    <x v="5"/>
    <d v="2010-02-17T00:00:00"/>
    <x v="0"/>
    <s v="Février"/>
    <n v="3"/>
    <n v="17"/>
    <s v="Jeudi"/>
    <n v="66001"/>
  </r>
  <r>
    <x v="5"/>
    <d v="2010-02-18T00:00:00"/>
    <x v="0"/>
    <s v="Février"/>
    <n v="3"/>
    <n v="18"/>
    <s v="Vendredi"/>
    <n v="82890"/>
  </r>
  <r>
    <x v="5"/>
    <d v="2010-02-19T00:00:00"/>
    <x v="0"/>
    <s v="Février"/>
    <n v="3"/>
    <n v="19"/>
    <s v="Samedi"/>
    <n v="59868"/>
  </r>
  <r>
    <x v="5"/>
    <d v="2010-02-20T00:00:00"/>
    <x v="0"/>
    <s v="Février"/>
    <n v="3"/>
    <n v="20"/>
    <s v="Dimanche"/>
    <n v="83683"/>
  </r>
  <r>
    <x v="5"/>
    <d v="2010-02-21T00:00:00"/>
    <x v="0"/>
    <s v="Février"/>
    <n v="3"/>
    <n v="21"/>
    <s v="Lundi"/>
    <n v="15292"/>
  </r>
  <r>
    <x v="5"/>
    <d v="2010-02-22T00:00:00"/>
    <x v="0"/>
    <s v="Février"/>
    <n v="4"/>
    <n v="22"/>
    <s v="Mardi"/>
    <n v="83928"/>
  </r>
  <r>
    <x v="5"/>
    <d v="2010-02-23T00:00:00"/>
    <x v="0"/>
    <s v="Février"/>
    <n v="4"/>
    <n v="23"/>
    <s v="Mercredi"/>
    <n v="45696"/>
  </r>
  <r>
    <x v="5"/>
    <d v="2010-02-24T00:00:00"/>
    <x v="0"/>
    <s v="Février"/>
    <n v="4"/>
    <n v="24"/>
    <s v="Jeudi"/>
    <n v="46118"/>
  </r>
  <r>
    <x v="5"/>
    <d v="2010-02-25T00:00:00"/>
    <x v="0"/>
    <s v="Février"/>
    <n v="4"/>
    <n v="25"/>
    <s v="Vendredi"/>
    <n v="30175"/>
  </r>
  <r>
    <x v="5"/>
    <d v="2010-02-26T00:00:00"/>
    <x v="0"/>
    <s v="Février"/>
    <n v="4"/>
    <n v="26"/>
    <s v="Samedi"/>
    <n v="34053"/>
  </r>
  <r>
    <x v="5"/>
    <d v="2010-02-27T00:00:00"/>
    <x v="0"/>
    <s v="Février"/>
    <n v="4"/>
    <n v="27"/>
    <s v="Dimanche"/>
    <n v="63629"/>
  </r>
  <r>
    <x v="5"/>
    <d v="2010-02-28T00:00:00"/>
    <x v="0"/>
    <s v="Février"/>
    <n v="4"/>
    <n v="28"/>
    <s v="Lundi"/>
    <n v="68227"/>
  </r>
  <r>
    <x v="5"/>
    <d v="2010-03-01T00:00:00"/>
    <x v="0"/>
    <s v="Mars"/>
    <n v="1"/>
    <n v="1"/>
    <s v="Mardi"/>
    <n v="83847"/>
  </r>
  <r>
    <x v="5"/>
    <d v="2010-03-02T00:00:00"/>
    <x v="0"/>
    <s v="Mars"/>
    <n v="1"/>
    <n v="2"/>
    <s v="Mercredi"/>
    <n v="80830"/>
  </r>
  <r>
    <x v="5"/>
    <d v="2010-03-03T00:00:00"/>
    <x v="0"/>
    <s v="Mars"/>
    <n v="1"/>
    <n v="3"/>
    <s v="Jeudi"/>
    <n v="83935"/>
  </r>
  <r>
    <x v="5"/>
    <d v="2010-03-04T00:00:00"/>
    <x v="0"/>
    <s v="Mars"/>
    <n v="1"/>
    <n v="4"/>
    <s v="Vendredi"/>
    <n v="88273"/>
  </r>
  <r>
    <x v="5"/>
    <d v="2010-03-05T00:00:00"/>
    <x v="0"/>
    <s v="Mars"/>
    <n v="1"/>
    <n v="5"/>
    <s v="Samedi"/>
    <n v="80297"/>
  </r>
  <r>
    <x v="5"/>
    <d v="2010-03-06T00:00:00"/>
    <x v="0"/>
    <s v="Mars"/>
    <n v="1"/>
    <n v="6"/>
    <s v="Dimanche"/>
    <n v="85088"/>
  </r>
  <r>
    <x v="5"/>
    <d v="2010-03-07T00:00:00"/>
    <x v="0"/>
    <s v="Mars"/>
    <n v="1"/>
    <n v="7"/>
    <s v="Lundi"/>
    <n v="43687"/>
  </r>
  <r>
    <x v="5"/>
    <d v="2010-03-08T00:00:00"/>
    <x v="0"/>
    <s v="Mars"/>
    <n v="2"/>
    <n v="8"/>
    <s v="Mardi"/>
    <n v="71302"/>
  </r>
  <r>
    <x v="5"/>
    <d v="2010-03-09T00:00:00"/>
    <x v="0"/>
    <s v="Mars"/>
    <n v="2"/>
    <n v="9"/>
    <s v="Mercredi"/>
    <n v="51672"/>
  </r>
  <r>
    <x v="5"/>
    <d v="2010-03-10T00:00:00"/>
    <x v="0"/>
    <s v="Mars"/>
    <n v="2"/>
    <n v="10"/>
    <s v="Jeudi"/>
    <n v="28669"/>
  </r>
  <r>
    <x v="5"/>
    <d v="2010-03-11T00:00:00"/>
    <x v="0"/>
    <s v="Mars"/>
    <n v="2"/>
    <n v="11"/>
    <s v="Vendredi"/>
    <n v="35185"/>
  </r>
  <r>
    <x v="5"/>
    <d v="2010-03-12T00:00:00"/>
    <x v="0"/>
    <s v="Mars"/>
    <n v="2"/>
    <n v="12"/>
    <s v="Samedi"/>
    <n v="73994"/>
  </r>
  <r>
    <x v="5"/>
    <d v="2010-03-13T00:00:00"/>
    <x v="0"/>
    <s v="Mars"/>
    <n v="2"/>
    <n v="13"/>
    <s v="Dimanche"/>
    <n v="87630"/>
  </r>
  <r>
    <x v="5"/>
    <d v="2010-03-14T00:00:00"/>
    <x v="0"/>
    <s v="Mars"/>
    <n v="2"/>
    <n v="14"/>
    <s v="Lundi"/>
    <n v="30933"/>
  </r>
  <r>
    <x v="5"/>
    <d v="2010-03-15T00:00:00"/>
    <x v="0"/>
    <s v="Mars"/>
    <n v="3"/>
    <n v="15"/>
    <s v="Mardi"/>
    <n v="74889"/>
  </r>
  <r>
    <x v="5"/>
    <d v="2010-03-16T00:00:00"/>
    <x v="0"/>
    <s v="Mars"/>
    <n v="3"/>
    <n v="16"/>
    <s v="Mercredi"/>
    <n v="84788"/>
  </r>
  <r>
    <x v="5"/>
    <d v="2010-03-17T00:00:00"/>
    <x v="0"/>
    <s v="Mars"/>
    <n v="3"/>
    <n v="17"/>
    <s v="Jeudi"/>
    <n v="79575"/>
  </r>
  <r>
    <x v="5"/>
    <d v="2010-03-18T00:00:00"/>
    <x v="0"/>
    <s v="Mars"/>
    <n v="3"/>
    <n v="18"/>
    <s v="Vendredi"/>
    <n v="72925"/>
  </r>
  <r>
    <x v="5"/>
    <d v="2010-03-19T00:00:00"/>
    <x v="0"/>
    <s v="Mars"/>
    <n v="3"/>
    <n v="19"/>
    <s v="Samedi"/>
    <n v="50631"/>
  </r>
  <r>
    <x v="5"/>
    <d v="2010-03-20T00:00:00"/>
    <x v="0"/>
    <s v="Mars"/>
    <n v="3"/>
    <n v="20"/>
    <s v="Dimanche"/>
    <n v="81575"/>
  </r>
  <r>
    <x v="5"/>
    <d v="2010-03-21T00:00:00"/>
    <x v="0"/>
    <s v="Mars"/>
    <n v="3"/>
    <n v="21"/>
    <s v="Lundi"/>
    <n v="65253"/>
  </r>
  <r>
    <x v="5"/>
    <d v="2010-03-22T00:00:00"/>
    <x v="0"/>
    <s v="Mars"/>
    <n v="4"/>
    <n v="22"/>
    <s v="Mardi"/>
    <n v="53105"/>
  </r>
  <r>
    <x v="5"/>
    <d v="2010-03-23T00:00:00"/>
    <x v="0"/>
    <s v="Mars"/>
    <n v="4"/>
    <n v="23"/>
    <s v="Mercredi"/>
    <n v="68408"/>
  </r>
  <r>
    <x v="5"/>
    <d v="2010-03-24T00:00:00"/>
    <x v="0"/>
    <s v="Mars"/>
    <n v="4"/>
    <n v="24"/>
    <s v="Jeudi"/>
    <n v="16125"/>
  </r>
  <r>
    <x v="5"/>
    <d v="2010-03-25T00:00:00"/>
    <x v="0"/>
    <s v="Mars"/>
    <n v="4"/>
    <n v="25"/>
    <s v="Vendredi"/>
    <n v="81737"/>
  </r>
  <r>
    <x v="5"/>
    <d v="2010-03-26T00:00:00"/>
    <x v="0"/>
    <s v="Mars"/>
    <n v="4"/>
    <n v="26"/>
    <s v="Samedi"/>
    <n v="44911"/>
  </r>
  <r>
    <x v="5"/>
    <d v="2010-03-27T00:00:00"/>
    <x v="0"/>
    <s v="Mars"/>
    <n v="4"/>
    <n v="27"/>
    <s v="Dimanche"/>
    <n v="55736"/>
  </r>
  <r>
    <x v="5"/>
    <d v="2010-03-28T00:00:00"/>
    <x v="0"/>
    <s v="Mars"/>
    <n v="4"/>
    <n v="28"/>
    <s v="Lundi"/>
    <n v="33445"/>
  </r>
  <r>
    <x v="5"/>
    <d v="2010-03-29T00:00:00"/>
    <x v="0"/>
    <s v="Mars"/>
    <n v="5"/>
    <n v="29"/>
    <s v="Mardi"/>
    <n v="82256"/>
  </r>
  <r>
    <x v="5"/>
    <d v="2010-03-30T00:00:00"/>
    <x v="0"/>
    <s v="Mars"/>
    <n v="5"/>
    <n v="30"/>
    <s v="Mercredi"/>
    <n v="71156"/>
  </r>
  <r>
    <x v="5"/>
    <d v="2010-03-31T00:00:00"/>
    <x v="0"/>
    <s v="Mars"/>
    <n v="5"/>
    <n v="31"/>
    <s v="Jeudi"/>
    <n v="78602"/>
  </r>
  <r>
    <x v="5"/>
    <d v="2010-04-01T00:00:00"/>
    <x v="0"/>
    <s v="Avril"/>
    <n v="1"/>
    <n v="1"/>
    <s v="Vendredi"/>
    <n v="48129"/>
  </r>
  <r>
    <x v="5"/>
    <d v="2010-04-02T00:00:00"/>
    <x v="0"/>
    <s v="Avril"/>
    <n v="1"/>
    <n v="2"/>
    <s v="Samedi"/>
    <n v="21912"/>
  </r>
  <r>
    <x v="5"/>
    <d v="2010-04-03T00:00:00"/>
    <x v="0"/>
    <s v="Avril"/>
    <n v="1"/>
    <n v="3"/>
    <s v="Dimanche"/>
    <n v="79506"/>
  </r>
  <r>
    <x v="5"/>
    <d v="2010-04-04T00:00:00"/>
    <x v="0"/>
    <s v="Avril"/>
    <n v="1"/>
    <n v="4"/>
    <s v="Lundi"/>
    <n v="26491"/>
  </r>
  <r>
    <x v="5"/>
    <d v="2010-04-05T00:00:00"/>
    <x v="0"/>
    <s v="Avril"/>
    <n v="1"/>
    <n v="5"/>
    <s v="Mardi"/>
    <n v="62019"/>
  </r>
  <r>
    <x v="5"/>
    <d v="2010-04-06T00:00:00"/>
    <x v="0"/>
    <s v="Avril"/>
    <n v="1"/>
    <n v="6"/>
    <s v="Mercredi"/>
    <n v="85727"/>
  </r>
  <r>
    <x v="5"/>
    <d v="2010-04-07T00:00:00"/>
    <x v="0"/>
    <s v="Avril"/>
    <n v="1"/>
    <n v="7"/>
    <s v="Jeudi"/>
    <n v="43475"/>
  </r>
  <r>
    <x v="5"/>
    <d v="2010-04-08T00:00:00"/>
    <x v="0"/>
    <s v="Avril"/>
    <n v="2"/>
    <n v="8"/>
    <s v="Vendredi"/>
    <n v="76409"/>
  </r>
  <r>
    <x v="5"/>
    <d v="2010-04-09T00:00:00"/>
    <x v="0"/>
    <s v="Avril"/>
    <n v="2"/>
    <n v="9"/>
    <s v="Samedi"/>
    <n v="52024"/>
  </r>
  <r>
    <x v="5"/>
    <d v="2010-04-10T00:00:00"/>
    <x v="0"/>
    <s v="Avril"/>
    <n v="2"/>
    <n v="10"/>
    <s v="Dimanche"/>
    <n v="38441"/>
  </r>
  <r>
    <x v="5"/>
    <d v="2010-04-11T00:00:00"/>
    <x v="0"/>
    <s v="Avril"/>
    <n v="2"/>
    <n v="11"/>
    <s v="Lundi"/>
    <n v="82531"/>
  </r>
  <r>
    <x v="5"/>
    <d v="2010-04-12T00:00:00"/>
    <x v="0"/>
    <s v="Avril"/>
    <n v="2"/>
    <n v="12"/>
    <s v="Mardi"/>
    <n v="25096"/>
  </r>
  <r>
    <x v="5"/>
    <d v="2010-04-13T00:00:00"/>
    <x v="0"/>
    <s v="Avril"/>
    <n v="2"/>
    <n v="13"/>
    <s v="Mercredi"/>
    <n v="45428"/>
  </r>
  <r>
    <x v="5"/>
    <d v="2010-04-14T00:00:00"/>
    <x v="0"/>
    <s v="Avril"/>
    <n v="2"/>
    <n v="14"/>
    <s v="Jeudi"/>
    <n v="26188"/>
  </r>
  <r>
    <x v="5"/>
    <d v="2010-04-15T00:00:00"/>
    <x v="0"/>
    <s v="Avril"/>
    <n v="3"/>
    <n v="15"/>
    <s v="Vendredi"/>
    <n v="59989"/>
  </r>
  <r>
    <x v="5"/>
    <d v="2010-04-16T00:00:00"/>
    <x v="0"/>
    <s v="Avril"/>
    <n v="3"/>
    <n v="16"/>
    <s v="Samedi"/>
    <n v="42480"/>
  </r>
  <r>
    <x v="5"/>
    <d v="2010-04-17T00:00:00"/>
    <x v="0"/>
    <s v="Avril"/>
    <n v="3"/>
    <n v="17"/>
    <s v="Dimanche"/>
    <n v="55728"/>
  </r>
  <r>
    <x v="5"/>
    <d v="2010-04-18T00:00:00"/>
    <x v="0"/>
    <s v="Avril"/>
    <n v="3"/>
    <n v="18"/>
    <s v="Lundi"/>
    <n v="67071"/>
  </r>
  <r>
    <x v="5"/>
    <d v="2010-04-19T00:00:00"/>
    <x v="0"/>
    <s v="Avril"/>
    <n v="3"/>
    <n v="19"/>
    <s v="Mardi"/>
    <n v="88346"/>
  </r>
  <r>
    <x v="5"/>
    <d v="2010-04-20T00:00:00"/>
    <x v="0"/>
    <s v="Avril"/>
    <n v="3"/>
    <n v="20"/>
    <s v="Mercredi"/>
    <n v="79746"/>
  </r>
  <r>
    <x v="5"/>
    <d v="2010-04-21T00:00:00"/>
    <x v="0"/>
    <s v="Avril"/>
    <n v="3"/>
    <n v="21"/>
    <s v="Jeudi"/>
    <n v="14479"/>
  </r>
  <r>
    <x v="5"/>
    <d v="2010-04-22T00:00:00"/>
    <x v="0"/>
    <s v="Avril"/>
    <n v="4"/>
    <n v="22"/>
    <s v="Vendredi"/>
    <n v="88157"/>
  </r>
  <r>
    <x v="5"/>
    <d v="2010-04-23T00:00:00"/>
    <x v="0"/>
    <s v="Avril"/>
    <n v="4"/>
    <n v="23"/>
    <s v="Samedi"/>
    <n v="30398"/>
  </r>
  <r>
    <x v="5"/>
    <d v="2010-04-24T00:00:00"/>
    <x v="0"/>
    <s v="Avril"/>
    <n v="4"/>
    <n v="24"/>
    <s v="Dimanche"/>
    <n v="36350"/>
  </r>
  <r>
    <x v="5"/>
    <d v="2010-04-25T00:00:00"/>
    <x v="0"/>
    <s v="Avril"/>
    <n v="4"/>
    <n v="25"/>
    <s v="Lundi"/>
    <n v="58285"/>
  </r>
  <r>
    <x v="5"/>
    <d v="2010-04-26T00:00:00"/>
    <x v="0"/>
    <s v="Avril"/>
    <n v="4"/>
    <n v="26"/>
    <s v="Mardi"/>
    <n v="79453"/>
  </r>
  <r>
    <x v="5"/>
    <d v="2010-04-27T00:00:00"/>
    <x v="0"/>
    <s v="Avril"/>
    <n v="4"/>
    <n v="27"/>
    <s v="Mercredi"/>
    <n v="20383"/>
  </r>
  <r>
    <x v="5"/>
    <d v="2010-04-28T00:00:00"/>
    <x v="0"/>
    <s v="Avril"/>
    <n v="4"/>
    <n v="28"/>
    <s v="Jeudi"/>
    <n v="69308"/>
  </r>
  <r>
    <x v="5"/>
    <d v="2010-04-29T00:00:00"/>
    <x v="0"/>
    <s v="Avril"/>
    <n v="5"/>
    <n v="29"/>
    <s v="Vendredi"/>
    <n v="57107"/>
  </r>
  <r>
    <x v="5"/>
    <d v="2010-04-30T00:00:00"/>
    <x v="0"/>
    <s v="Avril"/>
    <n v="5"/>
    <n v="30"/>
    <s v="Samedi"/>
    <n v="72219"/>
  </r>
  <r>
    <x v="5"/>
    <d v="2010-05-01T00:00:00"/>
    <x v="0"/>
    <s v="Mai"/>
    <n v="1"/>
    <n v="1"/>
    <s v="Dimanche"/>
    <n v="84430"/>
  </r>
  <r>
    <x v="5"/>
    <d v="2010-05-02T00:00:00"/>
    <x v="0"/>
    <s v="Mai"/>
    <n v="1"/>
    <n v="2"/>
    <s v="Lundi"/>
    <n v="80607"/>
  </r>
  <r>
    <x v="5"/>
    <d v="2010-05-03T00:00:00"/>
    <x v="0"/>
    <s v="Mai"/>
    <n v="1"/>
    <n v="3"/>
    <s v="Mardi"/>
    <n v="46122"/>
  </r>
  <r>
    <x v="5"/>
    <d v="2010-05-04T00:00:00"/>
    <x v="0"/>
    <s v="Mai"/>
    <n v="1"/>
    <n v="4"/>
    <s v="Mercredi"/>
    <n v="47761"/>
  </r>
  <r>
    <x v="5"/>
    <d v="2010-05-05T00:00:00"/>
    <x v="0"/>
    <s v="Mai"/>
    <n v="1"/>
    <n v="5"/>
    <s v="Jeudi"/>
    <n v="44844"/>
  </r>
  <r>
    <x v="5"/>
    <d v="2010-05-06T00:00:00"/>
    <x v="0"/>
    <s v="Mai"/>
    <n v="1"/>
    <n v="6"/>
    <s v="Vendredi"/>
    <n v="23500"/>
  </r>
  <r>
    <x v="5"/>
    <d v="2010-05-07T00:00:00"/>
    <x v="0"/>
    <s v="Mai"/>
    <n v="1"/>
    <n v="7"/>
    <s v="Samedi"/>
    <n v="72242"/>
  </r>
  <r>
    <x v="5"/>
    <d v="2010-05-08T00:00:00"/>
    <x v="0"/>
    <s v="Mai"/>
    <n v="2"/>
    <n v="8"/>
    <s v="Dimanche"/>
    <n v="78470"/>
  </r>
  <r>
    <x v="5"/>
    <d v="2010-05-09T00:00:00"/>
    <x v="0"/>
    <s v="Mai"/>
    <n v="2"/>
    <n v="9"/>
    <s v="Lundi"/>
    <n v="45094"/>
  </r>
  <r>
    <x v="5"/>
    <d v="2010-05-10T00:00:00"/>
    <x v="0"/>
    <s v="Mai"/>
    <n v="2"/>
    <n v="10"/>
    <s v="Mardi"/>
    <n v="40982"/>
  </r>
  <r>
    <x v="5"/>
    <d v="2010-05-11T00:00:00"/>
    <x v="0"/>
    <s v="Mai"/>
    <n v="2"/>
    <n v="11"/>
    <s v="Mercredi"/>
    <n v="60305"/>
  </r>
  <r>
    <x v="5"/>
    <d v="2010-05-12T00:00:00"/>
    <x v="0"/>
    <s v="Mai"/>
    <n v="2"/>
    <n v="12"/>
    <s v="Jeudi"/>
    <n v="61978"/>
  </r>
  <r>
    <x v="5"/>
    <d v="2010-05-13T00:00:00"/>
    <x v="0"/>
    <s v="Mai"/>
    <n v="2"/>
    <n v="13"/>
    <s v="Vendredi"/>
    <n v="44455"/>
  </r>
  <r>
    <x v="5"/>
    <d v="2010-05-14T00:00:00"/>
    <x v="0"/>
    <s v="Mai"/>
    <n v="2"/>
    <n v="14"/>
    <s v="Samedi"/>
    <n v="64053"/>
  </r>
  <r>
    <x v="5"/>
    <d v="2010-05-15T00:00:00"/>
    <x v="0"/>
    <s v="Mai"/>
    <n v="3"/>
    <n v="15"/>
    <s v="Dimanche"/>
    <n v="40957"/>
  </r>
  <r>
    <x v="5"/>
    <d v="2010-05-16T00:00:00"/>
    <x v="0"/>
    <s v="Mai"/>
    <n v="3"/>
    <n v="16"/>
    <s v="Lundi"/>
    <n v="54156"/>
  </r>
  <r>
    <x v="5"/>
    <d v="2010-05-17T00:00:00"/>
    <x v="0"/>
    <s v="Mai"/>
    <n v="3"/>
    <n v="17"/>
    <s v="Mardi"/>
    <n v="60288"/>
  </r>
  <r>
    <x v="5"/>
    <d v="2010-05-18T00:00:00"/>
    <x v="0"/>
    <s v="Mai"/>
    <n v="3"/>
    <n v="18"/>
    <s v="Mercredi"/>
    <n v="73586"/>
  </r>
  <r>
    <x v="5"/>
    <d v="2010-05-19T00:00:00"/>
    <x v="0"/>
    <s v="Mai"/>
    <n v="3"/>
    <n v="19"/>
    <s v="Jeudi"/>
    <n v="18477"/>
  </r>
  <r>
    <x v="5"/>
    <d v="2010-05-20T00:00:00"/>
    <x v="0"/>
    <s v="Mai"/>
    <n v="3"/>
    <n v="20"/>
    <s v="Vendredi"/>
    <n v="52451"/>
  </r>
  <r>
    <x v="5"/>
    <d v="2010-05-21T00:00:00"/>
    <x v="0"/>
    <s v="Mai"/>
    <n v="3"/>
    <n v="21"/>
    <s v="Samedi"/>
    <n v="22518"/>
  </r>
  <r>
    <x v="5"/>
    <d v="2010-05-22T00:00:00"/>
    <x v="0"/>
    <s v="Mai"/>
    <n v="4"/>
    <n v="22"/>
    <s v="Dimanche"/>
    <n v="29424"/>
  </r>
  <r>
    <x v="5"/>
    <d v="2010-05-23T00:00:00"/>
    <x v="0"/>
    <s v="Mai"/>
    <n v="4"/>
    <n v="23"/>
    <s v="Lundi"/>
    <n v="65290"/>
  </r>
  <r>
    <x v="5"/>
    <d v="2010-05-24T00:00:00"/>
    <x v="0"/>
    <s v="Mai"/>
    <n v="4"/>
    <n v="24"/>
    <s v="Mardi"/>
    <n v="59967"/>
  </r>
  <r>
    <x v="5"/>
    <d v="2010-05-25T00:00:00"/>
    <x v="0"/>
    <s v="Mai"/>
    <n v="4"/>
    <n v="25"/>
    <s v="Mercredi"/>
    <n v="79284"/>
  </r>
  <r>
    <x v="5"/>
    <d v="2010-05-26T00:00:00"/>
    <x v="0"/>
    <s v="Mai"/>
    <n v="4"/>
    <n v="26"/>
    <s v="Jeudi"/>
    <n v="37754"/>
  </r>
  <r>
    <x v="5"/>
    <d v="2010-05-27T00:00:00"/>
    <x v="0"/>
    <s v="Mai"/>
    <n v="4"/>
    <n v="27"/>
    <s v="Vendredi"/>
    <n v="56460"/>
  </r>
  <r>
    <x v="5"/>
    <d v="2010-05-28T00:00:00"/>
    <x v="0"/>
    <s v="Mai"/>
    <n v="4"/>
    <n v="28"/>
    <s v="Samedi"/>
    <n v="67271"/>
  </r>
  <r>
    <x v="5"/>
    <d v="2010-05-29T00:00:00"/>
    <x v="0"/>
    <s v="Mai"/>
    <n v="5"/>
    <n v="29"/>
    <s v="Dimanche"/>
    <n v="45351"/>
  </r>
  <r>
    <x v="5"/>
    <d v="2010-05-30T00:00:00"/>
    <x v="0"/>
    <s v="Mai"/>
    <n v="5"/>
    <n v="30"/>
    <s v="Lundi"/>
    <n v="53491"/>
  </r>
  <r>
    <x v="5"/>
    <d v="2010-05-31T00:00:00"/>
    <x v="0"/>
    <s v="Mai"/>
    <n v="5"/>
    <n v="31"/>
    <s v="Mardi"/>
    <n v="72458"/>
  </r>
  <r>
    <x v="5"/>
    <d v="2010-06-01T00:00:00"/>
    <x v="0"/>
    <s v="Juin"/>
    <n v="1"/>
    <n v="1"/>
    <s v="Mercredi"/>
    <n v="52479"/>
  </r>
  <r>
    <x v="5"/>
    <d v="2010-06-02T00:00:00"/>
    <x v="0"/>
    <s v="Juin"/>
    <n v="1"/>
    <n v="2"/>
    <s v="Jeudi"/>
    <n v="45605"/>
  </r>
  <r>
    <x v="5"/>
    <d v="2010-06-03T00:00:00"/>
    <x v="0"/>
    <s v="Juin"/>
    <n v="1"/>
    <n v="3"/>
    <s v="Vendredi"/>
    <n v="57749"/>
  </r>
  <r>
    <x v="5"/>
    <d v="2010-06-04T00:00:00"/>
    <x v="0"/>
    <s v="Juin"/>
    <n v="1"/>
    <n v="4"/>
    <s v="Samedi"/>
    <n v="64365"/>
  </r>
  <r>
    <x v="5"/>
    <d v="2010-06-05T00:00:00"/>
    <x v="0"/>
    <s v="Juin"/>
    <n v="1"/>
    <n v="5"/>
    <s v="Dimanche"/>
    <n v="46709"/>
  </r>
  <r>
    <x v="5"/>
    <d v="2010-06-06T00:00:00"/>
    <x v="0"/>
    <s v="Juin"/>
    <n v="1"/>
    <n v="6"/>
    <s v="Lundi"/>
    <n v="31618"/>
  </r>
  <r>
    <x v="5"/>
    <d v="2010-06-07T00:00:00"/>
    <x v="0"/>
    <s v="Juin"/>
    <n v="1"/>
    <n v="7"/>
    <s v="Mardi"/>
    <n v="67728"/>
  </r>
  <r>
    <x v="5"/>
    <d v="2010-06-08T00:00:00"/>
    <x v="0"/>
    <s v="Juin"/>
    <n v="2"/>
    <n v="8"/>
    <s v="Mercredi"/>
    <n v="33073"/>
  </r>
  <r>
    <x v="5"/>
    <d v="2010-06-09T00:00:00"/>
    <x v="0"/>
    <s v="Juin"/>
    <n v="2"/>
    <n v="9"/>
    <s v="Jeudi"/>
    <n v="46862"/>
  </r>
  <r>
    <x v="5"/>
    <d v="2010-06-10T00:00:00"/>
    <x v="0"/>
    <s v="Juin"/>
    <n v="2"/>
    <n v="10"/>
    <s v="Vendredi"/>
    <n v="69032"/>
  </r>
  <r>
    <x v="5"/>
    <d v="2010-06-11T00:00:00"/>
    <x v="0"/>
    <s v="Juin"/>
    <n v="2"/>
    <n v="11"/>
    <s v="Samedi"/>
    <n v="14390"/>
  </r>
  <r>
    <x v="5"/>
    <d v="2010-06-12T00:00:00"/>
    <x v="0"/>
    <s v="Juin"/>
    <n v="2"/>
    <n v="12"/>
    <s v="Dimanche"/>
    <n v="35663"/>
  </r>
  <r>
    <x v="5"/>
    <d v="2010-06-13T00:00:00"/>
    <x v="0"/>
    <s v="Juin"/>
    <n v="2"/>
    <n v="13"/>
    <s v="Lundi"/>
    <n v="44806"/>
  </r>
  <r>
    <x v="5"/>
    <d v="2010-06-14T00:00:00"/>
    <x v="0"/>
    <s v="Juin"/>
    <n v="2"/>
    <n v="14"/>
    <s v="Mardi"/>
    <n v="61437"/>
  </r>
  <r>
    <x v="5"/>
    <d v="2010-06-15T00:00:00"/>
    <x v="0"/>
    <s v="Juin"/>
    <n v="3"/>
    <n v="15"/>
    <s v="Mercredi"/>
    <n v="54352"/>
  </r>
  <r>
    <x v="5"/>
    <d v="2010-06-16T00:00:00"/>
    <x v="0"/>
    <s v="Juin"/>
    <n v="3"/>
    <n v="16"/>
    <s v="Jeudi"/>
    <n v="86707"/>
  </r>
  <r>
    <x v="5"/>
    <d v="2010-06-17T00:00:00"/>
    <x v="0"/>
    <s v="Juin"/>
    <n v="3"/>
    <n v="17"/>
    <s v="Vendredi"/>
    <n v="61017"/>
  </r>
  <r>
    <x v="5"/>
    <d v="2010-06-18T00:00:00"/>
    <x v="0"/>
    <s v="Juin"/>
    <n v="3"/>
    <n v="18"/>
    <s v="Samedi"/>
    <n v="61095"/>
  </r>
  <r>
    <x v="5"/>
    <d v="2010-06-19T00:00:00"/>
    <x v="0"/>
    <s v="Juin"/>
    <n v="3"/>
    <n v="19"/>
    <s v="Dimanche"/>
    <n v="77926"/>
  </r>
  <r>
    <x v="5"/>
    <d v="2010-06-20T00:00:00"/>
    <x v="0"/>
    <s v="Juin"/>
    <n v="3"/>
    <n v="20"/>
    <s v="Lundi"/>
    <n v="29819"/>
  </r>
  <r>
    <x v="5"/>
    <d v="2010-06-21T00:00:00"/>
    <x v="0"/>
    <s v="Juin"/>
    <n v="3"/>
    <n v="21"/>
    <s v="Mardi"/>
    <n v="16421"/>
  </r>
  <r>
    <x v="5"/>
    <d v="2010-06-22T00:00:00"/>
    <x v="0"/>
    <s v="Juin"/>
    <n v="4"/>
    <n v="22"/>
    <s v="Mercredi"/>
    <n v="32279"/>
  </r>
  <r>
    <x v="5"/>
    <d v="2010-06-23T00:00:00"/>
    <x v="0"/>
    <s v="Juin"/>
    <n v="4"/>
    <n v="23"/>
    <s v="Jeudi"/>
    <n v="57404"/>
  </r>
  <r>
    <x v="5"/>
    <d v="2010-06-24T00:00:00"/>
    <x v="0"/>
    <s v="Juin"/>
    <n v="4"/>
    <n v="24"/>
    <s v="Vendredi"/>
    <n v="15433"/>
  </r>
  <r>
    <x v="5"/>
    <d v="2010-06-25T00:00:00"/>
    <x v="0"/>
    <s v="Juin"/>
    <n v="4"/>
    <n v="25"/>
    <s v="Samedi"/>
    <n v="84409"/>
  </r>
  <r>
    <x v="5"/>
    <d v="2010-06-26T00:00:00"/>
    <x v="0"/>
    <s v="Juin"/>
    <n v="4"/>
    <n v="26"/>
    <s v="Dimanche"/>
    <n v="55136"/>
  </r>
  <r>
    <x v="5"/>
    <d v="2010-06-27T00:00:00"/>
    <x v="0"/>
    <s v="Juin"/>
    <n v="4"/>
    <n v="27"/>
    <s v="Lundi"/>
    <n v="30236"/>
  </r>
  <r>
    <x v="5"/>
    <d v="2010-06-28T00:00:00"/>
    <x v="0"/>
    <s v="Juin"/>
    <n v="4"/>
    <n v="28"/>
    <s v="Mardi"/>
    <n v="38077"/>
  </r>
  <r>
    <x v="5"/>
    <d v="2010-06-29T00:00:00"/>
    <x v="0"/>
    <s v="Juin"/>
    <n v="5"/>
    <n v="29"/>
    <s v="Mercredi"/>
    <n v="19694"/>
  </r>
  <r>
    <x v="5"/>
    <d v="2010-06-30T00:00:00"/>
    <x v="0"/>
    <s v="Juin"/>
    <n v="5"/>
    <n v="30"/>
    <s v="Jeudi"/>
    <n v="40949"/>
  </r>
  <r>
    <x v="5"/>
    <d v="2010-07-01T00:00:00"/>
    <x v="0"/>
    <s v="Juillet"/>
    <n v="1"/>
    <n v="1"/>
    <s v="Vendredi"/>
    <n v="77182"/>
  </r>
  <r>
    <x v="5"/>
    <d v="2010-07-02T00:00:00"/>
    <x v="0"/>
    <s v="Juillet"/>
    <n v="1"/>
    <n v="2"/>
    <s v="Samedi"/>
    <n v="19854"/>
  </r>
  <r>
    <x v="5"/>
    <d v="2010-07-03T00:00:00"/>
    <x v="0"/>
    <s v="Juillet"/>
    <n v="1"/>
    <n v="3"/>
    <s v="Dimanche"/>
    <n v="84231"/>
  </r>
  <r>
    <x v="5"/>
    <d v="2010-07-04T00:00:00"/>
    <x v="0"/>
    <s v="Juillet"/>
    <n v="1"/>
    <n v="4"/>
    <s v="Lundi"/>
    <n v="67664"/>
  </r>
  <r>
    <x v="5"/>
    <d v="2010-07-05T00:00:00"/>
    <x v="0"/>
    <s v="Juillet"/>
    <n v="1"/>
    <n v="5"/>
    <s v="Mardi"/>
    <n v="85449"/>
  </r>
  <r>
    <x v="5"/>
    <d v="2010-07-06T00:00:00"/>
    <x v="0"/>
    <s v="Juillet"/>
    <n v="1"/>
    <n v="6"/>
    <s v="Mercredi"/>
    <n v="24222"/>
  </r>
  <r>
    <x v="5"/>
    <d v="2010-07-07T00:00:00"/>
    <x v="0"/>
    <s v="Juillet"/>
    <n v="1"/>
    <n v="7"/>
    <s v="Jeudi"/>
    <n v="23347"/>
  </r>
  <r>
    <x v="5"/>
    <d v="2010-07-08T00:00:00"/>
    <x v="0"/>
    <s v="Juillet"/>
    <n v="2"/>
    <n v="8"/>
    <s v="Vendredi"/>
    <n v="83771"/>
  </r>
  <r>
    <x v="5"/>
    <d v="2010-07-09T00:00:00"/>
    <x v="0"/>
    <s v="Juillet"/>
    <n v="2"/>
    <n v="9"/>
    <s v="Samedi"/>
    <n v="83121"/>
  </r>
  <r>
    <x v="5"/>
    <d v="2010-07-10T00:00:00"/>
    <x v="0"/>
    <s v="Juillet"/>
    <n v="2"/>
    <n v="10"/>
    <s v="Dimanche"/>
    <n v="57475"/>
  </r>
  <r>
    <x v="5"/>
    <d v="2010-07-11T00:00:00"/>
    <x v="0"/>
    <s v="Juillet"/>
    <n v="2"/>
    <n v="11"/>
    <s v="Lundi"/>
    <n v="82819"/>
  </r>
  <r>
    <x v="5"/>
    <d v="2010-07-12T00:00:00"/>
    <x v="0"/>
    <s v="Juillet"/>
    <n v="2"/>
    <n v="12"/>
    <s v="Mardi"/>
    <n v="72553"/>
  </r>
  <r>
    <x v="5"/>
    <d v="2010-07-13T00:00:00"/>
    <x v="0"/>
    <s v="Juillet"/>
    <n v="2"/>
    <n v="13"/>
    <s v="Mercredi"/>
    <n v="28727"/>
  </r>
  <r>
    <x v="5"/>
    <d v="2010-07-14T00:00:00"/>
    <x v="0"/>
    <s v="Juillet"/>
    <n v="2"/>
    <n v="14"/>
    <s v="Jeudi"/>
    <n v="41866"/>
  </r>
  <r>
    <x v="5"/>
    <d v="2010-07-15T00:00:00"/>
    <x v="0"/>
    <s v="Juillet"/>
    <n v="3"/>
    <n v="15"/>
    <s v="Vendredi"/>
    <n v="34258"/>
  </r>
  <r>
    <x v="5"/>
    <d v="2010-07-16T00:00:00"/>
    <x v="0"/>
    <s v="Juillet"/>
    <n v="3"/>
    <n v="16"/>
    <s v="Samedi"/>
    <n v="86446"/>
  </r>
  <r>
    <x v="5"/>
    <d v="2010-07-17T00:00:00"/>
    <x v="0"/>
    <s v="Juillet"/>
    <n v="3"/>
    <n v="17"/>
    <s v="Dimanche"/>
    <n v="25490"/>
  </r>
  <r>
    <x v="5"/>
    <d v="2010-07-18T00:00:00"/>
    <x v="0"/>
    <s v="Juillet"/>
    <n v="3"/>
    <n v="18"/>
    <s v="Lundi"/>
    <n v="52571"/>
  </r>
  <r>
    <x v="5"/>
    <d v="2010-07-19T00:00:00"/>
    <x v="0"/>
    <s v="Juillet"/>
    <n v="3"/>
    <n v="19"/>
    <s v="Mardi"/>
    <n v="83338"/>
  </r>
  <r>
    <x v="5"/>
    <d v="2010-07-20T00:00:00"/>
    <x v="0"/>
    <s v="Juillet"/>
    <n v="3"/>
    <n v="20"/>
    <s v="Mercredi"/>
    <n v="83697"/>
  </r>
  <r>
    <x v="5"/>
    <d v="2010-07-21T00:00:00"/>
    <x v="0"/>
    <s v="Juillet"/>
    <n v="3"/>
    <n v="21"/>
    <s v="Jeudi"/>
    <n v="55845"/>
  </r>
  <r>
    <x v="5"/>
    <d v="2010-07-22T00:00:00"/>
    <x v="0"/>
    <s v="Juillet"/>
    <n v="4"/>
    <n v="22"/>
    <s v="Vendredi"/>
    <n v="57634"/>
  </r>
  <r>
    <x v="5"/>
    <d v="2010-07-23T00:00:00"/>
    <x v="0"/>
    <s v="Juillet"/>
    <n v="4"/>
    <n v="23"/>
    <s v="Samedi"/>
    <n v="43687"/>
  </r>
  <r>
    <x v="5"/>
    <d v="2010-07-24T00:00:00"/>
    <x v="0"/>
    <s v="Juillet"/>
    <n v="4"/>
    <n v="24"/>
    <s v="Dimanche"/>
    <n v="52342"/>
  </r>
  <r>
    <x v="5"/>
    <d v="2010-07-25T00:00:00"/>
    <x v="0"/>
    <s v="Juillet"/>
    <n v="4"/>
    <n v="25"/>
    <s v="Lundi"/>
    <n v="78964"/>
  </r>
  <r>
    <x v="5"/>
    <d v="2010-07-26T00:00:00"/>
    <x v="0"/>
    <s v="Juillet"/>
    <n v="4"/>
    <n v="26"/>
    <s v="Mardi"/>
    <n v="35900"/>
  </r>
  <r>
    <x v="5"/>
    <d v="2010-07-27T00:00:00"/>
    <x v="0"/>
    <s v="Juillet"/>
    <n v="4"/>
    <n v="27"/>
    <s v="Mercredi"/>
    <n v="82599"/>
  </r>
  <r>
    <x v="5"/>
    <d v="2010-07-28T00:00:00"/>
    <x v="0"/>
    <s v="Juillet"/>
    <n v="4"/>
    <n v="28"/>
    <s v="Jeudi"/>
    <n v="76675"/>
  </r>
  <r>
    <x v="5"/>
    <d v="2010-07-29T00:00:00"/>
    <x v="0"/>
    <s v="Juillet"/>
    <n v="5"/>
    <n v="29"/>
    <s v="Vendredi"/>
    <n v="36391"/>
  </r>
  <r>
    <x v="5"/>
    <d v="2010-07-30T00:00:00"/>
    <x v="0"/>
    <s v="Juillet"/>
    <n v="5"/>
    <n v="30"/>
    <s v="Samedi"/>
    <n v="86872"/>
  </r>
  <r>
    <x v="5"/>
    <d v="2010-07-31T00:00:00"/>
    <x v="0"/>
    <s v="Juillet"/>
    <n v="5"/>
    <n v="31"/>
    <s v="Dimanche"/>
    <n v="18059"/>
  </r>
  <r>
    <x v="5"/>
    <d v="2010-08-01T00:00:00"/>
    <x v="0"/>
    <s v="Août"/>
    <n v="1"/>
    <n v="1"/>
    <s v="Lundi"/>
    <n v="53756"/>
  </r>
  <r>
    <x v="5"/>
    <d v="2010-08-02T00:00:00"/>
    <x v="0"/>
    <s v="Août"/>
    <n v="1"/>
    <n v="2"/>
    <s v="Mardi"/>
    <n v="83472"/>
  </r>
  <r>
    <x v="5"/>
    <d v="2010-08-03T00:00:00"/>
    <x v="0"/>
    <s v="Août"/>
    <n v="1"/>
    <n v="3"/>
    <s v="Mercredi"/>
    <n v="29843"/>
  </r>
  <r>
    <x v="5"/>
    <d v="2010-08-04T00:00:00"/>
    <x v="0"/>
    <s v="Août"/>
    <n v="1"/>
    <n v="4"/>
    <s v="Jeudi"/>
    <n v="18141"/>
  </r>
  <r>
    <x v="5"/>
    <d v="2010-08-05T00:00:00"/>
    <x v="0"/>
    <s v="Août"/>
    <n v="1"/>
    <n v="5"/>
    <s v="Vendredi"/>
    <n v="56954"/>
  </r>
  <r>
    <x v="5"/>
    <d v="2010-08-06T00:00:00"/>
    <x v="0"/>
    <s v="Août"/>
    <n v="1"/>
    <n v="6"/>
    <s v="Samedi"/>
    <n v="30913"/>
  </r>
  <r>
    <x v="5"/>
    <d v="2010-08-07T00:00:00"/>
    <x v="0"/>
    <s v="Août"/>
    <n v="1"/>
    <n v="7"/>
    <s v="Dimanche"/>
    <n v="24187"/>
  </r>
  <r>
    <x v="5"/>
    <d v="2010-08-08T00:00:00"/>
    <x v="0"/>
    <s v="Août"/>
    <n v="2"/>
    <n v="8"/>
    <s v="Lundi"/>
    <n v="58406"/>
  </r>
  <r>
    <x v="5"/>
    <d v="2010-08-09T00:00:00"/>
    <x v="0"/>
    <s v="Août"/>
    <n v="2"/>
    <n v="9"/>
    <s v="Mardi"/>
    <n v="69973"/>
  </r>
  <r>
    <x v="5"/>
    <d v="2010-08-10T00:00:00"/>
    <x v="0"/>
    <s v="Août"/>
    <n v="2"/>
    <n v="10"/>
    <s v="Mercredi"/>
    <n v="58384"/>
  </r>
  <r>
    <x v="5"/>
    <d v="2010-08-11T00:00:00"/>
    <x v="0"/>
    <s v="Août"/>
    <n v="2"/>
    <n v="11"/>
    <s v="Jeudi"/>
    <n v="49297"/>
  </r>
  <r>
    <x v="5"/>
    <d v="2010-08-12T00:00:00"/>
    <x v="0"/>
    <s v="Août"/>
    <n v="2"/>
    <n v="12"/>
    <s v="Vendredi"/>
    <n v="44722"/>
  </r>
  <r>
    <x v="5"/>
    <d v="2010-08-13T00:00:00"/>
    <x v="0"/>
    <s v="Août"/>
    <n v="2"/>
    <n v="13"/>
    <s v="Samedi"/>
    <n v="48531"/>
  </r>
  <r>
    <x v="5"/>
    <d v="2010-08-14T00:00:00"/>
    <x v="0"/>
    <s v="Août"/>
    <n v="2"/>
    <n v="14"/>
    <s v="Dimanche"/>
    <n v="53041"/>
  </r>
  <r>
    <x v="5"/>
    <d v="2010-08-15T00:00:00"/>
    <x v="0"/>
    <s v="Août"/>
    <n v="3"/>
    <n v="15"/>
    <s v="Lundi"/>
    <n v="87103"/>
  </r>
  <r>
    <x v="5"/>
    <d v="2010-08-16T00:00:00"/>
    <x v="0"/>
    <s v="Août"/>
    <n v="3"/>
    <n v="16"/>
    <s v="Mardi"/>
    <n v="26299"/>
  </r>
  <r>
    <x v="5"/>
    <d v="2010-08-17T00:00:00"/>
    <x v="0"/>
    <s v="Août"/>
    <n v="3"/>
    <n v="17"/>
    <s v="Mercredi"/>
    <n v="63284"/>
  </r>
  <r>
    <x v="5"/>
    <d v="2010-08-18T00:00:00"/>
    <x v="0"/>
    <s v="Août"/>
    <n v="3"/>
    <n v="18"/>
    <s v="Jeudi"/>
    <n v="25065"/>
  </r>
  <r>
    <x v="5"/>
    <d v="2010-08-19T00:00:00"/>
    <x v="0"/>
    <s v="Août"/>
    <n v="3"/>
    <n v="19"/>
    <s v="Vendredi"/>
    <n v="59184"/>
  </r>
  <r>
    <x v="5"/>
    <d v="2010-08-20T00:00:00"/>
    <x v="0"/>
    <s v="Août"/>
    <n v="3"/>
    <n v="20"/>
    <s v="Samedi"/>
    <n v="37015"/>
  </r>
  <r>
    <x v="5"/>
    <d v="2010-08-21T00:00:00"/>
    <x v="0"/>
    <s v="Août"/>
    <n v="3"/>
    <n v="21"/>
    <s v="Dimanche"/>
    <n v="32381"/>
  </r>
  <r>
    <x v="5"/>
    <d v="2010-08-22T00:00:00"/>
    <x v="0"/>
    <s v="Août"/>
    <n v="4"/>
    <n v="22"/>
    <s v="Lundi"/>
    <n v="81586"/>
  </r>
  <r>
    <x v="5"/>
    <d v="2010-08-23T00:00:00"/>
    <x v="0"/>
    <s v="Août"/>
    <n v="4"/>
    <n v="23"/>
    <s v="Mardi"/>
    <n v="75776"/>
  </r>
  <r>
    <x v="5"/>
    <d v="2010-08-24T00:00:00"/>
    <x v="0"/>
    <s v="Août"/>
    <n v="4"/>
    <n v="24"/>
    <s v="Mercredi"/>
    <n v="70142"/>
  </r>
  <r>
    <x v="5"/>
    <d v="2010-08-25T00:00:00"/>
    <x v="0"/>
    <s v="Août"/>
    <n v="4"/>
    <n v="25"/>
    <s v="Jeudi"/>
    <n v="58379"/>
  </r>
  <r>
    <x v="5"/>
    <d v="2010-08-26T00:00:00"/>
    <x v="0"/>
    <s v="Août"/>
    <n v="4"/>
    <n v="26"/>
    <s v="Vendredi"/>
    <n v="66899"/>
  </r>
  <r>
    <x v="5"/>
    <d v="2010-08-27T00:00:00"/>
    <x v="0"/>
    <s v="Août"/>
    <n v="4"/>
    <n v="27"/>
    <s v="Samedi"/>
    <n v="45495"/>
  </r>
  <r>
    <x v="5"/>
    <d v="2010-08-28T00:00:00"/>
    <x v="0"/>
    <s v="Août"/>
    <n v="4"/>
    <n v="28"/>
    <s v="Dimanche"/>
    <n v="37161"/>
  </r>
  <r>
    <x v="5"/>
    <d v="2010-08-29T00:00:00"/>
    <x v="0"/>
    <s v="Août"/>
    <n v="5"/>
    <n v="29"/>
    <s v="Lundi"/>
    <n v="27098"/>
  </r>
  <r>
    <x v="5"/>
    <d v="2010-08-30T00:00:00"/>
    <x v="0"/>
    <s v="Août"/>
    <n v="5"/>
    <n v="30"/>
    <s v="Mardi"/>
    <n v="87924"/>
  </r>
  <r>
    <x v="5"/>
    <d v="2010-08-31T00:00:00"/>
    <x v="0"/>
    <s v="Août"/>
    <n v="5"/>
    <n v="31"/>
    <s v="Mercredi"/>
    <n v="34845"/>
  </r>
  <r>
    <x v="5"/>
    <d v="2010-09-01T00:00:00"/>
    <x v="0"/>
    <s v="Septembre"/>
    <n v="1"/>
    <n v="1"/>
    <s v="Jeudi"/>
    <n v="36684"/>
  </r>
  <r>
    <x v="5"/>
    <d v="2010-09-02T00:00:00"/>
    <x v="0"/>
    <s v="Septembre"/>
    <n v="1"/>
    <n v="2"/>
    <s v="Vendredi"/>
    <n v="58922"/>
  </r>
  <r>
    <x v="5"/>
    <d v="2010-09-03T00:00:00"/>
    <x v="0"/>
    <s v="Septembre"/>
    <n v="1"/>
    <n v="3"/>
    <s v="Samedi"/>
    <n v="36219"/>
  </r>
  <r>
    <x v="5"/>
    <d v="2010-09-04T00:00:00"/>
    <x v="0"/>
    <s v="Septembre"/>
    <n v="1"/>
    <n v="4"/>
    <s v="Dimanche"/>
    <n v="34766"/>
  </r>
  <r>
    <x v="5"/>
    <d v="2010-09-05T00:00:00"/>
    <x v="0"/>
    <s v="Septembre"/>
    <n v="1"/>
    <n v="5"/>
    <s v="Lundi"/>
    <n v="63822"/>
  </r>
  <r>
    <x v="5"/>
    <d v="2010-09-06T00:00:00"/>
    <x v="0"/>
    <s v="Septembre"/>
    <n v="1"/>
    <n v="6"/>
    <s v="Mardi"/>
    <n v="86080"/>
  </r>
  <r>
    <x v="5"/>
    <d v="2010-09-07T00:00:00"/>
    <x v="0"/>
    <s v="Septembre"/>
    <n v="1"/>
    <n v="7"/>
    <s v="Mercredi"/>
    <n v="55151"/>
  </r>
  <r>
    <x v="5"/>
    <d v="2010-09-08T00:00:00"/>
    <x v="0"/>
    <s v="Septembre"/>
    <n v="2"/>
    <n v="8"/>
    <s v="Jeudi"/>
    <n v="69877"/>
  </r>
  <r>
    <x v="5"/>
    <d v="2010-09-09T00:00:00"/>
    <x v="0"/>
    <s v="Septembre"/>
    <n v="2"/>
    <n v="9"/>
    <s v="Vendredi"/>
    <n v="49411"/>
  </r>
  <r>
    <x v="5"/>
    <d v="2010-09-10T00:00:00"/>
    <x v="0"/>
    <s v="Septembre"/>
    <n v="2"/>
    <n v="10"/>
    <s v="Samedi"/>
    <n v="28052"/>
  </r>
  <r>
    <x v="5"/>
    <d v="2010-09-11T00:00:00"/>
    <x v="0"/>
    <s v="Septembre"/>
    <n v="2"/>
    <n v="11"/>
    <s v="Dimanche"/>
    <n v="43384"/>
  </r>
  <r>
    <x v="5"/>
    <d v="2010-09-12T00:00:00"/>
    <x v="0"/>
    <s v="Septembre"/>
    <n v="2"/>
    <n v="12"/>
    <s v="Lundi"/>
    <n v="78588"/>
  </r>
  <r>
    <x v="5"/>
    <d v="2010-09-13T00:00:00"/>
    <x v="0"/>
    <s v="Septembre"/>
    <n v="2"/>
    <n v="13"/>
    <s v="Mardi"/>
    <n v="60904"/>
  </r>
  <r>
    <x v="5"/>
    <d v="2010-09-14T00:00:00"/>
    <x v="0"/>
    <s v="Septembre"/>
    <n v="2"/>
    <n v="14"/>
    <s v="Mercredi"/>
    <n v="69589"/>
  </r>
  <r>
    <x v="5"/>
    <d v="2010-09-15T00:00:00"/>
    <x v="0"/>
    <s v="Septembre"/>
    <n v="3"/>
    <n v="15"/>
    <s v="Jeudi"/>
    <n v="67055"/>
  </r>
  <r>
    <x v="5"/>
    <d v="2010-09-16T00:00:00"/>
    <x v="0"/>
    <s v="Septembre"/>
    <n v="3"/>
    <n v="16"/>
    <s v="Vendredi"/>
    <n v="15717"/>
  </r>
  <r>
    <x v="5"/>
    <d v="2010-09-17T00:00:00"/>
    <x v="0"/>
    <s v="Septembre"/>
    <n v="3"/>
    <n v="17"/>
    <s v="Samedi"/>
    <n v="66264"/>
  </r>
  <r>
    <x v="5"/>
    <d v="2010-09-18T00:00:00"/>
    <x v="0"/>
    <s v="Septembre"/>
    <n v="3"/>
    <n v="18"/>
    <s v="Dimanche"/>
    <n v="39172"/>
  </r>
  <r>
    <x v="5"/>
    <d v="2010-09-19T00:00:00"/>
    <x v="0"/>
    <s v="Septembre"/>
    <n v="3"/>
    <n v="19"/>
    <s v="Lundi"/>
    <n v="38246"/>
  </r>
  <r>
    <x v="5"/>
    <d v="2010-09-20T00:00:00"/>
    <x v="0"/>
    <s v="Septembre"/>
    <n v="3"/>
    <n v="20"/>
    <s v="Mardi"/>
    <n v="20129"/>
  </r>
  <r>
    <x v="5"/>
    <d v="2010-09-21T00:00:00"/>
    <x v="0"/>
    <s v="Septembre"/>
    <n v="3"/>
    <n v="21"/>
    <s v="Mercredi"/>
    <n v="88122"/>
  </r>
  <r>
    <x v="5"/>
    <d v="2010-09-22T00:00:00"/>
    <x v="0"/>
    <s v="Septembre"/>
    <n v="4"/>
    <n v="22"/>
    <s v="Jeudi"/>
    <n v="65996"/>
  </r>
  <r>
    <x v="5"/>
    <d v="2010-09-23T00:00:00"/>
    <x v="0"/>
    <s v="Septembre"/>
    <n v="4"/>
    <n v="23"/>
    <s v="Vendredi"/>
    <n v="51891"/>
  </r>
  <r>
    <x v="5"/>
    <d v="2010-09-24T00:00:00"/>
    <x v="0"/>
    <s v="Septembre"/>
    <n v="4"/>
    <n v="24"/>
    <s v="Samedi"/>
    <n v="50791"/>
  </r>
  <r>
    <x v="5"/>
    <d v="2010-09-25T00:00:00"/>
    <x v="0"/>
    <s v="Septembre"/>
    <n v="4"/>
    <n v="25"/>
    <s v="Dimanche"/>
    <n v="21826"/>
  </r>
  <r>
    <x v="5"/>
    <d v="2010-09-26T00:00:00"/>
    <x v="0"/>
    <s v="Septembre"/>
    <n v="4"/>
    <n v="26"/>
    <s v="Lundi"/>
    <n v="23317"/>
  </r>
  <r>
    <x v="5"/>
    <d v="2010-09-27T00:00:00"/>
    <x v="0"/>
    <s v="Septembre"/>
    <n v="4"/>
    <n v="27"/>
    <s v="Mardi"/>
    <n v="52520"/>
  </r>
  <r>
    <x v="5"/>
    <d v="2010-09-28T00:00:00"/>
    <x v="0"/>
    <s v="Septembre"/>
    <n v="4"/>
    <n v="28"/>
    <s v="Mercredi"/>
    <n v="73826"/>
  </r>
  <r>
    <x v="5"/>
    <d v="2010-09-29T00:00:00"/>
    <x v="0"/>
    <s v="Septembre"/>
    <n v="5"/>
    <n v="29"/>
    <s v="Jeudi"/>
    <n v="75665"/>
  </r>
  <r>
    <x v="5"/>
    <d v="2010-09-30T00:00:00"/>
    <x v="0"/>
    <s v="Septembre"/>
    <n v="5"/>
    <n v="30"/>
    <s v="Vendredi"/>
    <n v="77586"/>
  </r>
  <r>
    <x v="5"/>
    <d v="2010-10-01T00:00:00"/>
    <x v="0"/>
    <s v="Octobre"/>
    <n v="1"/>
    <n v="1"/>
    <s v="Samedi"/>
    <n v="58234"/>
  </r>
  <r>
    <x v="5"/>
    <d v="2010-10-02T00:00:00"/>
    <x v="0"/>
    <s v="Octobre"/>
    <n v="1"/>
    <n v="2"/>
    <s v="Dimanche"/>
    <n v="15478"/>
  </r>
  <r>
    <x v="5"/>
    <d v="2010-10-03T00:00:00"/>
    <x v="0"/>
    <s v="Octobre"/>
    <n v="1"/>
    <n v="3"/>
    <s v="Lundi"/>
    <n v="49194"/>
  </r>
  <r>
    <x v="5"/>
    <d v="2010-10-04T00:00:00"/>
    <x v="0"/>
    <s v="Octobre"/>
    <n v="1"/>
    <n v="4"/>
    <s v="Mardi"/>
    <n v="68962"/>
  </r>
  <r>
    <x v="5"/>
    <d v="2010-10-05T00:00:00"/>
    <x v="0"/>
    <s v="Octobre"/>
    <n v="1"/>
    <n v="5"/>
    <s v="Mercredi"/>
    <n v="14932"/>
  </r>
  <r>
    <x v="5"/>
    <d v="2010-10-06T00:00:00"/>
    <x v="0"/>
    <s v="Octobre"/>
    <n v="1"/>
    <n v="6"/>
    <s v="Jeudi"/>
    <n v="86935"/>
  </r>
  <r>
    <x v="5"/>
    <d v="2010-10-07T00:00:00"/>
    <x v="0"/>
    <s v="Octobre"/>
    <n v="1"/>
    <n v="7"/>
    <s v="Vendredi"/>
    <n v="47948"/>
  </r>
  <r>
    <x v="5"/>
    <d v="2010-10-08T00:00:00"/>
    <x v="0"/>
    <s v="Octobre"/>
    <n v="2"/>
    <n v="8"/>
    <s v="Samedi"/>
    <n v="54100"/>
  </r>
  <r>
    <x v="5"/>
    <d v="2010-10-09T00:00:00"/>
    <x v="0"/>
    <s v="Octobre"/>
    <n v="2"/>
    <n v="9"/>
    <s v="Dimanche"/>
    <n v="26830"/>
  </r>
  <r>
    <x v="5"/>
    <d v="2010-10-10T00:00:00"/>
    <x v="0"/>
    <s v="Octobre"/>
    <n v="2"/>
    <n v="10"/>
    <s v="Lundi"/>
    <n v="77614"/>
  </r>
  <r>
    <x v="5"/>
    <d v="2010-10-11T00:00:00"/>
    <x v="0"/>
    <s v="Octobre"/>
    <n v="2"/>
    <n v="11"/>
    <s v="Mardi"/>
    <n v="79722"/>
  </r>
  <r>
    <x v="5"/>
    <d v="2010-10-12T00:00:00"/>
    <x v="0"/>
    <s v="Octobre"/>
    <n v="2"/>
    <n v="12"/>
    <s v="Mercredi"/>
    <n v="82125"/>
  </r>
  <r>
    <x v="5"/>
    <d v="2010-10-13T00:00:00"/>
    <x v="0"/>
    <s v="Octobre"/>
    <n v="2"/>
    <n v="13"/>
    <s v="Jeudi"/>
    <n v="66449"/>
  </r>
  <r>
    <x v="5"/>
    <d v="2010-10-14T00:00:00"/>
    <x v="0"/>
    <s v="Octobre"/>
    <n v="2"/>
    <n v="14"/>
    <s v="Vendredi"/>
    <n v="72984"/>
  </r>
  <r>
    <x v="5"/>
    <d v="2010-10-15T00:00:00"/>
    <x v="0"/>
    <s v="Octobre"/>
    <n v="3"/>
    <n v="15"/>
    <s v="Samedi"/>
    <n v="63061"/>
  </r>
  <r>
    <x v="5"/>
    <d v="2010-10-16T00:00:00"/>
    <x v="0"/>
    <s v="Octobre"/>
    <n v="3"/>
    <n v="16"/>
    <s v="Dimanche"/>
    <n v="22582"/>
  </r>
  <r>
    <x v="5"/>
    <d v="2010-10-17T00:00:00"/>
    <x v="0"/>
    <s v="Octobre"/>
    <n v="3"/>
    <n v="17"/>
    <s v="Lundi"/>
    <n v="50863"/>
  </r>
  <r>
    <x v="5"/>
    <d v="2010-10-18T00:00:00"/>
    <x v="0"/>
    <s v="Octobre"/>
    <n v="3"/>
    <n v="18"/>
    <s v="Mardi"/>
    <n v="23801"/>
  </r>
  <r>
    <x v="5"/>
    <d v="2010-10-19T00:00:00"/>
    <x v="0"/>
    <s v="Octobre"/>
    <n v="3"/>
    <n v="19"/>
    <s v="Mercredi"/>
    <n v="70473"/>
  </r>
  <r>
    <x v="5"/>
    <d v="2010-10-20T00:00:00"/>
    <x v="0"/>
    <s v="Octobre"/>
    <n v="3"/>
    <n v="20"/>
    <s v="Jeudi"/>
    <n v="32467"/>
  </r>
  <r>
    <x v="5"/>
    <d v="2010-10-21T00:00:00"/>
    <x v="0"/>
    <s v="Octobre"/>
    <n v="3"/>
    <n v="21"/>
    <s v="Vendredi"/>
    <n v="71407"/>
  </r>
  <r>
    <x v="5"/>
    <d v="2010-10-22T00:00:00"/>
    <x v="0"/>
    <s v="Octobre"/>
    <n v="4"/>
    <n v="22"/>
    <s v="Samedi"/>
    <n v="27420"/>
  </r>
  <r>
    <x v="5"/>
    <d v="2010-10-23T00:00:00"/>
    <x v="0"/>
    <s v="Octobre"/>
    <n v="4"/>
    <n v="23"/>
    <s v="Dimanche"/>
    <n v="66558"/>
  </r>
  <r>
    <x v="5"/>
    <d v="2010-10-24T00:00:00"/>
    <x v="0"/>
    <s v="Octobre"/>
    <n v="4"/>
    <n v="24"/>
    <s v="Lundi"/>
    <n v="61140"/>
  </r>
  <r>
    <x v="5"/>
    <d v="2010-10-25T00:00:00"/>
    <x v="0"/>
    <s v="Octobre"/>
    <n v="4"/>
    <n v="25"/>
    <s v="Mardi"/>
    <n v="62516"/>
  </r>
  <r>
    <x v="5"/>
    <d v="2010-10-26T00:00:00"/>
    <x v="0"/>
    <s v="Octobre"/>
    <n v="4"/>
    <n v="26"/>
    <s v="Mercredi"/>
    <n v="21258"/>
  </r>
  <r>
    <x v="5"/>
    <d v="2010-10-27T00:00:00"/>
    <x v="0"/>
    <s v="Octobre"/>
    <n v="4"/>
    <n v="27"/>
    <s v="Jeudi"/>
    <n v="78657"/>
  </r>
  <r>
    <x v="5"/>
    <d v="2010-10-28T00:00:00"/>
    <x v="0"/>
    <s v="Octobre"/>
    <n v="4"/>
    <n v="28"/>
    <s v="Vendredi"/>
    <n v="42628"/>
  </r>
  <r>
    <x v="5"/>
    <d v="2010-10-29T00:00:00"/>
    <x v="0"/>
    <s v="Octobre"/>
    <n v="5"/>
    <n v="29"/>
    <s v="Samedi"/>
    <n v="16320"/>
  </r>
  <r>
    <x v="5"/>
    <d v="2010-10-30T00:00:00"/>
    <x v="0"/>
    <s v="Octobre"/>
    <n v="5"/>
    <n v="30"/>
    <s v="Dimanche"/>
    <n v="55761"/>
  </r>
  <r>
    <x v="5"/>
    <d v="2010-10-31T00:00:00"/>
    <x v="0"/>
    <s v="Octobre"/>
    <n v="5"/>
    <n v="31"/>
    <s v="Lundi"/>
    <n v="42105"/>
  </r>
  <r>
    <x v="5"/>
    <d v="2010-11-01T00:00:00"/>
    <x v="0"/>
    <s v="Novembre"/>
    <n v="1"/>
    <n v="1"/>
    <s v="Mardi"/>
    <n v="106027"/>
  </r>
  <r>
    <x v="5"/>
    <d v="2010-11-02T00:00:00"/>
    <x v="0"/>
    <s v="Novembre"/>
    <n v="1"/>
    <n v="2"/>
    <s v="Mercredi"/>
    <n v="124558"/>
  </r>
  <r>
    <x v="5"/>
    <d v="2010-11-03T00:00:00"/>
    <x v="0"/>
    <s v="Novembre"/>
    <n v="1"/>
    <n v="3"/>
    <s v="Jeudi"/>
    <n v="108144"/>
  </r>
  <r>
    <x v="5"/>
    <d v="2010-11-04T00:00:00"/>
    <x v="0"/>
    <s v="Novembre"/>
    <n v="1"/>
    <n v="4"/>
    <s v="Vendredi"/>
    <n v="120832"/>
  </r>
  <r>
    <x v="5"/>
    <d v="2010-11-05T00:00:00"/>
    <x v="0"/>
    <s v="Novembre"/>
    <n v="1"/>
    <n v="5"/>
    <s v="Samedi"/>
    <n v="92147"/>
  </r>
  <r>
    <x v="5"/>
    <d v="2010-11-06T00:00:00"/>
    <x v="0"/>
    <s v="Novembre"/>
    <n v="1"/>
    <n v="6"/>
    <s v="Dimanche"/>
    <n v="152766"/>
  </r>
  <r>
    <x v="5"/>
    <d v="2010-11-07T00:00:00"/>
    <x v="0"/>
    <s v="Novembre"/>
    <n v="1"/>
    <n v="7"/>
    <s v="Lundi"/>
    <n v="92760"/>
  </r>
  <r>
    <x v="5"/>
    <d v="2010-11-08T00:00:00"/>
    <x v="0"/>
    <s v="Novembre"/>
    <n v="2"/>
    <n v="8"/>
    <s v="Mardi"/>
    <n v="71392"/>
  </r>
  <r>
    <x v="5"/>
    <d v="2010-11-09T00:00:00"/>
    <x v="0"/>
    <s v="Novembre"/>
    <n v="2"/>
    <n v="9"/>
    <s v="Mercredi"/>
    <n v="131075"/>
  </r>
  <r>
    <x v="5"/>
    <d v="2010-11-10T00:00:00"/>
    <x v="0"/>
    <s v="Novembre"/>
    <n v="2"/>
    <n v="10"/>
    <s v="Jeudi"/>
    <n v="94539"/>
  </r>
  <r>
    <x v="5"/>
    <d v="2010-11-11T00:00:00"/>
    <x v="0"/>
    <s v="Novembre"/>
    <n v="2"/>
    <n v="11"/>
    <s v="Vendredi"/>
    <n v="64676"/>
  </r>
  <r>
    <x v="5"/>
    <d v="2010-11-12T00:00:00"/>
    <x v="0"/>
    <s v="Novembre"/>
    <n v="2"/>
    <n v="12"/>
    <s v="Samedi"/>
    <n v="159443"/>
  </r>
  <r>
    <x v="5"/>
    <d v="2010-11-13T00:00:00"/>
    <x v="0"/>
    <s v="Novembre"/>
    <n v="2"/>
    <n v="13"/>
    <s v="Dimanche"/>
    <n v="71483"/>
  </r>
  <r>
    <x v="5"/>
    <d v="2010-11-14T00:00:00"/>
    <x v="0"/>
    <s v="Novembre"/>
    <n v="2"/>
    <n v="14"/>
    <s v="Lundi"/>
    <n v="79894"/>
  </r>
  <r>
    <x v="5"/>
    <d v="2010-11-15T00:00:00"/>
    <x v="0"/>
    <s v="Novembre"/>
    <n v="3"/>
    <n v="15"/>
    <s v="Mardi"/>
    <n v="64652"/>
  </r>
  <r>
    <x v="5"/>
    <d v="2010-11-16T00:00:00"/>
    <x v="0"/>
    <s v="Novembre"/>
    <n v="3"/>
    <n v="16"/>
    <s v="Mercredi"/>
    <n v="135553"/>
  </r>
  <r>
    <x v="5"/>
    <d v="2010-11-17T00:00:00"/>
    <x v="0"/>
    <s v="Novembre"/>
    <n v="3"/>
    <n v="17"/>
    <s v="Jeudi"/>
    <n v="134845"/>
  </r>
  <r>
    <x v="5"/>
    <d v="2010-11-18T00:00:00"/>
    <x v="0"/>
    <s v="Novembre"/>
    <n v="3"/>
    <n v="18"/>
    <s v="Vendredi"/>
    <n v="157161"/>
  </r>
  <r>
    <x v="5"/>
    <d v="2010-11-19T00:00:00"/>
    <x v="0"/>
    <s v="Novembre"/>
    <n v="3"/>
    <n v="19"/>
    <s v="Samedi"/>
    <n v="105008"/>
  </r>
  <r>
    <x v="5"/>
    <d v="2010-11-20T00:00:00"/>
    <x v="0"/>
    <s v="Novembre"/>
    <n v="3"/>
    <n v="20"/>
    <s v="Dimanche"/>
    <n v="147683"/>
  </r>
  <r>
    <x v="5"/>
    <d v="2010-11-21T00:00:00"/>
    <x v="0"/>
    <s v="Novembre"/>
    <n v="3"/>
    <n v="21"/>
    <s v="Lundi"/>
    <n v="157798"/>
  </r>
  <r>
    <x v="5"/>
    <d v="2010-11-22T00:00:00"/>
    <x v="0"/>
    <s v="Novembre"/>
    <n v="4"/>
    <n v="22"/>
    <s v="Mardi"/>
    <n v="42859"/>
  </r>
  <r>
    <x v="5"/>
    <d v="2010-11-23T00:00:00"/>
    <x v="0"/>
    <s v="Novembre"/>
    <n v="4"/>
    <n v="23"/>
    <s v="Mercredi"/>
    <n v="153417"/>
  </r>
  <r>
    <x v="5"/>
    <d v="2010-11-24T00:00:00"/>
    <x v="0"/>
    <s v="Novembre"/>
    <n v="4"/>
    <n v="24"/>
    <s v="Jeudi"/>
    <n v="73518"/>
  </r>
  <r>
    <x v="5"/>
    <d v="2010-11-25T00:00:00"/>
    <x v="0"/>
    <s v="Novembre"/>
    <n v="4"/>
    <n v="25"/>
    <s v="Vendredi"/>
    <n v="78299"/>
  </r>
  <r>
    <x v="5"/>
    <d v="2010-11-26T00:00:00"/>
    <x v="0"/>
    <s v="Novembre"/>
    <n v="4"/>
    <n v="26"/>
    <s v="Samedi"/>
    <n v="147301"/>
  </r>
  <r>
    <x v="5"/>
    <d v="2010-11-27T00:00:00"/>
    <x v="0"/>
    <s v="Novembre"/>
    <n v="4"/>
    <n v="27"/>
    <s v="Dimanche"/>
    <n v="62144"/>
  </r>
  <r>
    <x v="5"/>
    <d v="2010-11-28T00:00:00"/>
    <x v="0"/>
    <s v="Novembre"/>
    <n v="4"/>
    <n v="28"/>
    <s v="Lundi"/>
    <n v="121750"/>
  </r>
  <r>
    <x v="5"/>
    <d v="2010-11-29T00:00:00"/>
    <x v="0"/>
    <s v="Novembre"/>
    <n v="5"/>
    <n v="29"/>
    <s v="Mardi"/>
    <n v="71095"/>
  </r>
  <r>
    <x v="5"/>
    <d v="2010-11-30T00:00:00"/>
    <x v="0"/>
    <s v="Novembre"/>
    <n v="5"/>
    <n v="30"/>
    <s v="Mercredi"/>
    <n v="159834"/>
  </r>
  <r>
    <x v="5"/>
    <d v="2010-12-01T00:00:00"/>
    <x v="0"/>
    <s v="Décembre"/>
    <n v="1"/>
    <n v="1"/>
    <s v="Jeudi"/>
    <n v="124555"/>
  </r>
  <r>
    <x v="5"/>
    <d v="2010-12-02T00:00:00"/>
    <x v="0"/>
    <s v="Décembre"/>
    <n v="1"/>
    <n v="2"/>
    <s v="Vendredi"/>
    <n v="97247"/>
  </r>
  <r>
    <x v="5"/>
    <d v="2010-12-03T00:00:00"/>
    <x v="0"/>
    <s v="Décembre"/>
    <n v="1"/>
    <n v="3"/>
    <s v="Samedi"/>
    <n v="45119"/>
  </r>
  <r>
    <x v="5"/>
    <d v="2010-12-04T00:00:00"/>
    <x v="0"/>
    <s v="Décembre"/>
    <n v="1"/>
    <n v="4"/>
    <s v="Dimanche"/>
    <n v="49484"/>
  </r>
  <r>
    <x v="5"/>
    <d v="2010-12-05T00:00:00"/>
    <x v="0"/>
    <s v="Décembre"/>
    <n v="1"/>
    <n v="5"/>
    <s v="Lundi"/>
    <n v="66395"/>
  </r>
  <r>
    <x v="5"/>
    <d v="2010-12-06T00:00:00"/>
    <x v="0"/>
    <s v="Décembre"/>
    <n v="1"/>
    <n v="6"/>
    <s v="Mardi"/>
    <n v="86275"/>
  </r>
  <r>
    <x v="5"/>
    <d v="2010-12-07T00:00:00"/>
    <x v="0"/>
    <s v="Décembre"/>
    <n v="1"/>
    <n v="7"/>
    <s v="Mercredi"/>
    <n v="143174"/>
  </r>
  <r>
    <x v="5"/>
    <d v="2010-12-08T00:00:00"/>
    <x v="0"/>
    <s v="Décembre"/>
    <n v="2"/>
    <n v="8"/>
    <s v="Jeudi"/>
    <n v="107679"/>
  </r>
  <r>
    <x v="5"/>
    <d v="2010-12-09T00:00:00"/>
    <x v="0"/>
    <s v="Décembre"/>
    <n v="2"/>
    <n v="9"/>
    <s v="Vendredi"/>
    <n v="148635"/>
  </r>
  <r>
    <x v="5"/>
    <d v="2010-12-10T00:00:00"/>
    <x v="0"/>
    <s v="Décembre"/>
    <n v="2"/>
    <n v="10"/>
    <s v="Samedi"/>
    <n v="158637"/>
  </r>
  <r>
    <x v="5"/>
    <d v="2010-12-11T00:00:00"/>
    <x v="0"/>
    <s v="Décembre"/>
    <n v="2"/>
    <n v="11"/>
    <s v="Dimanche"/>
    <n v="139311"/>
  </r>
  <r>
    <x v="5"/>
    <d v="2010-12-12T00:00:00"/>
    <x v="0"/>
    <s v="Décembre"/>
    <n v="2"/>
    <n v="12"/>
    <s v="Lundi"/>
    <n v="116195"/>
  </r>
  <r>
    <x v="5"/>
    <d v="2010-12-13T00:00:00"/>
    <x v="0"/>
    <s v="Décembre"/>
    <n v="2"/>
    <n v="13"/>
    <s v="Mardi"/>
    <n v="112053"/>
  </r>
  <r>
    <x v="5"/>
    <d v="2010-12-14T00:00:00"/>
    <x v="0"/>
    <s v="Décembre"/>
    <n v="2"/>
    <n v="14"/>
    <s v="Mercredi"/>
    <n v="48407"/>
  </r>
  <r>
    <x v="5"/>
    <d v="2010-12-15T00:00:00"/>
    <x v="0"/>
    <s v="Décembre"/>
    <n v="3"/>
    <n v="15"/>
    <s v="Jeudi"/>
    <n v="104634"/>
  </r>
  <r>
    <x v="5"/>
    <d v="2010-12-16T00:00:00"/>
    <x v="0"/>
    <s v="Décembre"/>
    <n v="3"/>
    <n v="16"/>
    <s v="Vendredi"/>
    <n v="114366"/>
  </r>
  <r>
    <x v="5"/>
    <d v="2010-12-17T00:00:00"/>
    <x v="0"/>
    <s v="Décembre"/>
    <n v="3"/>
    <n v="17"/>
    <s v="Samedi"/>
    <n v="73938"/>
  </r>
  <r>
    <x v="5"/>
    <d v="2010-12-18T00:00:00"/>
    <x v="0"/>
    <s v="Décembre"/>
    <n v="3"/>
    <n v="18"/>
    <s v="Dimanche"/>
    <n v="111738"/>
  </r>
  <r>
    <x v="5"/>
    <d v="2010-12-19T00:00:00"/>
    <x v="0"/>
    <s v="Décembre"/>
    <n v="3"/>
    <n v="19"/>
    <s v="Lundi"/>
    <n v="79984"/>
  </r>
  <r>
    <x v="5"/>
    <d v="2010-12-20T00:00:00"/>
    <x v="0"/>
    <s v="Décembre"/>
    <n v="3"/>
    <n v="20"/>
    <s v="Mardi"/>
    <n v="137841"/>
  </r>
  <r>
    <x v="5"/>
    <d v="2010-12-21T00:00:00"/>
    <x v="0"/>
    <s v="Décembre"/>
    <n v="3"/>
    <n v="21"/>
    <s v="Mercredi"/>
    <n v="51331"/>
  </r>
  <r>
    <x v="5"/>
    <d v="2010-12-22T00:00:00"/>
    <x v="0"/>
    <s v="Décembre"/>
    <n v="4"/>
    <n v="22"/>
    <s v="Jeudi"/>
    <n v="125411"/>
  </r>
  <r>
    <x v="5"/>
    <d v="2010-12-23T00:00:00"/>
    <x v="0"/>
    <s v="Décembre"/>
    <n v="4"/>
    <n v="23"/>
    <s v="Vendredi"/>
    <n v="44312"/>
  </r>
  <r>
    <x v="5"/>
    <d v="2010-12-24T00:00:00"/>
    <x v="0"/>
    <s v="Décembre"/>
    <n v="4"/>
    <n v="24"/>
    <s v="Samedi"/>
    <n v="51817"/>
  </r>
  <r>
    <x v="5"/>
    <d v="2010-12-25T00:00:00"/>
    <x v="0"/>
    <s v="Décembre"/>
    <n v="4"/>
    <n v="25"/>
    <s v="Dimanche"/>
    <n v="149726"/>
  </r>
  <r>
    <x v="5"/>
    <d v="2010-12-26T00:00:00"/>
    <x v="0"/>
    <s v="Décembre"/>
    <n v="4"/>
    <n v="26"/>
    <s v="Lundi"/>
    <n v="45024"/>
  </r>
  <r>
    <x v="5"/>
    <d v="2010-12-27T00:00:00"/>
    <x v="0"/>
    <s v="Décembre"/>
    <n v="4"/>
    <n v="27"/>
    <s v="Mardi"/>
    <n v="137569"/>
  </r>
  <r>
    <x v="5"/>
    <d v="2010-12-28T00:00:00"/>
    <x v="0"/>
    <s v="Décembre"/>
    <n v="4"/>
    <n v="28"/>
    <s v="Mercredi"/>
    <n v="131905"/>
  </r>
  <r>
    <x v="5"/>
    <d v="2010-12-29T00:00:00"/>
    <x v="0"/>
    <s v="Décembre"/>
    <n v="5"/>
    <n v="29"/>
    <s v="Jeudi"/>
    <n v="152355"/>
  </r>
  <r>
    <x v="5"/>
    <d v="2010-12-30T00:00:00"/>
    <x v="0"/>
    <s v="Décembre"/>
    <n v="5"/>
    <n v="30"/>
    <s v="Vendredi"/>
    <n v="85004"/>
  </r>
  <r>
    <x v="5"/>
    <d v="2010-12-31T00:00:00"/>
    <x v="0"/>
    <s v="Décembre"/>
    <n v="5"/>
    <n v="31"/>
    <s v="Samedi"/>
    <n v="94782"/>
  </r>
  <r>
    <x v="6"/>
    <d v="2010-01-01T00:00:00"/>
    <x v="0"/>
    <s v="Janvier"/>
    <n v="1"/>
    <n v="1"/>
    <s v="Dimanche"/>
    <n v="43094"/>
  </r>
  <r>
    <x v="6"/>
    <d v="2010-01-02T00:00:00"/>
    <x v="0"/>
    <s v="Janvier"/>
    <n v="1"/>
    <n v="2"/>
    <s v="Lundi"/>
    <n v="87339"/>
  </r>
  <r>
    <x v="6"/>
    <d v="2010-01-03T00:00:00"/>
    <x v="0"/>
    <s v="Janvier"/>
    <n v="1"/>
    <n v="3"/>
    <s v="Mardi"/>
    <n v="140151"/>
  </r>
  <r>
    <x v="6"/>
    <d v="2010-01-04T00:00:00"/>
    <x v="0"/>
    <s v="Janvier"/>
    <n v="1"/>
    <n v="4"/>
    <s v="Mercredi"/>
    <n v="110123"/>
  </r>
  <r>
    <x v="6"/>
    <d v="2010-01-05T00:00:00"/>
    <x v="0"/>
    <s v="Janvier"/>
    <n v="1"/>
    <n v="5"/>
    <s v="Jeudi"/>
    <n v="143068"/>
  </r>
  <r>
    <x v="6"/>
    <d v="2010-01-06T00:00:00"/>
    <x v="0"/>
    <s v="Janvier"/>
    <n v="1"/>
    <n v="6"/>
    <s v="Vendredi"/>
    <n v="49285"/>
  </r>
  <r>
    <x v="6"/>
    <d v="2010-01-07T00:00:00"/>
    <x v="0"/>
    <s v="Janvier"/>
    <n v="1"/>
    <n v="7"/>
    <s v="Samedi"/>
    <n v="45719"/>
  </r>
  <r>
    <x v="6"/>
    <d v="2010-01-08T00:00:00"/>
    <x v="0"/>
    <s v="Janvier"/>
    <n v="2"/>
    <n v="8"/>
    <s v="Dimanche"/>
    <n v="58864"/>
  </r>
  <r>
    <x v="6"/>
    <d v="2010-01-09T00:00:00"/>
    <x v="0"/>
    <s v="Janvier"/>
    <n v="2"/>
    <n v="9"/>
    <s v="Lundi"/>
    <n v="92286"/>
  </r>
  <r>
    <x v="6"/>
    <d v="2010-01-10T00:00:00"/>
    <x v="0"/>
    <s v="Janvier"/>
    <n v="2"/>
    <n v="10"/>
    <s v="Mardi"/>
    <n v="75216"/>
  </r>
  <r>
    <x v="6"/>
    <d v="2010-01-11T00:00:00"/>
    <x v="0"/>
    <s v="Janvier"/>
    <n v="2"/>
    <n v="11"/>
    <s v="Mercredi"/>
    <n v="41980"/>
  </r>
  <r>
    <x v="6"/>
    <d v="2010-01-12T00:00:00"/>
    <x v="0"/>
    <s v="Janvier"/>
    <n v="2"/>
    <n v="12"/>
    <s v="Jeudi"/>
    <n v="92143"/>
  </r>
  <r>
    <x v="6"/>
    <d v="2010-01-13T00:00:00"/>
    <x v="0"/>
    <s v="Janvier"/>
    <n v="2"/>
    <n v="13"/>
    <s v="Vendredi"/>
    <n v="100363"/>
  </r>
  <r>
    <x v="6"/>
    <d v="2010-01-14T00:00:00"/>
    <x v="0"/>
    <s v="Janvier"/>
    <n v="2"/>
    <n v="14"/>
    <s v="Samedi"/>
    <n v="50978"/>
  </r>
  <r>
    <x v="6"/>
    <d v="2010-01-15T00:00:00"/>
    <x v="0"/>
    <s v="Janvier"/>
    <n v="3"/>
    <n v="15"/>
    <s v="Dimanche"/>
    <n v="79771"/>
  </r>
  <r>
    <x v="6"/>
    <d v="2010-01-16T00:00:00"/>
    <x v="0"/>
    <s v="Janvier"/>
    <n v="3"/>
    <n v="16"/>
    <s v="Lundi"/>
    <n v="101185"/>
  </r>
  <r>
    <x v="6"/>
    <d v="2010-01-17T00:00:00"/>
    <x v="0"/>
    <s v="Janvier"/>
    <n v="3"/>
    <n v="17"/>
    <s v="Mardi"/>
    <n v="137288"/>
  </r>
  <r>
    <x v="6"/>
    <d v="2010-01-18T00:00:00"/>
    <x v="0"/>
    <s v="Janvier"/>
    <n v="3"/>
    <n v="18"/>
    <s v="Mercredi"/>
    <n v="114688"/>
  </r>
  <r>
    <x v="6"/>
    <d v="2010-01-19T00:00:00"/>
    <x v="0"/>
    <s v="Janvier"/>
    <n v="3"/>
    <n v="19"/>
    <s v="Jeudi"/>
    <n v="60819"/>
  </r>
  <r>
    <x v="6"/>
    <d v="2010-01-20T00:00:00"/>
    <x v="0"/>
    <s v="Janvier"/>
    <n v="3"/>
    <n v="20"/>
    <s v="Vendredi"/>
    <n v="141473"/>
  </r>
  <r>
    <x v="6"/>
    <d v="2010-01-21T00:00:00"/>
    <x v="0"/>
    <s v="Janvier"/>
    <n v="3"/>
    <n v="21"/>
    <s v="Samedi"/>
    <n v="124325"/>
  </r>
  <r>
    <x v="6"/>
    <d v="2010-01-22T00:00:00"/>
    <x v="0"/>
    <s v="Janvier"/>
    <n v="4"/>
    <n v="22"/>
    <s v="Dimanche"/>
    <n v="126770"/>
  </r>
  <r>
    <x v="6"/>
    <d v="2010-01-23T00:00:00"/>
    <x v="0"/>
    <s v="Janvier"/>
    <n v="4"/>
    <n v="23"/>
    <s v="Lundi"/>
    <n v="50088"/>
  </r>
  <r>
    <x v="6"/>
    <d v="2010-01-24T00:00:00"/>
    <x v="0"/>
    <s v="Janvier"/>
    <n v="4"/>
    <n v="24"/>
    <s v="Mardi"/>
    <n v="126075"/>
  </r>
  <r>
    <x v="6"/>
    <d v="2010-01-25T00:00:00"/>
    <x v="0"/>
    <s v="Janvier"/>
    <n v="4"/>
    <n v="25"/>
    <s v="Mercredi"/>
    <n v="126252"/>
  </r>
  <r>
    <x v="6"/>
    <d v="2010-01-26T00:00:00"/>
    <x v="0"/>
    <s v="Janvier"/>
    <n v="4"/>
    <n v="26"/>
    <s v="Jeudi"/>
    <n v="140137"/>
  </r>
  <r>
    <x v="6"/>
    <d v="2010-01-27T00:00:00"/>
    <x v="0"/>
    <s v="Janvier"/>
    <n v="4"/>
    <n v="27"/>
    <s v="Vendredi"/>
    <n v="155530"/>
  </r>
  <r>
    <x v="6"/>
    <d v="2010-01-28T00:00:00"/>
    <x v="0"/>
    <s v="Janvier"/>
    <n v="4"/>
    <n v="28"/>
    <s v="Samedi"/>
    <n v="73833"/>
  </r>
  <r>
    <x v="6"/>
    <d v="2010-01-29T00:00:00"/>
    <x v="0"/>
    <s v="Janvier"/>
    <n v="5"/>
    <n v="29"/>
    <s v="Dimanche"/>
    <n v="82148"/>
  </r>
  <r>
    <x v="6"/>
    <d v="2010-01-30T00:00:00"/>
    <x v="0"/>
    <s v="Janvier"/>
    <n v="5"/>
    <n v="30"/>
    <s v="Lundi"/>
    <n v="104867"/>
  </r>
  <r>
    <x v="6"/>
    <d v="2010-01-31T00:00:00"/>
    <x v="0"/>
    <s v="Janvier"/>
    <n v="5"/>
    <n v="31"/>
    <s v="Mardi"/>
    <n v="147172"/>
  </r>
  <r>
    <x v="6"/>
    <d v="2010-02-01T00:00:00"/>
    <x v="0"/>
    <s v="Février"/>
    <n v="1"/>
    <n v="1"/>
    <s v="Mercredi"/>
    <n v="26348"/>
  </r>
  <r>
    <x v="6"/>
    <d v="2010-02-02T00:00:00"/>
    <x v="0"/>
    <s v="Février"/>
    <n v="1"/>
    <n v="2"/>
    <s v="Jeudi"/>
    <n v="56958"/>
  </r>
  <r>
    <x v="6"/>
    <d v="2010-02-03T00:00:00"/>
    <x v="0"/>
    <s v="Février"/>
    <n v="1"/>
    <n v="3"/>
    <s v="Vendredi"/>
    <n v="45308"/>
  </r>
  <r>
    <x v="6"/>
    <d v="2010-02-04T00:00:00"/>
    <x v="0"/>
    <s v="Février"/>
    <n v="1"/>
    <n v="4"/>
    <s v="Samedi"/>
    <n v="29595"/>
  </r>
  <r>
    <x v="6"/>
    <d v="2010-02-05T00:00:00"/>
    <x v="0"/>
    <s v="Février"/>
    <n v="1"/>
    <n v="5"/>
    <s v="Dimanche"/>
    <n v="84557"/>
  </r>
  <r>
    <x v="6"/>
    <d v="2010-02-06T00:00:00"/>
    <x v="0"/>
    <s v="Février"/>
    <n v="1"/>
    <n v="6"/>
    <s v="Lundi"/>
    <n v="86460"/>
  </r>
  <r>
    <x v="6"/>
    <d v="2010-02-07T00:00:00"/>
    <x v="0"/>
    <s v="Février"/>
    <n v="1"/>
    <n v="7"/>
    <s v="Mardi"/>
    <n v="73249"/>
  </r>
  <r>
    <x v="6"/>
    <d v="2010-02-08T00:00:00"/>
    <x v="0"/>
    <s v="Février"/>
    <n v="2"/>
    <n v="8"/>
    <s v="Mercredi"/>
    <n v="60196"/>
  </r>
  <r>
    <x v="6"/>
    <d v="2010-02-09T00:00:00"/>
    <x v="0"/>
    <s v="Février"/>
    <n v="2"/>
    <n v="9"/>
    <s v="Jeudi"/>
    <n v="64900"/>
  </r>
  <r>
    <x v="6"/>
    <d v="2010-02-10T00:00:00"/>
    <x v="0"/>
    <s v="Février"/>
    <n v="2"/>
    <n v="10"/>
    <s v="Vendredi"/>
    <n v="79688"/>
  </r>
  <r>
    <x v="6"/>
    <d v="2010-02-11T00:00:00"/>
    <x v="0"/>
    <s v="Février"/>
    <n v="2"/>
    <n v="11"/>
    <s v="Samedi"/>
    <n v="59938"/>
  </r>
  <r>
    <x v="6"/>
    <d v="2010-02-12T00:00:00"/>
    <x v="0"/>
    <s v="Février"/>
    <n v="2"/>
    <n v="12"/>
    <s v="Dimanche"/>
    <n v="71687"/>
  </r>
  <r>
    <x v="6"/>
    <d v="2010-02-13T00:00:00"/>
    <x v="0"/>
    <s v="Février"/>
    <n v="2"/>
    <n v="13"/>
    <s v="Lundi"/>
    <n v="83239"/>
  </r>
  <r>
    <x v="6"/>
    <d v="2010-02-14T00:00:00"/>
    <x v="0"/>
    <s v="Février"/>
    <n v="2"/>
    <n v="14"/>
    <s v="Mardi"/>
    <n v="65976"/>
  </r>
  <r>
    <x v="6"/>
    <d v="2010-02-15T00:00:00"/>
    <x v="0"/>
    <s v="Février"/>
    <n v="3"/>
    <n v="15"/>
    <s v="Mercredi"/>
    <n v="55790"/>
  </r>
  <r>
    <x v="6"/>
    <d v="2010-02-16T00:00:00"/>
    <x v="0"/>
    <s v="Février"/>
    <n v="3"/>
    <n v="16"/>
    <s v="Jeudi"/>
    <n v="38051"/>
  </r>
  <r>
    <x v="6"/>
    <d v="2010-02-17T00:00:00"/>
    <x v="0"/>
    <s v="Février"/>
    <n v="3"/>
    <n v="17"/>
    <s v="Vendredi"/>
    <n v="58948"/>
  </r>
  <r>
    <x v="6"/>
    <d v="2010-02-18T00:00:00"/>
    <x v="0"/>
    <s v="Février"/>
    <n v="3"/>
    <n v="18"/>
    <s v="Samedi"/>
    <n v="54510"/>
  </r>
  <r>
    <x v="6"/>
    <d v="2010-02-19T00:00:00"/>
    <x v="0"/>
    <s v="Février"/>
    <n v="3"/>
    <n v="19"/>
    <s v="Dimanche"/>
    <n v="63172"/>
  </r>
  <r>
    <x v="6"/>
    <d v="2010-02-20T00:00:00"/>
    <x v="0"/>
    <s v="Février"/>
    <n v="3"/>
    <n v="20"/>
    <s v="Lundi"/>
    <n v="30252"/>
  </r>
  <r>
    <x v="6"/>
    <d v="2010-02-21T00:00:00"/>
    <x v="0"/>
    <s v="Février"/>
    <n v="3"/>
    <n v="21"/>
    <s v="Mardi"/>
    <n v="84149"/>
  </r>
  <r>
    <x v="6"/>
    <d v="2010-02-22T00:00:00"/>
    <x v="0"/>
    <s v="Février"/>
    <n v="4"/>
    <n v="22"/>
    <s v="Mercredi"/>
    <n v="79098"/>
  </r>
  <r>
    <x v="6"/>
    <d v="2010-02-23T00:00:00"/>
    <x v="0"/>
    <s v="Février"/>
    <n v="4"/>
    <n v="23"/>
    <s v="Jeudi"/>
    <n v="32169"/>
  </r>
  <r>
    <x v="6"/>
    <d v="2010-02-24T00:00:00"/>
    <x v="0"/>
    <s v="Février"/>
    <n v="4"/>
    <n v="24"/>
    <s v="Vendredi"/>
    <n v="47784"/>
  </r>
  <r>
    <x v="6"/>
    <d v="2010-02-25T00:00:00"/>
    <x v="0"/>
    <s v="Février"/>
    <n v="4"/>
    <n v="25"/>
    <s v="Samedi"/>
    <n v="51519"/>
  </r>
  <r>
    <x v="6"/>
    <d v="2010-02-26T00:00:00"/>
    <x v="0"/>
    <s v="Février"/>
    <n v="4"/>
    <n v="26"/>
    <s v="Dimanche"/>
    <n v="65611"/>
  </r>
  <r>
    <x v="6"/>
    <d v="2010-02-27T00:00:00"/>
    <x v="0"/>
    <s v="Février"/>
    <n v="4"/>
    <n v="27"/>
    <s v="Lundi"/>
    <n v="74699"/>
  </r>
  <r>
    <x v="6"/>
    <d v="2010-02-28T00:00:00"/>
    <x v="0"/>
    <s v="Février"/>
    <n v="4"/>
    <n v="28"/>
    <s v="Mardi"/>
    <n v="38687"/>
  </r>
  <r>
    <x v="6"/>
    <d v="2010-03-01T00:00:00"/>
    <x v="0"/>
    <s v="Mars"/>
    <n v="1"/>
    <n v="1"/>
    <s v="Mercredi"/>
    <n v="68617"/>
  </r>
  <r>
    <x v="6"/>
    <d v="2010-03-02T00:00:00"/>
    <x v="0"/>
    <s v="Mars"/>
    <n v="1"/>
    <n v="2"/>
    <s v="Jeudi"/>
    <n v="62877"/>
  </r>
  <r>
    <x v="6"/>
    <d v="2010-03-03T00:00:00"/>
    <x v="0"/>
    <s v="Mars"/>
    <n v="1"/>
    <n v="3"/>
    <s v="Vendredi"/>
    <n v="59226"/>
  </r>
  <r>
    <x v="6"/>
    <d v="2010-03-04T00:00:00"/>
    <x v="0"/>
    <s v="Mars"/>
    <n v="1"/>
    <n v="4"/>
    <s v="Samedi"/>
    <n v="19482"/>
  </r>
  <r>
    <x v="6"/>
    <d v="2010-03-05T00:00:00"/>
    <x v="0"/>
    <s v="Mars"/>
    <n v="1"/>
    <n v="5"/>
    <s v="Dimanche"/>
    <n v="15120"/>
  </r>
  <r>
    <x v="6"/>
    <d v="2010-03-06T00:00:00"/>
    <x v="0"/>
    <s v="Mars"/>
    <n v="1"/>
    <n v="6"/>
    <s v="Lundi"/>
    <n v="60905"/>
  </r>
  <r>
    <x v="6"/>
    <d v="2010-03-07T00:00:00"/>
    <x v="0"/>
    <s v="Mars"/>
    <n v="1"/>
    <n v="7"/>
    <s v="Mardi"/>
    <n v="30674"/>
  </r>
  <r>
    <x v="6"/>
    <d v="2010-03-08T00:00:00"/>
    <x v="0"/>
    <s v="Mars"/>
    <n v="2"/>
    <n v="8"/>
    <s v="Mercredi"/>
    <n v="85670"/>
  </r>
  <r>
    <x v="6"/>
    <d v="2010-03-09T00:00:00"/>
    <x v="0"/>
    <s v="Mars"/>
    <n v="2"/>
    <n v="9"/>
    <s v="Jeudi"/>
    <n v="57863"/>
  </r>
  <r>
    <x v="6"/>
    <d v="2010-03-10T00:00:00"/>
    <x v="0"/>
    <s v="Mars"/>
    <n v="2"/>
    <n v="10"/>
    <s v="Vendredi"/>
    <n v="29960"/>
  </r>
  <r>
    <x v="6"/>
    <d v="2010-03-11T00:00:00"/>
    <x v="0"/>
    <s v="Mars"/>
    <n v="2"/>
    <n v="11"/>
    <s v="Samedi"/>
    <n v="76884"/>
  </r>
  <r>
    <x v="6"/>
    <d v="2010-03-12T00:00:00"/>
    <x v="0"/>
    <s v="Mars"/>
    <n v="2"/>
    <n v="12"/>
    <s v="Dimanche"/>
    <n v="63885"/>
  </r>
  <r>
    <x v="6"/>
    <d v="2010-03-13T00:00:00"/>
    <x v="0"/>
    <s v="Mars"/>
    <n v="2"/>
    <n v="13"/>
    <s v="Lundi"/>
    <n v="45221"/>
  </r>
  <r>
    <x v="6"/>
    <d v="2010-03-14T00:00:00"/>
    <x v="0"/>
    <s v="Mars"/>
    <n v="2"/>
    <n v="14"/>
    <s v="Mardi"/>
    <n v="71249"/>
  </r>
  <r>
    <x v="6"/>
    <d v="2010-03-15T00:00:00"/>
    <x v="0"/>
    <s v="Mars"/>
    <n v="3"/>
    <n v="15"/>
    <s v="Mercredi"/>
    <n v="79979"/>
  </r>
  <r>
    <x v="6"/>
    <d v="2010-03-16T00:00:00"/>
    <x v="0"/>
    <s v="Mars"/>
    <n v="3"/>
    <n v="16"/>
    <s v="Jeudi"/>
    <n v="19957"/>
  </r>
  <r>
    <x v="6"/>
    <d v="2010-03-17T00:00:00"/>
    <x v="0"/>
    <s v="Mars"/>
    <n v="3"/>
    <n v="17"/>
    <s v="Vendredi"/>
    <n v="18109"/>
  </r>
  <r>
    <x v="6"/>
    <d v="2010-03-18T00:00:00"/>
    <x v="0"/>
    <s v="Mars"/>
    <n v="3"/>
    <n v="18"/>
    <s v="Samedi"/>
    <n v="26130"/>
  </r>
  <r>
    <x v="6"/>
    <d v="2010-03-19T00:00:00"/>
    <x v="0"/>
    <s v="Mars"/>
    <n v="3"/>
    <n v="19"/>
    <s v="Dimanche"/>
    <n v="43668"/>
  </r>
  <r>
    <x v="6"/>
    <d v="2010-03-20T00:00:00"/>
    <x v="0"/>
    <s v="Mars"/>
    <n v="3"/>
    <n v="20"/>
    <s v="Lundi"/>
    <n v="80132"/>
  </r>
  <r>
    <x v="6"/>
    <d v="2010-03-21T00:00:00"/>
    <x v="0"/>
    <s v="Mars"/>
    <n v="3"/>
    <n v="21"/>
    <s v="Mardi"/>
    <n v="41749"/>
  </r>
  <r>
    <x v="6"/>
    <d v="2010-03-22T00:00:00"/>
    <x v="0"/>
    <s v="Mars"/>
    <n v="4"/>
    <n v="22"/>
    <s v="Mercredi"/>
    <n v="69504"/>
  </r>
  <r>
    <x v="6"/>
    <d v="2010-03-23T00:00:00"/>
    <x v="0"/>
    <s v="Mars"/>
    <n v="4"/>
    <n v="23"/>
    <s v="Jeudi"/>
    <n v="68403"/>
  </r>
  <r>
    <x v="6"/>
    <d v="2010-03-24T00:00:00"/>
    <x v="0"/>
    <s v="Mars"/>
    <n v="4"/>
    <n v="24"/>
    <s v="Vendredi"/>
    <n v="53935"/>
  </r>
  <r>
    <x v="6"/>
    <d v="2010-03-25T00:00:00"/>
    <x v="0"/>
    <s v="Mars"/>
    <n v="4"/>
    <n v="25"/>
    <s v="Samedi"/>
    <n v="79873"/>
  </r>
  <r>
    <x v="6"/>
    <d v="2010-03-26T00:00:00"/>
    <x v="0"/>
    <s v="Mars"/>
    <n v="4"/>
    <n v="26"/>
    <s v="Dimanche"/>
    <n v="82264"/>
  </r>
  <r>
    <x v="6"/>
    <d v="2010-03-27T00:00:00"/>
    <x v="0"/>
    <s v="Mars"/>
    <n v="4"/>
    <n v="27"/>
    <s v="Lundi"/>
    <n v="74959"/>
  </r>
  <r>
    <x v="6"/>
    <d v="2010-03-28T00:00:00"/>
    <x v="0"/>
    <s v="Mars"/>
    <n v="4"/>
    <n v="28"/>
    <s v="Mardi"/>
    <n v="45200"/>
  </r>
  <r>
    <x v="6"/>
    <d v="2010-03-29T00:00:00"/>
    <x v="0"/>
    <s v="Mars"/>
    <n v="5"/>
    <n v="29"/>
    <s v="Mercredi"/>
    <n v="48536"/>
  </r>
  <r>
    <x v="6"/>
    <d v="2010-03-30T00:00:00"/>
    <x v="0"/>
    <s v="Mars"/>
    <n v="5"/>
    <n v="30"/>
    <s v="Jeudi"/>
    <n v="45233"/>
  </r>
  <r>
    <x v="6"/>
    <d v="2010-03-31T00:00:00"/>
    <x v="0"/>
    <s v="Mars"/>
    <n v="5"/>
    <n v="31"/>
    <s v="Vendredi"/>
    <n v="83182"/>
  </r>
  <r>
    <x v="6"/>
    <d v="2010-04-01T00:00:00"/>
    <x v="0"/>
    <s v="Avril"/>
    <n v="1"/>
    <n v="1"/>
    <s v="Samedi"/>
    <n v="33511"/>
  </r>
  <r>
    <x v="6"/>
    <d v="2010-04-02T00:00:00"/>
    <x v="0"/>
    <s v="Avril"/>
    <n v="1"/>
    <n v="2"/>
    <s v="Dimanche"/>
    <n v="40649"/>
  </r>
  <r>
    <x v="6"/>
    <d v="2010-04-03T00:00:00"/>
    <x v="0"/>
    <s v="Avril"/>
    <n v="1"/>
    <n v="3"/>
    <s v="Lundi"/>
    <n v="57771"/>
  </r>
  <r>
    <x v="6"/>
    <d v="2010-04-04T00:00:00"/>
    <x v="0"/>
    <s v="Avril"/>
    <n v="1"/>
    <n v="4"/>
    <s v="Mardi"/>
    <n v="26876"/>
  </r>
  <r>
    <x v="6"/>
    <d v="2010-04-05T00:00:00"/>
    <x v="0"/>
    <s v="Avril"/>
    <n v="1"/>
    <n v="5"/>
    <s v="Mercredi"/>
    <n v="50493"/>
  </r>
  <r>
    <x v="6"/>
    <d v="2010-04-06T00:00:00"/>
    <x v="0"/>
    <s v="Avril"/>
    <n v="1"/>
    <n v="6"/>
    <s v="Jeudi"/>
    <n v="64619"/>
  </r>
  <r>
    <x v="6"/>
    <d v="2010-04-07T00:00:00"/>
    <x v="0"/>
    <s v="Avril"/>
    <n v="1"/>
    <n v="7"/>
    <s v="Vendredi"/>
    <n v="75935"/>
  </r>
  <r>
    <x v="6"/>
    <d v="2010-04-08T00:00:00"/>
    <x v="0"/>
    <s v="Avril"/>
    <n v="2"/>
    <n v="8"/>
    <s v="Samedi"/>
    <n v="75865"/>
  </r>
  <r>
    <x v="6"/>
    <d v="2010-04-09T00:00:00"/>
    <x v="0"/>
    <s v="Avril"/>
    <n v="2"/>
    <n v="9"/>
    <s v="Dimanche"/>
    <n v="61169"/>
  </r>
  <r>
    <x v="6"/>
    <d v="2010-04-10T00:00:00"/>
    <x v="0"/>
    <s v="Avril"/>
    <n v="2"/>
    <n v="10"/>
    <s v="Lundi"/>
    <n v="80959"/>
  </r>
  <r>
    <x v="6"/>
    <d v="2010-04-11T00:00:00"/>
    <x v="0"/>
    <s v="Avril"/>
    <n v="2"/>
    <n v="11"/>
    <s v="Mardi"/>
    <n v="21297"/>
  </r>
  <r>
    <x v="6"/>
    <d v="2010-04-12T00:00:00"/>
    <x v="0"/>
    <s v="Avril"/>
    <n v="2"/>
    <n v="12"/>
    <s v="Mercredi"/>
    <n v="70473"/>
  </r>
  <r>
    <x v="6"/>
    <d v="2010-04-13T00:00:00"/>
    <x v="0"/>
    <s v="Avril"/>
    <n v="2"/>
    <n v="13"/>
    <s v="Jeudi"/>
    <n v="15677"/>
  </r>
  <r>
    <x v="6"/>
    <d v="2010-04-14T00:00:00"/>
    <x v="0"/>
    <s v="Avril"/>
    <n v="2"/>
    <n v="14"/>
    <s v="Vendredi"/>
    <n v="24751"/>
  </r>
  <r>
    <x v="6"/>
    <d v="2010-04-15T00:00:00"/>
    <x v="0"/>
    <s v="Avril"/>
    <n v="3"/>
    <n v="15"/>
    <s v="Samedi"/>
    <n v="36546"/>
  </r>
  <r>
    <x v="6"/>
    <d v="2010-04-16T00:00:00"/>
    <x v="0"/>
    <s v="Avril"/>
    <n v="3"/>
    <n v="16"/>
    <s v="Dimanche"/>
    <n v="81032"/>
  </r>
  <r>
    <x v="6"/>
    <d v="2010-04-17T00:00:00"/>
    <x v="0"/>
    <s v="Avril"/>
    <n v="3"/>
    <n v="17"/>
    <s v="Lundi"/>
    <n v="51688"/>
  </r>
  <r>
    <x v="6"/>
    <d v="2010-04-18T00:00:00"/>
    <x v="0"/>
    <s v="Avril"/>
    <n v="3"/>
    <n v="18"/>
    <s v="Mardi"/>
    <n v="31830"/>
  </r>
  <r>
    <x v="6"/>
    <d v="2010-04-19T00:00:00"/>
    <x v="0"/>
    <s v="Avril"/>
    <n v="3"/>
    <n v="19"/>
    <s v="Mercredi"/>
    <n v="14383"/>
  </r>
  <r>
    <x v="6"/>
    <d v="2010-04-20T00:00:00"/>
    <x v="0"/>
    <s v="Avril"/>
    <n v="3"/>
    <n v="20"/>
    <s v="Jeudi"/>
    <n v="29503"/>
  </r>
  <r>
    <x v="6"/>
    <d v="2010-04-21T00:00:00"/>
    <x v="0"/>
    <s v="Avril"/>
    <n v="3"/>
    <n v="21"/>
    <s v="Vendredi"/>
    <n v="87532"/>
  </r>
  <r>
    <x v="6"/>
    <d v="2010-04-22T00:00:00"/>
    <x v="0"/>
    <s v="Avril"/>
    <n v="4"/>
    <n v="22"/>
    <s v="Samedi"/>
    <n v="75489"/>
  </r>
  <r>
    <x v="6"/>
    <d v="2010-04-23T00:00:00"/>
    <x v="0"/>
    <s v="Avril"/>
    <n v="4"/>
    <n v="23"/>
    <s v="Dimanche"/>
    <n v="65898"/>
  </r>
  <r>
    <x v="6"/>
    <d v="2010-04-24T00:00:00"/>
    <x v="0"/>
    <s v="Avril"/>
    <n v="4"/>
    <n v="24"/>
    <s v="Lundi"/>
    <n v="58767"/>
  </r>
  <r>
    <x v="6"/>
    <d v="2010-04-25T00:00:00"/>
    <x v="0"/>
    <s v="Avril"/>
    <n v="4"/>
    <n v="25"/>
    <s v="Mardi"/>
    <n v="60892"/>
  </r>
  <r>
    <x v="6"/>
    <d v="2010-04-26T00:00:00"/>
    <x v="0"/>
    <s v="Avril"/>
    <n v="4"/>
    <n v="26"/>
    <s v="Mercredi"/>
    <n v="80175"/>
  </r>
  <r>
    <x v="6"/>
    <d v="2010-04-27T00:00:00"/>
    <x v="0"/>
    <s v="Avril"/>
    <n v="4"/>
    <n v="27"/>
    <s v="Jeudi"/>
    <n v="53234"/>
  </r>
  <r>
    <x v="6"/>
    <d v="2010-04-28T00:00:00"/>
    <x v="0"/>
    <s v="Avril"/>
    <n v="4"/>
    <n v="28"/>
    <s v="Vendredi"/>
    <n v="79780"/>
  </r>
  <r>
    <x v="6"/>
    <d v="2010-04-29T00:00:00"/>
    <x v="0"/>
    <s v="Avril"/>
    <n v="5"/>
    <n v="29"/>
    <s v="Samedi"/>
    <n v="61312"/>
  </r>
  <r>
    <x v="6"/>
    <d v="2010-04-30T00:00:00"/>
    <x v="0"/>
    <s v="Avril"/>
    <n v="5"/>
    <n v="30"/>
    <s v="Dimanche"/>
    <n v="80797"/>
  </r>
  <r>
    <x v="6"/>
    <d v="2010-05-01T00:00:00"/>
    <x v="0"/>
    <s v="Mai"/>
    <n v="1"/>
    <n v="1"/>
    <s v="Lundi"/>
    <n v="37779"/>
  </r>
  <r>
    <x v="6"/>
    <d v="2010-05-02T00:00:00"/>
    <x v="0"/>
    <s v="Mai"/>
    <n v="1"/>
    <n v="2"/>
    <s v="Mardi"/>
    <n v="74176"/>
  </r>
  <r>
    <x v="6"/>
    <d v="2010-05-03T00:00:00"/>
    <x v="0"/>
    <s v="Mai"/>
    <n v="1"/>
    <n v="3"/>
    <s v="Mercredi"/>
    <n v="48519"/>
  </r>
  <r>
    <x v="6"/>
    <d v="2010-05-04T00:00:00"/>
    <x v="0"/>
    <s v="Mai"/>
    <n v="1"/>
    <n v="4"/>
    <s v="Jeudi"/>
    <n v="51529"/>
  </r>
  <r>
    <x v="6"/>
    <d v="2010-05-05T00:00:00"/>
    <x v="0"/>
    <s v="Mai"/>
    <n v="1"/>
    <n v="5"/>
    <s v="Vendredi"/>
    <n v="23236"/>
  </r>
  <r>
    <x v="6"/>
    <d v="2010-05-06T00:00:00"/>
    <x v="0"/>
    <s v="Mai"/>
    <n v="1"/>
    <n v="6"/>
    <s v="Samedi"/>
    <n v="73743"/>
  </r>
  <r>
    <x v="6"/>
    <d v="2010-05-07T00:00:00"/>
    <x v="0"/>
    <s v="Mai"/>
    <n v="1"/>
    <n v="7"/>
    <s v="Dimanche"/>
    <n v="60173"/>
  </r>
  <r>
    <x v="6"/>
    <d v="2010-05-08T00:00:00"/>
    <x v="0"/>
    <s v="Mai"/>
    <n v="2"/>
    <n v="8"/>
    <s v="Lundi"/>
    <n v="85741"/>
  </r>
  <r>
    <x v="6"/>
    <d v="2010-05-09T00:00:00"/>
    <x v="0"/>
    <s v="Mai"/>
    <n v="2"/>
    <n v="9"/>
    <s v="Mardi"/>
    <n v="67915"/>
  </r>
  <r>
    <x v="6"/>
    <d v="2010-05-10T00:00:00"/>
    <x v="0"/>
    <s v="Mai"/>
    <n v="2"/>
    <n v="10"/>
    <s v="Mercredi"/>
    <n v="20984"/>
  </r>
  <r>
    <x v="6"/>
    <d v="2010-05-11T00:00:00"/>
    <x v="0"/>
    <s v="Mai"/>
    <n v="2"/>
    <n v="11"/>
    <s v="Jeudi"/>
    <n v="25324"/>
  </r>
  <r>
    <x v="6"/>
    <d v="2010-05-12T00:00:00"/>
    <x v="0"/>
    <s v="Mai"/>
    <n v="2"/>
    <n v="12"/>
    <s v="Vendredi"/>
    <n v="27183"/>
  </r>
  <r>
    <x v="6"/>
    <d v="2010-05-13T00:00:00"/>
    <x v="0"/>
    <s v="Mai"/>
    <n v="2"/>
    <n v="13"/>
    <s v="Samedi"/>
    <n v="74409"/>
  </r>
  <r>
    <x v="6"/>
    <d v="2010-05-14T00:00:00"/>
    <x v="0"/>
    <s v="Mai"/>
    <n v="2"/>
    <n v="14"/>
    <s v="Dimanche"/>
    <n v="29764"/>
  </r>
  <r>
    <x v="6"/>
    <d v="2010-05-15T00:00:00"/>
    <x v="0"/>
    <s v="Mai"/>
    <n v="3"/>
    <n v="15"/>
    <s v="Lundi"/>
    <n v="78011"/>
  </r>
  <r>
    <x v="6"/>
    <d v="2010-05-16T00:00:00"/>
    <x v="0"/>
    <s v="Mai"/>
    <n v="3"/>
    <n v="16"/>
    <s v="Mardi"/>
    <n v="32280"/>
  </r>
  <r>
    <x v="6"/>
    <d v="2010-05-17T00:00:00"/>
    <x v="0"/>
    <s v="Mai"/>
    <n v="3"/>
    <n v="17"/>
    <s v="Mercredi"/>
    <n v="77901"/>
  </r>
  <r>
    <x v="6"/>
    <d v="2010-05-18T00:00:00"/>
    <x v="0"/>
    <s v="Mai"/>
    <n v="3"/>
    <n v="18"/>
    <s v="Jeudi"/>
    <n v="35383"/>
  </r>
  <r>
    <x v="6"/>
    <d v="2010-05-19T00:00:00"/>
    <x v="0"/>
    <s v="Mai"/>
    <n v="3"/>
    <n v="19"/>
    <s v="Vendredi"/>
    <n v="88062"/>
  </r>
  <r>
    <x v="6"/>
    <d v="2010-05-20T00:00:00"/>
    <x v="0"/>
    <s v="Mai"/>
    <n v="3"/>
    <n v="20"/>
    <s v="Samedi"/>
    <n v="87924"/>
  </r>
  <r>
    <x v="6"/>
    <d v="2010-05-21T00:00:00"/>
    <x v="0"/>
    <s v="Mai"/>
    <n v="3"/>
    <n v="21"/>
    <s v="Dimanche"/>
    <n v="21538"/>
  </r>
  <r>
    <x v="6"/>
    <d v="2010-05-22T00:00:00"/>
    <x v="0"/>
    <s v="Mai"/>
    <n v="4"/>
    <n v="22"/>
    <s v="Lundi"/>
    <n v="77107"/>
  </r>
  <r>
    <x v="6"/>
    <d v="2010-05-23T00:00:00"/>
    <x v="0"/>
    <s v="Mai"/>
    <n v="4"/>
    <n v="23"/>
    <s v="Mardi"/>
    <n v="69680"/>
  </r>
  <r>
    <x v="6"/>
    <d v="2010-05-24T00:00:00"/>
    <x v="0"/>
    <s v="Mai"/>
    <n v="4"/>
    <n v="24"/>
    <s v="Mercredi"/>
    <n v="81344"/>
  </r>
  <r>
    <x v="6"/>
    <d v="2010-05-25T00:00:00"/>
    <x v="0"/>
    <s v="Mai"/>
    <n v="4"/>
    <n v="25"/>
    <s v="Jeudi"/>
    <n v="60743"/>
  </r>
  <r>
    <x v="6"/>
    <d v="2010-05-26T00:00:00"/>
    <x v="0"/>
    <s v="Mai"/>
    <n v="4"/>
    <n v="26"/>
    <s v="Vendredi"/>
    <n v="16663"/>
  </r>
  <r>
    <x v="6"/>
    <d v="2010-05-27T00:00:00"/>
    <x v="0"/>
    <s v="Mai"/>
    <n v="4"/>
    <n v="27"/>
    <s v="Samedi"/>
    <n v="32360"/>
  </r>
  <r>
    <x v="6"/>
    <d v="2010-05-28T00:00:00"/>
    <x v="0"/>
    <s v="Mai"/>
    <n v="4"/>
    <n v="28"/>
    <s v="Dimanche"/>
    <n v="37252"/>
  </r>
  <r>
    <x v="6"/>
    <d v="2010-05-29T00:00:00"/>
    <x v="0"/>
    <s v="Mai"/>
    <n v="5"/>
    <n v="29"/>
    <s v="Lundi"/>
    <n v="16940"/>
  </r>
  <r>
    <x v="6"/>
    <d v="2010-05-30T00:00:00"/>
    <x v="0"/>
    <s v="Mai"/>
    <n v="5"/>
    <n v="30"/>
    <s v="Mardi"/>
    <n v="64287"/>
  </r>
  <r>
    <x v="6"/>
    <d v="2010-05-31T00:00:00"/>
    <x v="0"/>
    <s v="Mai"/>
    <n v="5"/>
    <n v="31"/>
    <s v="Mercredi"/>
    <n v="29705"/>
  </r>
  <r>
    <x v="6"/>
    <d v="2010-06-01T00:00:00"/>
    <x v="0"/>
    <s v="Juin"/>
    <n v="1"/>
    <n v="1"/>
    <s v="Jeudi"/>
    <n v="53172"/>
  </r>
  <r>
    <x v="6"/>
    <d v="2010-06-02T00:00:00"/>
    <x v="0"/>
    <s v="Juin"/>
    <n v="1"/>
    <n v="2"/>
    <s v="Vendredi"/>
    <n v="33164"/>
  </r>
  <r>
    <x v="6"/>
    <d v="2010-06-03T00:00:00"/>
    <x v="0"/>
    <s v="Juin"/>
    <n v="1"/>
    <n v="3"/>
    <s v="Samedi"/>
    <n v="17552"/>
  </r>
  <r>
    <x v="6"/>
    <d v="2010-06-04T00:00:00"/>
    <x v="0"/>
    <s v="Juin"/>
    <n v="1"/>
    <n v="4"/>
    <s v="Dimanche"/>
    <n v="71508"/>
  </r>
  <r>
    <x v="6"/>
    <d v="2010-06-05T00:00:00"/>
    <x v="0"/>
    <s v="Juin"/>
    <n v="1"/>
    <n v="5"/>
    <s v="Lundi"/>
    <n v="57575"/>
  </r>
  <r>
    <x v="6"/>
    <d v="2010-06-06T00:00:00"/>
    <x v="0"/>
    <s v="Juin"/>
    <n v="1"/>
    <n v="6"/>
    <s v="Mardi"/>
    <n v="56967"/>
  </r>
  <r>
    <x v="6"/>
    <d v="2010-06-07T00:00:00"/>
    <x v="0"/>
    <s v="Juin"/>
    <n v="1"/>
    <n v="7"/>
    <s v="Mercredi"/>
    <n v="46911"/>
  </r>
  <r>
    <x v="6"/>
    <d v="2010-06-08T00:00:00"/>
    <x v="0"/>
    <s v="Juin"/>
    <n v="2"/>
    <n v="8"/>
    <s v="Jeudi"/>
    <n v="16931"/>
  </r>
  <r>
    <x v="6"/>
    <d v="2010-06-09T00:00:00"/>
    <x v="0"/>
    <s v="Juin"/>
    <n v="2"/>
    <n v="9"/>
    <s v="Vendredi"/>
    <n v="30063"/>
  </r>
  <r>
    <x v="6"/>
    <d v="2010-06-10T00:00:00"/>
    <x v="0"/>
    <s v="Juin"/>
    <n v="2"/>
    <n v="10"/>
    <s v="Samedi"/>
    <n v="60516"/>
  </r>
  <r>
    <x v="6"/>
    <d v="2010-06-11T00:00:00"/>
    <x v="0"/>
    <s v="Juin"/>
    <n v="2"/>
    <n v="11"/>
    <s v="Dimanche"/>
    <n v="57896"/>
  </r>
  <r>
    <x v="6"/>
    <d v="2010-06-12T00:00:00"/>
    <x v="0"/>
    <s v="Juin"/>
    <n v="2"/>
    <n v="12"/>
    <s v="Lundi"/>
    <n v="21327"/>
  </r>
  <r>
    <x v="6"/>
    <d v="2010-06-13T00:00:00"/>
    <x v="0"/>
    <s v="Juin"/>
    <n v="2"/>
    <n v="13"/>
    <s v="Mardi"/>
    <n v="26831"/>
  </r>
  <r>
    <x v="6"/>
    <d v="2010-06-14T00:00:00"/>
    <x v="0"/>
    <s v="Juin"/>
    <n v="2"/>
    <n v="14"/>
    <s v="Mercredi"/>
    <n v="25000"/>
  </r>
  <r>
    <x v="6"/>
    <d v="2010-06-15T00:00:00"/>
    <x v="0"/>
    <s v="Juin"/>
    <n v="3"/>
    <n v="15"/>
    <s v="Jeudi"/>
    <n v="76255"/>
  </r>
  <r>
    <x v="6"/>
    <d v="2010-06-16T00:00:00"/>
    <x v="0"/>
    <s v="Juin"/>
    <n v="3"/>
    <n v="16"/>
    <s v="Vendredi"/>
    <n v="24160"/>
  </r>
  <r>
    <x v="6"/>
    <d v="2010-06-17T00:00:00"/>
    <x v="0"/>
    <s v="Juin"/>
    <n v="3"/>
    <n v="17"/>
    <s v="Samedi"/>
    <n v="16816"/>
  </r>
  <r>
    <x v="6"/>
    <d v="2010-06-18T00:00:00"/>
    <x v="0"/>
    <s v="Juin"/>
    <n v="3"/>
    <n v="18"/>
    <s v="Dimanche"/>
    <n v="43893"/>
  </r>
  <r>
    <x v="6"/>
    <d v="2010-06-19T00:00:00"/>
    <x v="0"/>
    <s v="Juin"/>
    <n v="3"/>
    <n v="19"/>
    <s v="Lundi"/>
    <n v="44212"/>
  </r>
  <r>
    <x v="6"/>
    <d v="2010-06-20T00:00:00"/>
    <x v="0"/>
    <s v="Juin"/>
    <n v="3"/>
    <n v="20"/>
    <s v="Mardi"/>
    <n v="39275"/>
  </r>
  <r>
    <x v="6"/>
    <d v="2010-06-21T00:00:00"/>
    <x v="0"/>
    <s v="Juin"/>
    <n v="3"/>
    <n v="21"/>
    <s v="Mercredi"/>
    <n v="55588"/>
  </r>
  <r>
    <x v="6"/>
    <d v="2010-06-22T00:00:00"/>
    <x v="0"/>
    <s v="Juin"/>
    <n v="4"/>
    <n v="22"/>
    <s v="Jeudi"/>
    <n v="33035"/>
  </r>
  <r>
    <x v="6"/>
    <d v="2010-06-23T00:00:00"/>
    <x v="0"/>
    <s v="Juin"/>
    <n v="4"/>
    <n v="23"/>
    <s v="Vendredi"/>
    <n v="29814"/>
  </r>
  <r>
    <x v="6"/>
    <d v="2010-06-24T00:00:00"/>
    <x v="0"/>
    <s v="Juin"/>
    <n v="4"/>
    <n v="24"/>
    <s v="Samedi"/>
    <n v="62192"/>
  </r>
  <r>
    <x v="6"/>
    <d v="2010-06-25T00:00:00"/>
    <x v="0"/>
    <s v="Juin"/>
    <n v="4"/>
    <n v="25"/>
    <s v="Dimanche"/>
    <n v="81126"/>
  </r>
  <r>
    <x v="6"/>
    <d v="2010-06-26T00:00:00"/>
    <x v="0"/>
    <s v="Juin"/>
    <n v="4"/>
    <n v="26"/>
    <s v="Lundi"/>
    <n v="55219"/>
  </r>
  <r>
    <x v="6"/>
    <d v="2010-06-27T00:00:00"/>
    <x v="0"/>
    <s v="Juin"/>
    <n v="4"/>
    <n v="27"/>
    <s v="Mardi"/>
    <n v="24454"/>
  </r>
  <r>
    <x v="6"/>
    <d v="2010-06-28T00:00:00"/>
    <x v="0"/>
    <s v="Juin"/>
    <n v="4"/>
    <n v="28"/>
    <s v="Mercredi"/>
    <n v="55840"/>
  </r>
  <r>
    <x v="6"/>
    <d v="2010-06-29T00:00:00"/>
    <x v="0"/>
    <s v="Juin"/>
    <n v="5"/>
    <n v="29"/>
    <s v="Jeudi"/>
    <n v="71201"/>
  </r>
  <r>
    <x v="6"/>
    <d v="2010-06-30T00:00:00"/>
    <x v="0"/>
    <s v="Juin"/>
    <n v="5"/>
    <n v="30"/>
    <s v="Vendredi"/>
    <n v="85483"/>
  </r>
  <r>
    <x v="6"/>
    <d v="2010-07-01T00:00:00"/>
    <x v="0"/>
    <s v="Juillet"/>
    <n v="1"/>
    <n v="1"/>
    <s v="Samedi"/>
    <n v="84009"/>
  </r>
  <r>
    <x v="6"/>
    <d v="2010-07-02T00:00:00"/>
    <x v="0"/>
    <s v="Juillet"/>
    <n v="1"/>
    <n v="2"/>
    <s v="Dimanche"/>
    <n v="31452"/>
  </r>
  <r>
    <x v="6"/>
    <d v="2010-07-03T00:00:00"/>
    <x v="0"/>
    <s v="Juillet"/>
    <n v="1"/>
    <n v="3"/>
    <s v="Lundi"/>
    <n v="58085"/>
  </r>
  <r>
    <x v="6"/>
    <d v="2010-07-04T00:00:00"/>
    <x v="0"/>
    <s v="Juillet"/>
    <n v="1"/>
    <n v="4"/>
    <s v="Mardi"/>
    <n v="47124"/>
  </r>
  <r>
    <x v="6"/>
    <d v="2010-07-05T00:00:00"/>
    <x v="0"/>
    <s v="Juillet"/>
    <n v="1"/>
    <n v="5"/>
    <s v="Mercredi"/>
    <n v="67746"/>
  </r>
  <r>
    <x v="6"/>
    <d v="2010-07-06T00:00:00"/>
    <x v="0"/>
    <s v="Juillet"/>
    <n v="1"/>
    <n v="6"/>
    <s v="Jeudi"/>
    <n v="82052"/>
  </r>
  <r>
    <x v="6"/>
    <d v="2010-07-07T00:00:00"/>
    <x v="0"/>
    <s v="Juillet"/>
    <n v="1"/>
    <n v="7"/>
    <s v="Vendredi"/>
    <n v="46514"/>
  </r>
  <r>
    <x v="6"/>
    <d v="2010-07-08T00:00:00"/>
    <x v="0"/>
    <s v="Juillet"/>
    <n v="2"/>
    <n v="8"/>
    <s v="Samedi"/>
    <n v="52910"/>
  </r>
  <r>
    <x v="6"/>
    <d v="2010-07-09T00:00:00"/>
    <x v="0"/>
    <s v="Juillet"/>
    <n v="2"/>
    <n v="9"/>
    <s v="Dimanche"/>
    <n v="61380"/>
  </r>
  <r>
    <x v="6"/>
    <d v="2010-07-10T00:00:00"/>
    <x v="0"/>
    <s v="Juillet"/>
    <n v="2"/>
    <n v="10"/>
    <s v="Lundi"/>
    <n v="23755"/>
  </r>
  <r>
    <x v="6"/>
    <d v="2010-07-11T00:00:00"/>
    <x v="0"/>
    <s v="Juillet"/>
    <n v="2"/>
    <n v="11"/>
    <s v="Mardi"/>
    <n v="81674"/>
  </r>
  <r>
    <x v="6"/>
    <d v="2010-07-12T00:00:00"/>
    <x v="0"/>
    <s v="Juillet"/>
    <n v="2"/>
    <n v="12"/>
    <s v="Mercredi"/>
    <n v="87147"/>
  </r>
  <r>
    <x v="6"/>
    <d v="2010-07-13T00:00:00"/>
    <x v="0"/>
    <s v="Juillet"/>
    <n v="2"/>
    <n v="13"/>
    <s v="Jeudi"/>
    <n v="66588"/>
  </r>
  <r>
    <x v="6"/>
    <d v="2010-07-14T00:00:00"/>
    <x v="0"/>
    <s v="Juillet"/>
    <n v="2"/>
    <n v="14"/>
    <s v="Vendredi"/>
    <n v="48786"/>
  </r>
  <r>
    <x v="6"/>
    <d v="2010-07-15T00:00:00"/>
    <x v="0"/>
    <s v="Juillet"/>
    <n v="3"/>
    <n v="15"/>
    <s v="Samedi"/>
    <n v="29101"/>
  </r>
  <r>
    <x v="6"/>
    <d v="2010-07-16T00:00:00"/>
    <x v="0"/>
    <s v="Juillet"/>
    <n v="3"/>
    <n v="16"/>
    <s v="Dimanche"/>
    <n v="43161"/>
  </r>
  <r>
    <x v="6"/>
    <d v="2010-07-17T00:00:00"/>
    <x v="0"/>
    <s v="Juillet"/>
    <n v="3"/>
    <n v="17"/>
    <s v="Lundi"/>
    <n v="36334"/>
  </r>
  <r>
    <x v="6"/>
    <d v="2010-07-18T00:00:00"/>
    <x v="0"/>
    <s v="Juillet"/>
    <n v="3"/>
    <n v="18"/>
    <s v="Mardi"/>
    <n v="41260"/>
  </r>
  <r>
    <x v="6"/>
    <d v="2010-07-19T00:00:00"/>
    <x v="0"/>
    <s v="Juillet"/>
    <n v="3"/>
    <n v="19"/>
    <s v="Mercredi"/>
    <n v="71896"/>
  </r>
  <r>
    <x v="6"/>
    <d v="2010-07-20T00:00:00"/>
    <x v="0"/>
    <s v="Juillet"/>
    <n v="3"/>
    <n v="20"/>
    <s v="Jeudi"/>
    <n v="28086"/>
  </r>
  <r>
    <x v="6"/>
    <d v="2010-07-21T00:00:00"/>
    <x v="0"/>
    <s v="Juillet"/>
    <n v="3"/>
    <n v="21"/>
    <s v="Vendredi"/>
    <n v="66230"/>
  </r>
  <r>
    <x v="6"/>
    <d v="2010-07-22T00:00:00"/>
    <x v="0"/>
    <s v="Juillet"/>
    <n v="4"/>
    <n v="22"/>
    <s v="Samedi"/>
    <n v="20462"/>
  </r>
  <r>
    <x v="6"/>
    <d v="2010-07-23T00:00:00"/>
    <x v="0"/>
    <s v="Juillet"/>
    <n v="4"/>
    <n v="23"/>
    <s v="Dimanche"/>
    <n v="14785"/>
  </r>
  <r>
    <x v="6"/>
    <d v="2010-07-24T00:00:00"/>
    <x v="0"/>
    <s v="Juillet"/>
    <n v="4"/>
    <n v="24"/>
    <s v="Lundi"/>
    <n v="71117"/>
  </r>
  <r>
    <x v="6"/>
    <d v="2010-07-25T00:00:00"/>
    <x v="0"/>
    <s v="Juillet"/>
    <n v="4"/>
    <n v="25"/>
    <s v="Mardi"/>
    <n v="34028"/>
  </r>
  <r>
    <x v="6"/>
    <d v="2010-07-26T00:00:00"/>
    <x v="0"/>
    <s v="Juillet"/>
    <n v="4"/>
    <n v="26"/>
    <s v="Mercredi"/>
    <n v="75072"/>
  </r>
  <r>
    <x v="6"/>
    <d v="2010-07-27T00:00:00"/>
    <x v="0"/>
    <s v="Juillet"/>
    <n v="4"/>
    <n v="27"/>
    <s v="Jeudi"/>
    <n v="34116"/>
  </r>
  <r>
    <x v="6"/>
    <d v="2010-07-28T00:00:00"/>
    <x v="0"/>
    <s v="Juillet"/>
    <n v="4"/>
    <n v="28"/>
    <s v="Vendredi"/>
    <n v="28084"/>
  </r>
  <r>
    <x v="6"/>
    <d v="2010-07-29T00:00:00"/>
    <x v="0"/>
    <s v="Juillet"/>
    <n v="5"/>
    <n v="29"/>
    <s v="Samedi"/>
    <n v="16123"/>
  </r>
  <r>
    <x v="6"/>
    <d v="2010-07-30T00:00:00"/>
    <x v="0"/>
    <s v="Juillet"/>
    <n v="5"/>
    <n v="30"/>
    <s v="Dimanche"/>
    <n v="39067"/>
  </r>
  <r>
    <x v="6"/>
    <d v="2010-07-31T00:00:00"/>
    <x v="0"/>
    <s v="Juillet"/>
    <n v="5"/>
    <n v="31"/>
    <s v="Lundi"/>
    <n v="82806"/>
  </r>
  <r>
    <x v="6"/>
    <d v="2010-08-01T00:00:00"/>
    <x v="0"/>
    <s v="Août"/>
    <n v="1"/>
    <n v="1"/>
    <s v="Mardi"/>
    <n v="36375"/>
  </r>
  <r>
    <x v="6"/>
    <d v="2010-08-02T00:00:00"/>
    <x v="0"/>
    <s v="Août"/>
    <n v="1"/>
    <n v="2"/>
    <s v="Mercredi"/>
    <n v="82249"/>
  </r>
  <r>
    <x v="6"/>
    <d v="2010-08-03T00:00:00"/>
    <x v="0"/>
    <s v="Août"/>
    <n v="1"/>
    <n v="3"/>
    <s v="Jeudi"/>
    <n v="72680"/>
  </r>
  <r>
    <x v="6"/>
    <d v="2010-08-04T00:00:00"/>
    <x v="0"/>
    <s v="Août"/>
    <n v="1"/>
    <n v="4"/>
    <s v="Vendredi"/>
    <n v="73842"/>
  </r>
  <r>
    <x v="6"/>
    <d v="2010-08-05T00:00:00"/>
    <x v="0"/>
    <s v="Août"/>
    <n v="1"/>
    <n v="5"/>
    <s v="Samedi"/>
    <n v="50212"/>
  </r>
  <r>
    <x v="6"/>
    <d v="2010-08-06T00:00:00"/>
    <x v="0"/>
    <s v="Août"/>
    <n v="1"/>
    <n v="6"/>
    <s v="Dimanche"/>
    <n v="50035"/>
  </r>
  <r>
    <x v="6"/>
    <d v="2010-08-07T00:00:00"/>
    <x v="0"/>
    <s v="Août"/>
    <n v="1"/>
    <n v="7"/>
    <s v="Lundi"/>
    <n v="21838"/>
  </r>
  <r>
    <x v="6"/>
    <d v="2010-08-08T00:00:00"/>
    <x v="0"/>
    <s v="Août"/>
    <n v="2"/>
    <n v="8"/>
    <s v="Mardi"/>
    <n v="82500"/>
  </r>
  <r>
    <x v="6"/>
    <d v="2010-08-09T00:00:00"/>
    <x v="0"/>
    <s v="Août"/>
    <n v="2"/>
    <n v="9"/>
    <s v="Mercredi"/>
    <n v="61599"/>
  </r>
  <r>
    <x v="6"/>
    <d v="2010-08-10T00:00:00"/>
    <x v="0"/>
    <s v="Août"/>
    <n v="2"/>
    <n v="10"/>
    <s v="Jeudi"/>
    <n v="70986"/>
  </r>
  <r>
    <x v="6"/>
    <d v="2010-08-11T00:00:00"/>
    <x v="0"/>
    <s v="Août"/>
    <n v="2"/>
    <n v="11"/>
    <s v="Vendredi"/>
    <n v="78000"/>
  </r>
  <r>
    <x v="6"/>
    <d v="2010-08-12T00:00:00"/>
    <x v="0"/>
    <s v="Août"/>
    <n v="2"/>
    <n v="12"/>
    <s v="Samedi"/>
    <n v="72165"/>
  </r>
  <r>
    <x v="6"/>
    <d v="2010-08-13T00:00:00"/>
    <x v="0"/>
    <s v="Août"/>
    <n v="2"/>
    <n v="13"/>
    <s v="Dimanche"/>
    <n v="46737"/>
  </r>
  <r>
    <x v="6"/>
    <d v="2010-08-14T00:00:00"/>
    <x v="0"/>
    <s v="Août"/>
    <n v="2"/>
    <n v="14"/>
    <s v="Lundi"/>
    <n v="43963"/>
  </r>
  <r>
    <x v="6"/>
    <d v="2010-08-15T00:00:00"/>
    <x v="0"/>
    <s v="Août"/>
    <n v="3"/>
    <n v="15"/>
    <s v="Mardi"/>
    <n v="29294"/>
  </r>
  <r>
    <x v="6"/>
    <d v="2010-08-16T00:00:00"/>
    <x v="0"/>
    <s v="Août"/>
    <n v="3"/>
    <n v="16"/>
    <s v="Mercredi"/>
    <n v="67018"/>
  </r>
  <r>
    <x v="6"/>
    <d v="2010-08-17T00:00:00"/>
    <x v="0"/>
    <s v="Août"/>
    <n v="3"/>
    <n v="17"/>
    <s v="Jeudi"/>
    <n v="54584"/>
  </r>
  <r>
    <x v="6"/>
    <d v="2010-08-18T00:00:00"/>
    <x v="0"/>
    <s v="Août"/>
    <n v="3"/>
    <n v="18"/>
    <s v="Vendredi"/>
    <n v="35066"/>
  </r>
  <r>
    <x v="6"/>
    <d v="2010-08-19T00:00:00"/>
    <x v="0"/>
    <s v="Août"/>
    <n v="3"/>
    <n v="19"/>
    <s v="Samedi"/>
    <n v="86782"/>
  </r>
  <r>
    <x v="6"/>
    <d v="2010-08-20T00:00:00"/>
    <x v="0"/>
    <s v="Août"/>
    <n v="3"/>
    <n v="20"/>
    <s v="Dimanche"/>
    <n v="35958"/>
  </r>
  <r>
    <x v="6"/>
    <d v="2010-08-21T00:00:00"/>
    <x v="0"/>
    <s v="Août"/>
    <n v="3"/>
    <n v="21"/>
    <s v="Lundi"/>
    <n v="41931"/>
  </r>
  <r>
    <x v="6"/>
    <d v="2010-08-22T00:00:00"/>
    <x v="0"/>
    <s v="Août"/>
    <n v="4"/>
    <n v="22"/>
    <s v="Mardi"/>
    <n v="86397"/>
  </r>
  <r>
    <x v="6"/>
    <d v="2010-08-23T00:00:00"/>
    <x v="0"/>
    <s v="Août"/>
    <n v="4"/>
    <n v="23"/>
    <s v="Mercredi"/>
    <n v="31861"/>
  </r>
  <r>
    <x v="6"/>
    <d v="2010-08-24T00:00:00"/>
    <x v="0"/>
    <s v="Août"/>
    <n v="4"/>
    <n v="24"/>
    <s v="Jeudi"/>
    <n v="81355"/>
  </r>
  <r>
    <x v="6"/>
    <d v="2010-08-25T00:00:00"/>
    <x v="0"/>
    <s v="Août"/>
    <n v="4"/>
    <n v="25"/>
    <s v="Vendredi"/>
    <n v="71516"/>
  </r>
  <r>
    <x v="6"/>
    <d v="2010-08-26T00:00:00"/>
    <x v="0"/>
    <s v="Août"/>
    <n v="4"/>
    <n v="26"/>
    <s v="Samedi"/>
    <n v="53177"/>
  </r>
  <r>
    <x v="6"/>
    <d v="2010-08-27T00:00:00"/>
    <x v="0"/>
    <s v="Août"/>
    <n v="4"/>
    <n v="27"/>
    <s v="Dimanche"/>
    <n v="85684"/>
  </r>
  <r>
    <x v="6"/>
    <d v="2010-08-28T00:00:00"/>
    <x v="0"/>
    <s v="Août"/>
    <n v="4"/>
    <n v="28"/>
    <s v="Lundi"/>
    <n v="26906"/>
  </r>
  <r>
    <x v="6"/>
    <d v="2010-08-29T00:00:00"/>
    <x v="0"/>
    <s v="Août"/>
    <n v="5"/>
    <n v="29"/>
    <s v="Mardi"/>
    <n v="67888"/>
  </r>
  <r>
    <x v="6"/>
    <d v="2010-08-30T00:00:00"/>
    <x v="0"/>
    <s v="Août"/>
    <n v="5"/>
    <n v="30"/>
    <s v="Mercredi"/>
    <n v="40724"/>
  </r>
  <r>
    <x v="6"/>
    <d v="2010-08-31T00:00:00"/>
    <x v="0"/>
    <s v="Août"/>
    <n v="5"/>
    <n v="31"/>
    <s v="Jeudi"/>
    <n v="28045"/>
  </r>
  <r>
    <x v="6"/>
    <d v="2010-09-01T00:00:00"/>
    <x v="0"/>
    <s v="Septembre"/>
    <n v="1"/>
    <n v="1"/>
    <s v="Vendredi"/>
    <n v="67132"/>
  </r>
  <r>
    <x v="6"/>
    <d v="2010-09-02T00:00:00"/>
    <x v="0"/>
    <s v="Septembre"/>
    <n v="1"/>
    <n v="2"/>
    <s v="Samedi"/>
    <n v="21446"/>
  </r>
  <r>
    <x v="6"/>
    <d v="2010-09-03T00:00:00"/>
    <x v="0"/>
    <s v="Septembre"/>
    <n v="1"/>
    <n v="3"/>
    <s v="Dimanche"/>
    <n v="33264"/>
  </r>
  <r>
    <x v="6"/>
    <d v="2010-09-04T00:00:00"/>
    <x v="0"/>
    <s v="Septembre"/>
    <n v="1"/>
    <n v="4"/>
    <s v="Lundi"/>
    <n v="40734"/>
  </r>
  <r>
    <x v="6"/>
    <d v="2010-09-05T00:00:00"/>
    <x v="0"/>
    <s v="Septembre"/>
    <n v="1"/>
    <n v="5"/>
    <s v="Mardi"/>
    <n v="73128"/>
  </r>
  <r>
    <x v="6"/>
    <d v="2010-09-06T00:00:00"/>
    <x v="0"/>
    <s v="Septembre"/>
    <n v="1"/>
    <n v="6"/>
    <s v="Mercredi"/>
    <n v="83740"/>
  </r>
  <r>
    <x v="6"/>
    <d v="2010-09-07T00:00:00"/>
    <x v="0"/>
    <s v="Septembre"/>
    <n v="1"/>
    <n v="7"/>
    <s v="Jeudi"/>
    <n v="38739"/>
  </r>
  <r>
    <x v="6"/>
    <d v="2010-09-08T00:00:00"/>
    <x v="0"/>
    <s v="Septembre"/>
    <n v="2"/>
    <n v="8"/>
    <s v="Vendredi"/>
    <n v="56193"/>
  </r>
  <r>
    <x v="6"/>
    <d v="2010-09-09T00:00:00"/>
    <x v="0"/>
    <s v="Septembre"/>
    <n v="2"/>
    <n v="9"/>
    <s v="Samedi"/>
    <n v="58757"/>
  </r>
  <r>
    <x v="6"/>
    <d v="2010-09-10T00:00:00"/>
    <x v="0"/>
    <s v="Septembre"/>
    <n v="2"/>
    <n v="10"/>
    <s v="Dimanche"/>
    <n v="17257"/>
  </r>
  <r>
    <x v="6"/>
    <d v="2010-09-11T00:00:00"/>
    <x v="0"/>
    <s v="Septembre"/>
    <n v="2"/>
    <n v="11"/>
    <s v="Lundi"/>
    <n v="45244"/>
  </r>
  <r>
    <x v="6"/>
    <d v="2010-09-12T00:00:00"/>
    <x v="0"/>
    <s v="Septembre"/>
    <n v="2"/>
    <n v="12"/>
    <s v="Mardi"/>
    <n v="46050"/>
  </r>
  <r>
    <x v="6"/>
    <d v="2010-09-13T00:00:00"/>
    <x v="0"/>
    <s v="Septembre"/>
    <n v="2"/>
    <n v="13"/>
    <s v="Mercredi"/>
    <n v="54868"/>
  </r>
  <r>
    <x v="6"/>
    <d v="2010-09-14T00:00:00"/>
    <x v="0"/>
    <s v="Septembre"/>
    <n v="2"/>
    <n v="14"/>
    <s v="Jeudi"/>
    <n v="72653"/>
  </r>
  <r>
    <x v="6"/>
    <d v="2010-09-15T00:00:00"/>
    <x v="0"/>
    <s v="Septembre"/>
    <n v="3"/>
    <n v="15"/>
    <s v="Vendredi"/>
    <n v="21352"/>
  </r>
  <r>
    <x v="6"/>
    <d v="2010-09-16T00:00:00"/>
    <x v="0"/>
    <s v="Septembre"/>
    <n v="3"/>
    <n v="16"/>
    <s v="Samedi"/>
    <n v="30375"/>
  </r>
  <r>
    <x v="6"/>
    <d v="2010-09-17T00:00:00"/>
    <x v="0"/>
    <s v="Septembre"/>
    <n v="3"/>
    <n v="17"/>
    <s v="Dimanche"/>
    <n v="57912"/>
  </r>
  <r>
    <x v="6"/>
    <d v="2010-09-18T00:00:00"/>
    <x v="0"/>
    <s v="Septembre"/>
    <n v="3"/>
    <n v="18"/>
    <s v="Lundi"/>
    <n v="71261"/>
  </r>
  <r>
    <x v="6"/>
    <d v="2010-09-19T00:00:00"/>
    <x v="0"/>
    <s v="Septembre"/>
    <n v="3"/>
    <n v="19"/>
    <s v="Mardi"/>
    <n v="30009"/>
  </r>
  <r>
    <x v="6"/>
    <d v="2010-09-20T00:00:00"/>
    <x v="0"/>
    <s v="Septembre"/>
    <n v="3"/>
    <n v="20"/>
    <s v="Mercredi"/>
    <n v="70021"/>
  </r>
  <r>
    <x v="6"/>
    <d v="2010-09-21T00:00:00"/>
    <x v="0"/>
    <s v="Septembre"/>
    <n v="3"/>
    <n v="21"/>
    <s v="Jeudi"/>
    <n v="38269"/>
  </r>
  <r>
    <x v="6"/>
    <d v="2010-09-22T00:00:00"/>
    <x v="0"/>
    <s v="Septembre"/>
    <n v="4"/>
    <n v="22"/>
    <s v="Vendredi"/>
    <n v="45850"/>
  </r>
  <r>
    <x v="6"/>
    <d v="2010-09-23T00:00:00"/>
    <x v="0"/>
    <s v="Septembre"/>
    <n v="4"/>
    <n v="23"/>
    <s v="Samedi"/>
    <n v="61143"/>
  </r>
  <r>
    <x v="6"/>
    <d v="2010-09-24T00:00:00"/>
    <x v="0"/>
    <s v="Septembre"/>
    <n v="4"/>
    <n v="24"/>
    <s v="Dimanche"/>
    <n v="60540"/>
  </r>
  <r>
    <x v="6"/>
    <d v="2010-09-25T00:00:00"/>
    <x v="0"/>
    <s v="Septembre"/>
    <n v="4"/>
    <n v="25"/>
    <s v="Lundi"/>
    <n v="81569"/>
  </r>
  <r>
    <x v="6"/>
    <d v="2010-09-26T00:00:00"/>
    <x v="0"/>
    <s v="Septembre"/>
    <n v="4"/>
    <n v="26"/>
    <s v="Mardi"/>
    <n v="74292"/>
  </r>
  <r>
    <x v="6"/>
    <d v="2010-09-27T00:00:00"/>
    <x v="0"/>
    <s v="Septembre"/>
    <n v="4"/>
    <n v="27"/>
    <s v="Mercredi"/>
    <n v="87577"/>
  </r>
  <r>
    <x v="6"/>
    <d v="2010-09-28T00:00:00"/>
    <x v="0"/>
    <s v="Septembre"/>
    <n v="4"/>
    <n v="28"/>
    <s v="Jeudi"/>
    <n v="15428"/>
  </r>
  <r>
    <x v="6"/>
    <d v="2010-09-29T00:00:00"/>
    <x v="0"/>
    <s v="Septembre"/>
    <n v="5"/>
    <n v="29"/>
    <s v="Vendredi"/>
    <n v="60091"/>
  </r>
  <r>
    <x v="6"/>
    <d v="2010-09-30T00:00:00"/>
    <x v="0"/>
    <s v="Septembre"/>
    <n v="5"/>
    <n v="30"/>
    <s v="Samedi"/>
    <n v="67138"/>
  </r>
  <r>
    <x v="6"/>
    <d v="2010-10-01T00:00:00"/>
    <x v="0"/>
    <s v="Octobre"/>
    <n v="1"/>
    <n v="1"/>
    <s v="Dimanche"/>
    <n v="80344"/>
  </r>
  <r>
    <x v="6"/>
    <d v="2010-10-02T00:00:00"/>
    <x v="0"/>
    <s v="Octobre"/>
    <n v="1"/>
    <n v="2"/>
    <s v="Lundi"/>
    <n v="25564"/>
  </r>
  <r>
    <x v="6"/>
    <d v="2010-10-03T00:00:00"/>
    <x v="0"/>
    <s v="Octobre"/>
    <n v="1"/>
    <n v="3"/>
    <s v="Mardi"/>
    <n v="48132"/>
  </r>
  <r>
    <x v="6"/>
    <d v="2010-10-04T00:00:00"/>
    <x v="0"/>
    <s v="Octobre"/>
    <n v="1"/>
    <n v="4"/>
    <s v="Mercredi"/>
    <n v="59977"/>
  </r>
  <r>
    <x v="6"/>
    <d v="2010-10-05T00:00:00"/>
    <x v="0"/>
    <s v="Octobre"/>
    <n v="1"/>
    <n v="5"/>
    <s v="Jeudi"/>
    <n v="71563"/>
  </r>
  <r>
    <x v="6"/>
    <d v="2010-10-06T00:00:00"/>
    <x v="0"/>
    <s v="Octobre"/>
    <n v="1"/>
    <n v="6"/>
    <s v="Vendredi"/>
    <n v="26499"/>
  </r>
  <r>
    <x v="6"/>
    <d v="2010-10-07T00:00:00"/>
    <x v="0"/>
    <s v="Octobre"/>
    <n v="1"/>
    <n v="7"/>
    <s v="Samedi"/>
    <n v="40028"/>
  </r>
  <r>
    <x v="6"/>
    <d v="2010-10-08T00:00:00"/>
    <x v="0"/>
    <s v="Octobre"/>
    <n v="2"/>
    <n v="8"/>
    <s v="Dimanche"/>
    <n v="46424"/>
  </r>
  <r>
    <x v="6"/>
    <d v="2010-10-09T00:00:00"/>
    <x v="0"/>
    <s v="Octobre"/>
    <n v="2"/>
    <n v="9"/>
    <s v="Lundi"/>
    <n v="85219"/>
  </r>
  <r>
    <x v="6"/>
    <d v="2010-10-10T00:00:00"/>
    <x v="0"/>
    <s v="Octobre"/>
    <n v="2"/>
    <n v="10"/>
    <s v="Mardi"/>
    <n v="65153"/>
  </r>
  <r>
    <x v="6"/>
    <d v="2010-10-11T00:00:00"/>
    <x v="0"/>
    <s v="Octobre"/>
    <n v="2"/>
    <n v="11"/>
    <s v="Mercredi"/>
    <n v="47721"/>
  </r>
  <r>
    <x v="6"/>
    <d v="2010-10-12T00:00:00"/>
    <x v="0"/>
    <s v="Octobre"/>
    <n v="2"/>
    <n v="12"/>
    <s v="Jeudi"/>
    <n v="81349"/>
  </r>
  <r>
    <x v="6"/>
    <d v="2010-10-13T00:00:00"/>
    <x v="0"/>
    <s v="Octobre"/>
    <n v="2"/>
    <n v="13"/>
    <s v="Vendredi"/>
    <n v="21106"/>
  </r>
  <r>
    <x v="6"/>
    <d v="2010-10-14T00:00:00"/>
    <x v="0"/>
    <s v="Octobre"/>
    <n v="2"/>
    <n v="14"/>
    <s v="Samedi"/>
    <n v="41748"/>
  </r>
  <r>
    <x v="6"/>
    <d v="2010-10-15T00:00:00"/>
    <x v="0"/>
    <s v="Octobre"/>
    <n v="3"/>
    <n v="15"/>
    <s v="Dimanche"/>
    <n v="88809"/>
  </r>
  <r>
    <x v="6"/>
    <d v="2010-10-16T00:00:00"/>
    <x v="0"/>
    <s v="Octobre"/>
    <n v="3"/>
    <n v="16"/>
    <s v="Lundi"/>
    <n v="71116"/>
  </r>
  <r>
    <x v="6"/>
    <d v="2010-10-17T00:00:00"/>
    <x v="0"/>
    <s v="Octobre"/>
    <n v="3"/>
    <n v="17"/>
    <s v="Mardi"/>
    <n v="84080"/>
  </r>
  <r>
    <x v="6"/>
    <d v="2010-10-18T00:00:00"/>
    <x v="0"/>
    <s v="Octobre"/>
    <n v="3"/>
    <n v="18"/>
    <s v="Mercredi"/>
    <n v="35839"/>
  </r>
  <r>
    <x v="6"/>
    <d v="2010-10-19T00:00:00"/>
    <x v="0"/>
    <s v="Octobre"/>
    <n v="3"/>
    <n v="19"/>
    <s v="Jeudi"/>
    <n v="76621"/>
  </r>
  <r>
    <x v="6"/>
    <d v="2010-10-20T00:00:00"/>
    <x v="0"/>
    <s v="Octobre"/>
    <n v="3"/>
    <n v="20"/>
    <s v="Vendredi"/>
    <n v="50520"/>
  </r>
  <r>
    <x v="6"/>
    <d v="2010-10-21T00:00:00"/>
    <x v="0"/>
    <s v="Octobre"/>
    <n v="3"/>
    <n v="21"/>
    <s v="Samedi"/>
    <n v="84178"/>
  </r>
  <r>
    <x v="6"/>
    <d v="2010-10-22T00:00:00"/>
    <x v="0"/>
    <s v="Octobre"/>
    <n v="4"/>
    <n v="22"/>
    <s v="Dimanche"/>
    <n v="67621"/>
  </r>
  <r>
    <x v="6"/>
    <d v="2010-10-23T00:00:00"/>
    <x v="0"/>
    <s v="Octobre"/>
    <n v="4"/>
    <n v="23"/>
    <s v="Lundi"/>
    <n v="77561"/>
  </r>
  <r>
    <x v="6"/>
    <d v="2010-10-24T00:00:00"/>
    <x v="0"/>
    <s v="Octobre"/>
    <n v="4"/>
    <n v="24"/>
    <s v="Mardi"/>
    <n v="15629"/>
  </r>
  <r>
    <x v="6"/>
    <d v="2010-10-25T00:00:00"/>
    <x v="0"/>
    <s v="Octobre"/>
    <n v="4"/>
    <n v="25"/>
    <s v="Mercredi"/>
    <n v="31539"/>
  </r>
  <r>
    <x v="6"/>
    <d v="2010-10-26T00:00:00"/>
    <x v="0"/>
    <s v="Octobre"/>
    <n v="4"/>
    <n v="26"/>
    <s v="Jeudi"/>
    <n v="82253"/>
  </r>
  <r>
    <x v="6"/>
    <d v="2010-10-27T00:00:00"/>
    <x v="0"/>
    <s v="Octobre"/>
    <n v="4"/>
    <n v="27"/>
    <s v="Vendredi"/>
    <n v="87262"/>
  </r>
  <r>
    <x v="6"/>
    <d v="2010-10-28T00:00:00"/>
    <x v="0"/>
    <s v="Octobre"/>
    <n v="4"/>
    <n v="28"/>
    <s v="Samedi"/>
    <n v="19778"/>
  </r>
  <r>
    <x v="6"/>
    <d v="2010-10-29T00:00:00"/>
    <x v="0"/>
    <s v="Octobre"/>
    <n v="5"/>
    <n v="29"/>
    <s v="Dimanche"/>
    <n v="47876"/>
  </r>
  <r>
    <x v="6"/>
    <d v="2010-10-30T00:00:00"/>
    <x v="0"/>
    <s v="Octobre"/>
    <n v="5"/>
    <n v="30"/>
    <s v="Lundi"/>
    <n v="64758"/>
  </r>
  <r>
    <x v="6"/>
    <d v="2010-10-31T00:00:00"/>
    <x v="0"/>
    <s v="Octobre"/>
    <n v="5"/>
    <n v="31"/>
    <s v="Mardi"/>
    <n v="17781"/>
  </r>
  <r>
    <x v="6"/>
    <d v="2010-11-01T00:00:00"/>
    <x v="0"/>
    <s v="Novembre"/>
    <n v="1"/>
    <n v="1"/>
    <s v="Mercredi"/>
    <n v="90052"/>
  </r>
  <r>
    <x v="6"/>
    <d v="2010-11-02T00:00:00"/>
    <x v="0"/>
    <s v="Novembre"/>
    <n v="1"/>
    <n v="2"/>
    <s v="Jeudi"/>
    <n v="66396"/>
  </r>
  <r>
    <x v="6"/>
    <d v="2010-11-03T00:00:00"/>
    <x v="0"/>
    <s v="Novembre"/>
    <n v="1"/>
    <n v="3"/>
    <s v="Vendredi"/>
    <n v="83590"/>
  </r>
  <r>
    <x v="6"/>
    <d v="2010-11-04T00:00:00"/>
    <x v="0"/>
    <s v="Novembre"/>
    <n v="1"/>
    <n v="4"/>
    <s v="Samedi"/>
    <n v="131754"/>
  </r>
  <r>
    <x v="6"/>
    <d v="2010-11-05T00:00:00"/>
    <x v="0"/>
    <s v="Novembre"/>
    <n v="1"/>
    <n v="5"/>
    <s v="Dimanche"/>
    <n v="45675"/>
  </r>
  <r>
    <x v="6"/>
    <d v="2010-11-06T00:00:00"/>
    <x v="0"/>
    <s v="Novembre"/>
    <n v="1"/>
    <n v="6"/>
    <s v="Lundi"/>
    <n v="63036"/>
  </r>
  <r>
    <x v="6"/>
    <d v="2010-11-07T00:00:00"/>
    <x v="0"/>
    <s v="Novembre"/>
    <n v="1"/>
    <n v="7"/>
    <s v="Mardi"/>
    <n v="74209"/>
  </r>
  <r>
    <x v="6"/>
    <d v="2010-11-08T00:00:00"/>
    <x v="0"/>
    <s v="Novembre"/>
    <n v="2"/>
    <n v="8"/>
    <s v="Mercredi"/>
    <n v="115833"/>
  </r>
  <r>
    <x v="6"/>
    <d v="2010-11-09T00:00:00"/>
    <x v="0"/>
    <s v="Novembre"/>
    <n v="2"/>
    <n v="9"/>
    <s v="Jeudi"/>
    <n v="60150"/>
  </r>
  <r>
    <x v="6"/>
    <d v="2010-11-10T00:00:00"/>
    <x v="0"/>
    <s v="Novembre"/>
    <n v="2"/>
    <n v="10"/>
    <s v="Vendredi"/>
    <n v="49414"/>
  </r>
  <r>
    <x v="6"/>
    <d v="2010-11-11T00:00:00"/>
    <x v="0"/>
    <s v="Novembre"/>
    <n v="2"/>
    <n v="11"/>
    <s v="Samedi"/>
    <n v="123921"/>
  </r>
  <r>
    <x v="6"/>
    <d v="2010-11-12T00:00:00"/>
    <x v="0"/>
    <s v="Novembre"/>
    <n v="2"/>
    <n v="12"/>
    <s v="Dimanche"/>
    <n v="135166"/>
  </r>
  <r>
    <x v="6"/>
    <d v="2010-11-13T00:00:00"/>
    <x v="0"/>
    <s v="Novembre"/>
    <n v="2"/>
    <n v="13"/>
    <s v="Lundi"/>
    <n v="129728"/>
  </r>
  <r>
    <x v="6"/>
    <d v="2010-11-14T00:00:00"/>
    <x v="0"/>
    <s v="Novembre"/>
    <n v="2"/>
    <n v="14"/>
    <s v="Mardi"/>
    <n v="148067"/>
  </r>
  <r>
    <x v="6"/>
    <d v="2010-11-15T00:00:00"/>
    <x v="0"/>
    <s v="Novembre"/>
    <n v="3"/>
    <n v="15"/>
    <s v="Mercredi"/>
    <n v="74938"/>
  </r>
  <r>
    <x v="6"/>
    <d v="2010-11-16T00:00:00"/>
    <x v="0"/>
    <s v="Novembre"/>
    <n v="3"/>
    <n v="16"/>
    <s v="Jeudi"/>
    <n v="40379"/>
  </r>
  <r>
    <x v="6"/>
    <d v="2010-11-17T00:00:00"/>
    <x v="0"/>
    <s v="Novembre"/>
    <n v="3"/>
    <n v="17"/>
    <s v="Vendredi"/>
    <n v="156073"/>
  </r>
  <r>
    <x v="6"/>
    <d v="2010-11-18T00:00:00"/>
    <x v="0"/>
    <s v="Novembre"/>
    <n v="3"/>
    <n v="18"/>
    <s v="Samedi"/>
    <n v="118079"/>
  </r>
  <r>
    <x v="6"/>
    <d v="2010-11-19T00:00:00"/>
    <x v="0"/>
    <s v="Novembre"/>
    <n v="3"/>
    <n v="19"/>
    <s v="Dimanche"/>
    <n v="44244"/>
  </r>
  <r>
    <x v="6"/>
    <d v="2010-11-20T00:00:00"/>
    <x v="0"/>
    <s v="Novembre"/>
    <n v="3"/>
    <n v="20"/>
    <s v="Lundi"/>
    <n v="111037"/>
  </r>
  <r>
    <x v="6"/>
    <d v="2010-11-21T00:00:00"/>
    <x v="0"/>
    <s v="Novembre"/>
    <n v="3"/>
    <n v="21"/>
    <s v="Mardi"/>
    <n v="157475"/>
  </r>
  <r>
    <x v="6"/>
    <d v="2010-11-22T00:00:00"/>
    <x v="0"/>
    <s v="Novembre"/>
    <n v="4"/>
    <n v="22"/>
    <s v="Mercredi"/>
    <n v="121344"/>
  </r>
  <r>
    <x v="6"/>
    <d v="2010-11-23T00:00:00"/>
    <x v="0"/>
    <s v="Novembre"/>
    <n v="4"/>
    <n v="23"/>
    <s v="Jeudi"/>
    <n v="138714"/>
  </r>
  <r>
    <x v="6"/>
    <d v="2010-11-24T00:00:00"/>
    <x v="0"/>
    <s v="Novembre"/>
    <n v="4"/>
    <n v="24"/>
    <s v="Vendredi"/>
    <n v="77003"/>
  </r>
  <r>
    <x v="6"/>
    <d v="2010-11-25T00:00:00"/>
    <x v="0"/>
    <s v="Novembre"/>
    <n v="4"/>
    <n v="25"/>
    <s v="Samedi"/>
    <n v="64054"/>
  </r>
  <r>
    <x v="6"/>
    <d v="2010-11-26T00:00:00"/>
    <x v="0"/>
    <s v="Novembre"/>
    <n v="4"/>
    <n v="26"/>
    <s v="Dimanche"/>
    <n v="122441"/>
  </r>
  <r>
    <x v="6"/>
    <d v="2010-11-27T00:00:00"/>
    <x v="0"/>
    <s v="Novembre"/>
    <n v="4"/>
    <n v="27"/>
    <s v="Lundi"/>
    <n v="61302"/>
  </r>
  <r>
    <x v="6"/>
    <d v="2010-11-28T00:00:00"/>
    <x v="0"/>
    <s v="Novembre"/>
    <n v="4"/>
    <n v="28"/>
    <s v="Mardi"/>
    <n v="153284"/>
  </r>
  <r>
    <x v="6"/>
    <d v="2010-11-29T00:00:00"/>
    <x v="0"/>
    <s v="Novembre"/>
    <n v="5"/>
    <n v="29"/>
    <s v="Mercredi"/>
    <n v="91396"/>
  </r>
  <r>
    <x v="6"/>
    <d v="2010-11-30T00:00:00"/>
    <x v="0"/>
    <s v="Novembre"/>
    <n v="5"/>
    <n v="30"/>
    <s v="Jeudi"/>
    <n v="133912"/>
  </r>
  <r>
    <x v="6"/>
    <d v="2010-12-01T00:00:00"/>
    <x v="0"/>
    <s v="Décembre"/>
    <n v="1"/>
    <n v="1"/>
    <s v="Vendredi"/>
    <n v="75520"/>
  </r>
  <r>
    <x v="6"/>
    <d v="2010-12-02T00:00:00"/>
    <x v="0"/>
    <s v="Décembre"/>
    <n v="1"/>
    <n v="2"/>
    <s v="Samedi"/>
    <n v="157252"/>
  </r>
  <r>
    <x v="6"/>
    <d v="2010-12-03T00:00:00"/>
    <x v="0"/>
    <s v="Décembre"/>
    <n v="1"/>
    <n v="3"/>
    <s v="Dimanche"/>
    <n v="60588"/>
  </r>
  <r>
    <x v="6"/>
    <d v="2010-12-04T00:00:00"/>
    <x v="0"/>
    <s v="Décembre"/>
    <n v="1"/>
    <n v="4"/>
    <s v="Lundi"/>
    <n v="108276"/>
  </r>
  <r>
    <x v="6"/>
    <d v="2010-12-05T00:00:00"/>
    <x v="0"/>
    <s v="Décembre"/>
    <n v="1"/>
    <n v="5"/>
    <s v="Mardi"/>
    <n v="132528"/>
  </r>
  <r>
    <x v="6"/>
    <d v="2010-12-06T00:00:00"/>
    <x v="0"/>
    <s v="Décembre"/>
    <n v="1"/>
    <n v="6"/>
    <s v="Mercredi"/>
    <n v="88391"/>
  </r>
  <r>
    <x v="6"/>
    <d v="2010-12-07T00:00:00"/>
    <x v="0"/>
    <s v="Décembre"/>
    <n v="1"/>
    <n v="7"/>
    <s v="Jeudi"/>
    <n v="67991"/>
  </r>
  <r>
    <x v="6"/>
    <d v="2010-12-08T00:00:00"/>
    <x v="0"/>
    <s v="Décembre"/>
    <n v="2"/>
    <n v="8"/>
    <s v="Vendredi"/>
    <n v="127567"/>
  </r>
  <r>
    <x v="6"/>
    <d v="2010-12-09T00:00:00"/>
    <x v="0"/>
    <s v="Décembre"/>
    <n v="2"/>
    <n v="9"/>
    <s v="Samedi"/>
    <n v="91619"/>
  </r>
  <r>
    <x v="6"/>
    <d v="2010-12-10T00:00:00"/>
    <x v="0"/>
    <s v="Décembre"/>
    <n v="2"/>
    <n v="10"/>
    <s v="Dimanche"/>
    <n v="88155"/>
  </r>
  <r>
    <x v="6"/>
    <d v="2010-12-11T00:00:00"/>
    <x v="0"/>
    <s v="Décembre"/>
    <n v="2"/>
    <n v="11"/>
    <s v="Lundi"/>
    <n v="133550"/>
  </r>
  <r>
    <x v="6"/>
    <d v="2010-12-12T00:00:00"/>
    <x v="0"/>
    <s v="Décembre"/>
    <n v="2"/>
    <n v="12"/>
    <s v="Mardi"/>
    <n v="157096"/>
  </r>
  <r>
    <x v="6"/>
    <d v="2010-12-13T00:00:00"/>
    <x v="0"/>
    <s v="Décembre"/>
    <n v="2"/>
    <n v="13"/>
    <s v="Mercredi"/>
    <n v="113699"/>
  </r>
  <r>
    <x v="6"/>
    <d v="2010-12-14T00:00:00"/>
    <x v="0"/>
    <s v="Décembre"/>
    <n v="2"/>
    <n v="14"/>
    <s v="Jeudi"/>
    <n v="59404"/>
  </r>
  <r>
    <x v="6"/>
    <d v="2010-12-15T00:00:00"/>
    <x v="0"/>
    <s v="Décembre"/>
    <n v="3"/>
    <n v="15"/>
    <s v="Vendredi"/>
    <n v="85219"/>
  </r>
  <r>
    <x v="6"/>
    <d v="2010-12-16T00:00:00"/>
    <x v="0"/>
    <s v="Décembre"/>
    <n v="3"/>
    <n v="16"/>
    <s v="Samedi"/>
    <n v="42937"/>
  </r>
  <r>
    <x v="6"/>
    <d v="2010-12-17T00:00:00"/>
    <x v="0"/>
    <s v="Décembre"/>
    <n v="3"/>
    <n v="17"/>
    <s v="Dimanche"/>
    <n v="58148"/>
  </r>
  <r>
    <x v="6"/>
    <d v="2010-12-18T00:00:00"/>
    <x v="0"/>
    <s v="Décembre"/>
    <n v="3"/>
    <n v="18"/>
    <s v="Lundi"/>
    <n v="69743"/>
  </r>
  <r>
    <x v="6"/>
    <d v="2010-12-19T00:00:00"/>
    <x v="0"/>
    <s v="Décembre"/>
    <n v="3"/>
    <n v="19"/>
    <s v="Mardi"/>
    <n v="55762"/>
  </r>
  <r>
    <x v="6"/>
    <d v="2010-12-20T00:00:00"/>
    <x v="0"/>
    <s v="Décembre"/>
    <n v="3"/>
    <n v="20"/>
    <s v="Mercredi"/>
    <n v="141138"/>
  </r>
  <r>
    <x v="6"/>
    <d v="2010-12-21T00:00:00"/>
    <x v="0"/>
    <s v="Décembre"/>
    <n v="3"/>
    <n v="21"/>
    <s v="Jeudi"/>
    <n v="68925"/>
  </r>
  <r>
    <x v="6"/>
    <d v="2010-12-22T00:00:00"/>
    <x v="0"/>
    <s v="Décembre"/>
    <n v="4"/>
    <n v="22"/>
    <s v="Vendredi"/>
    <n v="49177"/>
  </r>
  <r>
    <x v="6"/>
    <d v="2010-12-23T00:00:00"/>
    <x v="0"/>
    <s v="Décembre"/>
    <n v="4"/>
    <n v="23"/>
    <s v="Samedi"/>
    <n v="126535"/>
  </r>
  <r>
    <x v="6"/>
    <d v="2010-12-24T00:00:00"/>
    <x v="0"/>
    <s v="Décembre"/>
    <n v="4"/>
    <n v="24"/>
    <s v="Dimanche"/>
    <n v="148483"/>
  </r>
  <r>
    <x v="6"/>
    <d v="2010-12-25T00:00:00"/>
    <x v="0"/>
    <s v="Décembre"/>
    <n v="4"/>
    <n v="25"/>
    <s v="Lundi"/>
    <n v="59442"/>
  </r>
  <r>
    <x v="6"/>
    <d v="2010-12-26T00:00:00"/>
    <x v="0"/>
    <s v="Décembre"/>
    <n v="4"/>
    <n v="26"/>
    <s v="Mardi"/>
    <n v="54869"/>
  </r>
  <r>
    <x v="6"/>
    <d v="2010-12-27T00:00:00"/>
    <x v="0"/>
    <s v="Décembre"/>
    <n v="4"/>
    <n v="27"/>
    <s v="Mercredi"/>
    <n v="40493"/>
  </r>
  <r>
    <x v="6"/>
    <d v="2010-12-28T00:00:00"/>
    <x v="0"/>
    <s v="Décembre"/>
    <n v="4"/>
    <n v="28"/>
    <s v="Jeudi"/>
    <n v="136582"/>
  </r>
  <r>
    <x v="6"/>
    <d v="2010-12-29T00:00:00"/>
    <x v="0"/>
    <s v="Décembre"/>
    <n v="5"/>
    <n v="29"/>
    <s v="Vendredi"/>
    <n v="122421"/>
  </r>
  <r>
    <x v="6"/>
    <d v="2010-12-30T00:00:00"/>
    <x v="0"/>
    <s v="Décembre"/>
    <n v="5"/>
    <n v="30"/>
    <s v="Samedi"/>
    <n v="60057"/>
  </r>
  <r>
    <x v="6"/>
    <d v="2010-12-31T00:00:00"/>
    <x v="0"/>
    <s v="Décembre"/>
    <n v="5"/>
    <n v="31"/>
    <s v="Dimanche"/>
    <n v="151783"/>
  </r>
  <r>
    <x v="7"/>
    <d v="2010-01-01T00:00:00"/>
    <x v="0"/>
    <s v="Janvier"/>
    <n v="1"/>
    <n v="1"/>
    <s v="Lundi"/>
    <n v="157371"/>
  </r>
  <r>
    <x v="7"/>
    <d v="2010-01-02T00:00:00"/>
    <x v="0"/>
    <s v="Janvier"/>
    <n v="1"/>
    <n v="2"/>
    <s v="Mardi"/>
    <n v="140652"/>
  </r>
  <r>
    <x v="7"/>
    <d v="2010-01-03T00:00:00"/>
    <x v="0"/>
    <s v="Janvier"/>
    <n v="1"/>
    <n v="3"/>
    <s v="Mercredi"/>
    <n v="70797"/>
  </r>
  <r>
    <x v="7"/>
    <d v="2010-01-04T00:00:00"/>
    <x v="0"/>
    <s v="Janvier"/>
    <n v="1"/>
    <n v="4"/>
    <s v="Jeudi"/>
    <n v="76037"/>
  </r>
  <r>
    <x v="7"/>
    <d v="2010-01-05T00:00:00"/>
    <x v="0"/>
    <s v="Janvier"/>
    <n v="1"/>
    <n v="5"/>
    <s v="Vendredi"/>
    <n v="138843"/>
  </r>
  <r>
    <x v="7"/>
    <d v="2010-01-06T00:00:00"/>
    <x v="0"/>
    <s v="Janvier"/>
    <n v="1"/>
    <n v="6"/>
    <s v="Samedi"/>
    <n v="68185"/>
  </r>
  <r>
    <x v="7"/>
    <d v="2010-01-07T00:00:00"/>
    <x v="0"/>
    <s v="Janvier"/>
    <n v="1"/>
    <n v="7"/>
    <s v="Dimanche"/>
    <n v="86182"/>
  </r>
  <r>
    <x v="7"/>
    <d v="2010-01-08T00:00:00"/>
    <x v="0"/>
    <s v="Janvier"/>
    <n v="2"/>
    <n v="8"/>
    <s v="Lundi"/>
    <n v="138214"/>
  </r>
  <r>
    <x v="7"/>
    <d v="2010-01-09T00:00:00"/>
    <x v="0"/>
    <s v="Janvier"/>
    <n v="2"/>
    <n v="9"/>
    <s v="Mardi"/>
    <n v="126887"/>
  </r>
  <r>
    <x v="7"/>
    <d v="2010-01-10T00:00:00"/>
    <x v="0"/>
    <s v="Janvier"/>
    <n v="2"/>
    <n v="10"/>
    <s v="Mercredi"/>
    <n v="59517"/>
  </r>
  <r>
    <x v="7"/>
    <d v="2010-01-11T00:00:00"/>
    <x v="0"/>
    <s v="Janvier"/>
    <n v="2"/>
    <n v="11"/>
    <s v="Jeudi"/>
    <n v="60325"/>
  </r>
  <r>
    <x v="7"/>
    <d v="2010-01-12T00:00:00"/>
    <x v="0"/>
    <s v="Janvier"/>
    <n v="2"/>
    <n v="12"/>
    <s v="Vendredi"/>
    <n v="121355"/>
  </r>
  <r>
    <x v="7"/>
    <d v="2010-01-13T00:00:00"/>
    <x v="0"/>
    <s v="Janvier"/>
    <n v="2"/>
    <n v="13"/>
    <s v="Samedi"/>
    <n v="116454"/>
  </r>
  <r>
    <x v="7"/>
    <d v="2010-01-14T00:00:00"/>
    <x v="0"/>
    <s v="Janvier"/>
    <n v="2"/>
    <n v="14"/>
    <s v="Dimanche"/>
    <n v="44214"/>
  </r>
  <r>
    <x v="7"/>
    <d v="2010-01-15T00:00:00"/>
    <x v="0"/>
    <s v="Janvier"/>
    <n v="3"/>
    <n v="15"/>
    <s v="Lundi"/>
    <n v="44786"/>
  </r>
  <r>
    <x v="7"/>
    <d v="2010-01-16T00:00:00"/>
    <x v="0"/>
    <s v="Janvier"/>
    <n v="3"/>
    <n v="16"/>
    <s v="Mardi"/>
    <n v="70169"/>
  </r>
  <r>
    <x v="7"/>
    <d v="2010-01-17T00:00:00"/>
    <x v="0"/>
    <s v="Janvier"/>
    <n v="3"/>
    <n v="17"/>
    <s v="Mercredi"/>
    <n v="71458"/>
  </r>
  <r>
    <x v="7"/>
    <d v="2010-01-18T00:00:00"/>
    <x v="0"/>
    <s v="Janvier"/>
    <n v="3"/>
    <n v="18"/>
    <s v="Jeudi"/>
    <n v="71521"/>
  </r>
  <r>
    <x v="7"/>
    <d v="2010-01-19T00:00:00"/>
    <x v="0"/>
    <s v="Janvier"/>
    <n v="3"/>
    <n v="19"/>
    <s v="Vendredi"/>
    <n v="90568"/>
  </r>
  <r>
    <x v="7"/>
    <d v="2010-01-20T00:00:00"/>
    <x v="0"/>
    <s v="Janvier"/>
    <n v="3"/>
    <n v="20"/>
    <s v="Samedi"/>
    <n v="120644"/>
  </r>
  <r>
    <x v="7"/>
    <d v="2010-01-21T00:00:00"/>
    <x v="0"/>
    <s v="Janvier"/>
    <n v="3"/>
    <n v="21"/>
    <s v="Dimanche"/>
    <n v="56464"/>
  </r>
  <r>
    <x v="7"/>
    <d v="2010-01-22T00:00:00"/>
    <x v="0"/>
    <s v="Janvier"/>
    <n v="4"/>
    <n v="22"/>
    <s v="Lundi"/>
    <n v="44482"/>
  </r>
  <r>
    <x v="7"/>
    <d v="2010-01-23T00:00:00"/>
    <x v="0"/>
    <s v="Janvier"/>
    <n v="4"/>
    <n v="23"/>
    <s v="Mardi"/>
    <n v="142100"/>
  </r>
  <r>
    <x v="7"/>
    <d v="2010-01-24T00:00:00"/>
    <x v="0"/>
    <s v="Janvier"/>
    <n v="4"/>
    <n v="24"/>
    <s v="Mercredi"/>
    <n v="111601"/>
  </r>
  <r>
    <x v="7"/>
    <d v="2010-01-25T00:00:00"/>
    <x v="0"/>
    <s v="Janvier"/>
    <n v="4"/>
    <n v="25"/>
    <s v="Jeudi"/>
    <n v="94194"/>
  </r>
  <r>
    <x v="7"/>
    <d v="2010-01-26T00:00:00"/>
    <x v="0"/>
    <s v="Janvier"/>
    <n v="4"/>
    <n v="26"/>
    <s v="Vendredi"/>
    <n v="63615"/>
  </r>
  <r>
    <x v="7"/>
    <d v="2010-01-27T00:00:00"/>
    <x v="0"/>
    <s v="Janvier"/>
    <n v="4"/>
    <n v="27"/>
    <s v="Samedi"/>
    <n v="55657"/>
  </r>
  <r>
    <x v="7"/>
    <d v="2010-01-28T00:00:00"/>
    <x v="0"/>
    <s v="Janvier"/>
    <n v="4"/>
    <n v="28"/>
    <s v="Dimanche"/>
    <n v="84002"/>
  </r>
  <r>
    <x v="7"/>
    <d v="2010-01-29T00:00:00"/>
    <x v="0"/>
    <s v="Janvier"/>
    <n v="5"/>
    <n v="29"/>
    <s v="Lundi"/>
    <n v="145740"/>
  </r>
  <r>
    <x v="7"/>
    <d v="2010-01-30T00:00:00"/>
    <x v="0"/>
    <s v="Janvier"/>
    <n v="5"/>
    <n v="30"/>
    <s v="Mardi"/>
    <n v="136806"/>
  </r>
  <r>
    <x v="7"/>
    <d v="2010-01-31T00:00:00"/>
    <x v="0"/>
    <s v="Janvier"/>
    <n v="5"/>
    <n v="31"/>
    <s v="Mercredi"/>
    <n v="117589"/>
  </r>
  <r>
    <x v="7"/>
    <d v="2010-02-01T00:00:00"/>
    <x v="0"/>
    <s v="Février"/>
    <n v="1"/>
    <n v="1"/>
    <s v="Jeudi"/>
    <n v="120515"/>
  </r>
  <r>
    <x v="7"/>
    <d v="2010-02-02T00:00:00"/>
    <x v="0"/>
    <s v="Février"/>
    <n v="1"/>
    <n v="2"/>
    <s v="Vendredi"/>
    <n v="54099"/>
  </r>
  <r>
    <x v="7"/>
    <d v="2010-02-03T00:00:00"/>
    <x v="0"/>
    <s v="Février"/>
    <n v="1"/>
    <n v="3"/>
    <s v="Samedi"/>
    <n v="81767"/>
  </r>
  <r>
    <x v="7"/>
    <d v="2010-02-04T00:00:00"/>
    <x v="0"/>
    <s v="Février"/>
    <n v="1"/>
    <n v="4"/>
    <s v="Dimanche"/>
    <n v="153179"/>
  </r>
  <r>
    <x v="7"/>
    <d v="2010-02-05T00:00:00"/>
    <x v="0"/>
    <s v="Février"/>
    <n v="1"/>
    <n v="5"/>
    <s v="Lundi"/>
    <n v="154363"/>
  </r>
  <r>
    <x v="7"/>
    <d v="2010-02-06T00:00:00"/>
    <x v="0"/>
    <s v="Février"/>
    <n v="1"/>
    <n v="6"/>
    <s v="Mardi"/>
    <n v="121595"/>
  </r>
  <r>
    <x v="7"/>
    <d v="2010-02-07T00:00:00"/>
    <x v="0"/>
    <s v="Février"/>
    <n v="1"/>
    <n v="7"/>
    <s v="Mercredi"/>
    <n v="144439"/>
  </r>
  <r>
    <x v="7"/>
    <d v="2010-02-08T00:00:00"/>
    <x v="0"/>
    <s v="Février"/>
    <n v="2"/>
    <n v="8"/>
    <s v="Jeudi"/>
    <n v="91575"/>
  </r>
  <r>
    <x v="7"/>
    <d v="2010-02-09T00:00:00"/>
    <x v="0"/>
    <s v="Février"/>
    <n v="2"/>
    <n v="9"/>
    <s v="Vendredi"/>
    <n v="128679"/>
  </r>
  <r>
    <x v="7"/>
    <d v="2010-02-10T00:00:00"/>
    <x v="0"/>
    <s v="Février"/>
    <n v="2"/>
    <n v="10"/>
    <s v="Samedi"/>
    <n v="159502"/>
  </r>
  <r>
    <x v="7"/>
    <d v="2010-02-11T00:00:00"/>
    <x v="0"/>
    <s v="Février"/>
    <n v="2"/>
    <n v="11"/>
    <s v="Dimanche"/>
    <n v="158483"/>
  </r>
  <r>
    <x v="7"/>
    <d v="2010-02-12T00:00:00"/>
    <x v="0"/>
    <s v="Février"/>
    <n v="2"/>
    <n v="12"/>
    <s v="Lundi"/>
    <n v="115089"/>
  </r>
  <r>
    <x v="7"/>
    <d v="2010-02-13T00:00:00"/>
    <x v="0"/>
    <s v="Février"/>
    <n v="2"/>
    <n v="13"/>
    <s v="Mardi"/>
    <n v="106364"/>
  </r>
  <r>
    <x v="7"/>
    <d v="2010-02-14T00:00:00"/>
    <x v="0"/>
    <s v="Février"/>
    <n v="2"/>
    <n v="14"/>
    <s v="Mercredi"/>
    <n v="145212"/>
  </r>
  <r>
    <x v="7"/>
    <d v="2010-02-15T00:00:00"/>
    <x v="0"/>
    <s v="Février"/>
    <n v="3"/>
    <n v="15"/>
    <s v="Jeudi"/>
    <n v="53567"/>
  </r>
  <r>
    <x v="7"/>
    <d v="2010-02-16T00:00:00"/>
    <x v="0"/>
    <s v="Février"/>
    <n v="3"/>
    <n v="16"/>
    <s v="Vendredi"/>
    <n v="62305"/>
  </r>
  <r>
    <x v="7"/>
    <d v="2010-02-17T00:00:00"/>
    <x v="0"/>
    <s v="Février"/>
    <n v="3"/>
    <n v="17"/>
    <s v="Samedi"/>
    <n v="99852"/>
  </r>
  <r>
    <x v="7"/>
    <d v="2010-02-18T00:00:00"/>
    <x v="0"/>
    <s v="Février"/>
    <n v="3"/>
    <n v="18"/>
    <s v="Dimanche"/>
    <n v="128128"/>
  </r>
  <r>
    <x v="7"/>
    <d v="2010-02-19T00:00:00"/>
    <x v="0"/>
    <s v="Février"/>
    <n v="3"/>
    <n v="19"/>
    <s v="Lundi"/>
    <n v="41671"/>
  </r>
  <r>
    <x v="7"/>
    <d v="2010-02-20T00:00:00"/>
    <x v="0"/>
    <s v="Février"/>
    <n v="3"/>
    <n v="20"/>
    <s v="Mardi"/>
    <n v="123483"/>
  </r>
  <r>
    <x v="7"/>
    <d v="2010-02-21T00:00:00"/>
    <x v="0"/>
    <s v="Février"/>
    <n v="3"/>
    <n v="21"/>
    <s v="Mercredi"/>
    <n v="96468"/>
  </r>
  <r>
    <x v="7"/>
    <d v="2010-02-22T00:00:00"/>
    <x v="0"/>
    <s v="Février"/>
    <n v="4"/>
    <n v="22"/>
    <s v="Jeudi"/>
    <n v="47681"/>
  </r>
  <r>
    <x v="7"/>
    <d v="2010-02-23T00:00:00"/>
    <x v="0"/>
    <s v="Février"/>
    <n v="4"/>
    <n v="23"/>
    <s v="Vendredi"/>
    <n v="140312"/>
  </r>
  <r>
    <x v="7"/>
    <d v="2010-02-24T00:00:00"/>
    <x v="0"/>
    <s v="Février"/>
    <n v="4"/>
    <n v="24"/>
    <s v="Samedi"/>
    <n v="103795"/>
  </r>
  <r>
    <x v="7"/>
    <d v="2010-02-25T00:00:00"/>
    <x v="0"/>
    <s v="Février"/>
    <n v="4"/>
    <n v="25"/>
    <s v="Dimanche"/>
    <n v="62424"/>
  </r>
  <r>
    <x v="7"/>
    <d v="2010-02-26T00:00:00"/>
    <x v="0"/>
    <s v="Février"/>
    <n v="4"/>
    <n v="26"/>
    <s v="Lundi"/>
    <n v="41283"/>
  </r>
  <r>
    <x v="7"/>
    <d v="2010-02-27T00:00:00"/>
    <x v="0"/>
    <s v="Février"/>
    <n v="4"/>
    <n v="27"/>
    <s v="Mardi"/>
    <n v="104693"/>
  </r>
  <r>
    <x v="7"/>
    <d v="2010-02-28T00:00:00"/>
    <x v="0"/>
    <s v="Février"/>
    <n v="4"/>
    <n v="28"/>
    <s v="Mercredi"/>
    <n v="48306"/>
  </r>
  <r>
    <x v="7"/>
    <d v="2010-03-01T00:00:00"/>
    <x v="0"/>
    <s v="Mars"/>
    <n v="1"/>
    <n v="1"/>
    <s v="Jeudi"/>
    <n v="48262"/>
  </r>
  <r>
    <x v="7"/>
    <d v="2010-03-02T00:00:00"/>
    <x v="0"/>
    <s v="Mars"/>
    <n v="1"/>
    <n v="2"/>
    <s v="Vendredi"/>
    <n v="112471"/>
  </r>
  <r>
    <x v="7"/>
    <d v="2010-03-03T00:00:00"/>
    <x v="0"/>
    <s v="Mars"/>
    <n v="1"/>
    <n v="3"/>
    <s v="Samedi"/>
    <n v="142461"/>
  </r>
  <r>
    <x v="7"/>
    <d v="2010-03-04T00:00:00"/>
    <x v="0"/>
    <s v="Mars"/>
    <n v="1"/>
    <n v="4"/>
    <s v="Dimanche"/>
    <n v="49495"/>
  </r>
  <r>
    <x v="7"/>
    <d v="2010-03-05T00:00:00"/>
    <x v="0"/>
    <s v="Mars"/>
    <n v="1"/>
    <n v="5"/>
    <s v="Lundi"/>
    <n v="102687"/>
  </r>
  <r>
    <x v="7"/>
    <d v="2010-03-06T00:00:00"/>
    <x v="0"/>
    <s v="Mars"/>
    <n v="1"/>
    <n v="6"/>
    <s v="Mardi"/>
    <n v="51964"/>
  </r>
  <r>
    <x v="7"/>
    <d v="2010-03-07T00:00:00"/>
    <x v="0"/>
    <s v="Mars"/>
    <n v="1"/>
    <n v="7"/>
    <s v="Mercredi"/>
    <n v="142706"/>
  </r>
  <r>
    <x v="7"/>
    <d v="2010-03-08T00:00:00"/>
    <x v="0"/>
    <s v="Mars"/>
    <n v="2"/>
    <n v="8"/>
    <s v="Jeudi"/>
    <n v="89427"/>
  </r>
  <r>
    <x v="7"/>
    <d v="2010-03-09T00:00:00"/>
    <x v="0"/>
    <s v="Mars"/>
    <n v="2"/>
    <n v="9"/>
    <s v="Vendredi"/>
    <n v="74002"/>
  </r>
  <r>
    <x v="7"/>
    <d v="2010-03-10T00:00:00"/>
    <x v="0"/>
    <s v="Mars"/>
    <n v="2"/>
    <n v="10"/>
    <s v="Samedi"/>
    <n v="119210"/>
  </r>
  <r>
    <x v="7"/>
    <d v="2010-03-11T00:00:00"/>
    <x v="0"/>
    <s v="Mars"/>
    <n v="2"/>
    <n v="11"/>
    <s v="Dimanche"/>
    <n v="136753"/>
  </r>
  <r>
    <x v="7"/>
    <d v="2010-03-12T00:00:00"/>
    <x v="0"/>
    <s v="Mars"/>
    <n v="2"/>
    <n v="12"/>
    <s v="Lundi"/>
    <n v="141796"/>
  </r>
  <r>
    <x v="7"/>
    <d v="2010-03-13T00:00:00"/>
    <x v="0"/>
    <s v="Mars"/>
    <n v="2"/>
    <n v="13"/>
    <s v="Mardi"/>
    <n v="45923"/>
  </r>
  <r>
    <x v="7"/>
    <d v="2010-03-14T00:00:00"/>
    <x v="0"/>
    <s v="Mars"/>
    <n v="2"/>
    <n v="14"/>
    <s v="Mercredi"/>
    <n v="153655"/>
  </r>
  <r>
    <x v="7"/>
    <d v="2010-03-15T00:00:00"/>
    <x v="0"/>
    <s v="Mars"/>
    <n v="3"/>
    <n v="15"/>
    <s v="Jeudi"/>
    <n v="76626"/>
  </r>
  <r>
    <x v="7"/>
    <d v="2010-03-16T00:00:00"/>
    <x v="0"/>
    <s v="Mars"/>
    <n v="3"/>
    <n v="16"/>
    <s v="Vendredi"/>
    <n v="75344"/>
  </r>
  <r>
    <x v="7"/>
    <d v="2010-03-17T00:00:00"/>
    <x v="0"/>
    <s v="Mars"/>
    <n v="3"/>
    <n v="17"/>
    <s v="Samedi"/>
    <n v="74504"/>
  </r>
  <r>
    <x v="7"/>
    <d v="2010-03-18T00:00:00"/>
    <x v="0"/>
    <s v="Mars"/>
    <n v="3"/>
    <n v="18"/>
    <s v="Dimanche"/>
    <n v="60907"/>
  </r>
  <r>
    <x v="7"/>
    <d v="2010-03-19T00:00:00"/>
    <x v="0"/>
    <s v="Mars"/>
    <n v="3"/>
    <n v="19"/>
    <s v="Lundi"/>
    <n v="155450"/>
  </r>
  <r>
    <x v="7"/>
    <d v="2010-03-20T00:00:00"/>
    <x v="0"/>
    <s v="Mars"/>
    <n v="3"/>
    <n v="20"/>
    <s v="Mardi"/>
    <n v="75573"/>
  </r>
  <r>
    <x v="7"/>
    <d v="2010-03-21T00:00:00"/>
    <x v="0"/>
    <s v="Mars"/>
    <n v="3"/>
    <n v="21"/>
    <s v="Mercredi"/>
    <n v="131236"/>
  </r>
  <r>
    <x v="7"/>
    <d v="2010-03-22T00:00:00"/>
    <x v="0"/>
    <s v="Mars"/>
    <n v="4"/>
    <n v="22"/>
    <s v="Jeudi"/>
    <n v="57986"/>
  </r>
  <r>
    <x v="7"/>
    <d v="2010-03-23T00:00:00"/>
    <x v="0"/>
    <s v="Mars"/>
    <n v="4"/>
    <n v="23"/>
    <s v="Vendredi"/>
    <n v="113395"/>
  </r>
  <r>
    <x v="7"/>
    <d v="2010-03-24T00:00:00"/>
    <x v="0"/>
    <s v="Mars"/>
    <n v="4"/>
    <n v="24"/>
    <s v="Samedi"/>
    <n v="122967"/>
  </r>
  <r>
    <x v="7"/>
    <d v="2010-03-25T00:00:00"/>
    <x v="0"/>
    <s v="Mars"/>
    <n v="4"/>
    <n v="25"/>
    <s v="Dimanche"/>
    <n v="53256"/>
  </r>
  <r>
    <x v="7"/>
    <d v="2010-03-26T00:00:00"/>
    <x v="0"/>
    <s v="Mars"/>
    <n v="4"/>
    <n v="26"/>
    <s v="Lundi"/>
    <n v="50695"/>
  </r>
  <r>
    <x v="7"/>
    <d v="2010-03-27T00:00:00"/>
    <x v="0"/>
    <s v="Mars"/>
    <n v="4"/>
    <n v="27"/>
    <s v="Mardi"/>
    <n v="40818"/>
  </r>
  <r>
    <x v="7"/>
    <d v="2010-03-28T00:00:00"/>
    <x v="0"/>
    <s v="Mars"/>
    <n v="4"/>
    <n v="28"/>
    <s v="Mercredi"/>
    <n v="72461"/>
  </r>
  <r>
    <x v="7"/>
    <d v="2010-03-29T00:00:00"/>
    <x v="0"/>
    <s v="Mars"/>
    <n v="5"/>
    <n v="29"/>
    <s v="Jeudi"/>
    <n v="138835"/>
  </r>
  <r>
    <x v="7"/>
    <d v="2010-03-30T00:00:00"/>
    <x v="0"/>
    <s v="Mars"/>
    <n v="5"/>
    <n v="30"/>
    <s v="Vendredi"/>
    <n v="133106"/>
  </r>
  <r>
    <x v="7"/>
    <d v="2010-03-31T00:00:00"/>
    <x v="0"/>
    <s v="Mars"/>
    <n v="5"/>
    <n v="31"/>
    <s v="Samedi"/>
    <n v="101387"/>
  </r>
  <r>
    <x v="7"/>
    <d v="2010-04-01T00:00:00"/>
    <x v="0"/>
    <s v="Avril"/>
    <n v="1"/>
    <n v="1"/>
    <s v="Dimanche"/>
    <n v="137535"/>
  </r>
  <r>
    <x v="7"/>
    <d v="2010-04-02T00:00:00"/>
    <x v="0"/>
    <s v="Avril"/>
    <n v="1"/>
    <n v="2"/>
    <s v="Lundi"/>
    <n v="158199"/>
  </r>
  <r>
    <x v="7"/>
    <d v="2010-04-03T00:00:00"/>
    <x v="0"/>
    <s v="Avril"/>
    <n v="1"/>
    <n v="3"/>
    <s v="Mardi"/>
    <n v="47590"/>
  </r>
  <r>
    <x v="7"/>
    <d v="2010-04-04T00:00:00"/>
    <x v="0"/>
    <s v="Avril"/>
    <n v="1"/>
    <n v="4"/>
    <s v="Mercredi"/>
    <n v="57772"/>
  </r>
  <r>
    <x v="7"/>
    <d v="2010-04-05T00:00:00"/>
    <x v="0"/>
    <s v="Avril"/>
    <n v="1"/>
    <n v="5"/>
    <s v="Jeudi"/>
    <n v="107365"/>
  </r>
  <r>
    <x v="7"/>
    <d v="2010-04-06T00:00:00"/>
    <x v="0"/>
    <s v="Avril"/>
    <n v="1"/>
    <n v="6"/>
    <s v="Vendredi"/>
    <n v="67481"/>
  </r>
  <r>
    <x v="7"/>
    <d v="2010-04-07T00:00:00"/>
    <x v="0"/>
    <s v="Avril"/>
    <n v="1"/>
    <n v="7"/>
    <s v="Samedi"/>
    <n v="87772"/>
  </r>
  <r>
    <x v="7"/>
    <d v="2010-04-08T00:00:00"/>
    <x v="0"/>
    <s v="Avril"/>
    <n v="2"/>
    <n v="8"/>
    <s v="Dimanche"/>
    <n v="55447"/>
  </r>
  <r>
    <x v="7"/>
    <d v="2010-04-09T00:00:00"/>
    <x v="0"/>
    <s v="Avril"/>
    <n v="2"/>
    <n v="9"/>
    <s v="Lundi"/>
    <n v="115947"/>
  </r>
  <r>
    <x v="7"/>
    <d v="2010-04-10T00:00:00"/>
    <x v="0"/>
    <s v="Avril"/>
    <n v="2"/>
    <n v="10"/>
    <s v="Mardi"/>
    <n v="108245"/>
  </r>
  <r>
    <x v="7"/>
    <d v="2010-04-11T00:00:00"/>
    <x v="0"/>
    <s v="Avril"/>
    <n v="2"/>
    <n v="11"/>
    <s v="Mercredi"/>
    <n v="73055"/>
  </r>
  <r>
    <x v="7"/>
    <d v="2010-04-12T00:00:00"/>
    <x v="0"/>
    <s v="Avril"/>
    <n v="2"/>
    <n v="12"/>
    <s v="Jeudi"/>
    <n v="80763"/>
  </r>
  <r>
    <x v="7"/>
    <d v="2010-04-13T00:00:00"/>
    <x v="0"/>
    <s v="Avril"/>
    <n v="2"/>
    <n v="13"/>
    <s v="Vendredi"/>
    <n v="55384"/>
  </r>
  <r>
    <x v="7"/>
    <d v="2010-04-14T00:00:00"/>
    <x v="0"/>
    <s v="Avril"/>
    <n v="2"/>
    <n v="14"/>
    <s v="Samedi"/>
    <n v="73444"/>
  </r>
  <r>
    <x v="7"/>
    <d v="2010-04-15T00:00:00"/>
    <x v="0"/>
    <s v="Avril"/>
    <n v="3"/>
    <n v="15"/>
    <s v="Dimanche"/>
    <n v="71197"/>
  </r>
  <r>
    <x v="7"/>
    <d v="2010-04-16T00:00:00"/>
    <x v="0"/>
    <s v="Avril"/>
    <n v="3"/>
    <n v="16"/>
    <s v="Lundi"/>
    <n v="48053"/>
  </r>
  <r>
    <x v="7"/>
    <d v="2010-04-17T00:00:00"/>
    <x v="0"/>
    <s v="Avril"/>
    <n v="3"/>
    <n v="17"/>
    <s v="Mardi"/>
    <n v="85121"/>
  </r>
  <r>
    <x v="7"/>
    <d v="2010-04-18T00:00:00"/>
    <x v="0"/>
    <s v="Avril"/>
    <n v="3"/>
    <n v="18"/>
    <s v="Mercredi"/>
    <n v="19301"/>
  </r>
  <r>
    <x v="7"/>
    <d v="2010-04-19T00:00:00"/>
    <x v="0"/>
    <s v="Avril"/>
    <n v="3"/>
    <n v="19"/>
    <s v="Jeudi"/>
    <n v="18970"/>
  </r>
  <r>
    <x v="7"/>
    <d v="2010-04-20T00:00:00"/>
    <x v="0"/>
    <s v="Avril"/>
    <n v="3"/>
    <n v="20"/>
    <s v="Vendredi"/>
    <n v="88110"/>
  </r>
  <r>
    <x v="7"/>
    <d v="2010-04-21T00:00:00"/>
    <x v="0"/>
    <s v="Avril"/>
    <n v="3"/>
    <n v="21"/>
    <s v="Samedi"/>
    <n v="32211"/>
  </r>
  <r>
    <x v="7"/>
    <d v="2010-04-22T00:00:00"/>
    <x v="0"/>
    <s v="Avril"/>
    <n v="4"/>
    <n v="22"/>
    <s v="Dimanche"/>
    <n v="30978"/>
  </r>
  <r>
    <x v="7"/>
    <d v="2010-04-23T00:00:00"/>
    <x v="0"/>
    <s v="Avril"/>
    <n v="4"/>
    <n v="23"/>
    <s v="Lundi"/>
    <n v="28857"/>
  </r>
  <r>
    <x v="7"/>
    <d v="2010-04-24T00:00:00"/>
    <x v="0"/>
    <s v="Avril"/>
    <n v="4"/>
    <n v="24"/>
    <s v="Mardi"/>
    <n v="37313"/>
  </r>
  <r>
    <x v="7"/>
    <d v="2010-04-25T00:00:00"/>
    <x v="0"/>
    <s v="Avril"/>
    <n v="4"/>
    <n v="25"/>
    <s v="Mercredi"/>
    <n v="62165"/>
  </r>
  <r>
    <x v="7"/>
    <d v="2010-04-26T00:00:00"/>
    <x v="0"/>
    <s v="Avril"/>
    <n v="4"/>
    <n v="26"/>
    <s v="Jeudi"/>
    <n v="56881"/>
  </r>
  <r>
    <x v="7"/>
    <d v="2010-04-27T00:00:00"/>
    <x v="0"/>
    <s v="Avril"/>
    <n v="4"/>
    <n v="27"/>
    <s v="Vendredi"/>
    <n v="19460"/>
  </r>
  <r>
    <x v="7"/>
    <d v="2010-04-28T00:00:00"/>
    <x v="0"/>
    <s v="Avril"/>
    <n v="4"/>
    <n v="28"/>
    <s v="Samedi"/>
    <n v="39666"/>
  </r>
  <r>
    <x v="7"/>
    <d v="2010-04-29T00:00:00"/>
    <x v="0"/>
    <s v="Avril"/>
    <n v="5"/>
    <n v="29"/>
    <s v="Dimanche"/>
    <n v="44388"/>
  </r>
  <r>
    <x v="7"/>
    <d v="2010-04-30T00:00:00"/>
    <x v="0"/>
    <s v="Avril"/>
    <n v="5"/>
    <n v="30"/>
    <s v="Lundi"/>
    <n v="43569"/>
  </r>
  <r>
    <x v="7"/>
    <d v="2010-05-01T00:00:00"/>
    <x v="0"/>
    <s v="Mai"/>
    <n v="1"/>
    <n v="1"/>
    <s v="Mardi"/>
    <n v="48192"/>
  </r>
  <r>
    <x v="7"/>
    <d v="2010-05-02T00:00:00"/>
    <x v="0"/>
    <s v="Mai"/>
    <n v="1"/>
    <n v="2"/>
    <s v="Mercredi"/>
    <n v="61987"/>
  </r>
  <r>
    <x v="7"/>
    <d v="2010-05-03T00:00:00"/>
    <x v="0"/>
    <s v="Mai"/>
    <n v="1"/>
    <n v="3"/>
    <s v="Jeudi"/>
    <n v="28969"/>
  </r>
  <r>
    <x v="7"/>
    <d v="2010-05-04T00:00:00"/>
    <x v="0"/>
    <s v="Mai"/>
    <n v="1"/>
    <n v="4"/>
    <s v="Vendredi"/>
    <n v="27490"/>
  </r>
  <r>
    <x v="7"/>
    <d v="2010-05-05T00:00:00"/>
    <x v="0"/>
    <s v="Mai"/>
    <n v="1"/>
    <n v="5"/>
    <s v="Samedi"/>
    <n v="44251"/>
  </r>
  <r>
    <x v="7"/>
    <d v="2010-05-06T00:00:00"/>
    <x v="0"/>
    <s v="Mai"/>
    <n v="1"/>
    <n v="6"/>
    <s v="Dimanche"/>
    <n v="29852"/>
  </r>
  <r>
    <x v="7"/>
    <d v="2010-05-07T00:00:00"/>
    <x v="0"/>
    <s v="Mai"/>
    <n v="1"/>
    <n v="7"/>
    <s v="Lundi"/>
    <n v="47120"/>
  </r>
  <r>
    <x v="7"/>
    <d v="2010-05-08T00:00:00"/>
    <x v="0"/>
    <s v="Mai"/>
    <n v="2"/>
    <n v="8"/>
    <s v="Mardi"/>
    <n v="77176"/>
  </r>
  <r>
    <x v="7"/>
    <d v="2010-05-09T00:00:00"/>
    <x v="0"/>
    <s v="Mai"/>
    <n v="2"/>
    <n v="9"/>
    <s v="Mercredi"/>
    <n v="14055"/>
  </r>
  <r>
    <x v="7"/>
    <d v="2010-05-10T00:00:00"/>
    <x v="0"/>
    <s v="Mai"/>
    <n v="2"/>
    <n v="10"/>
    <s v="Jeudi"/>
    <n v="81555"/>
  </r>
  <r>
    <x v="7"/>
    <d v="2010-05-11T00:00:00"/>
    <x v="0"/>
    <s v="Mai"/>
    <n v="2"/>
    <n v="11"/>
    <s v="Vendredi"/>
    <n v="54863"/>
  </r>
  <r>
    <x v="7"/>
    <d v="2010-05-12T00:00:00"/>
    <x v="0"/>
    <s v="Mai"/>
    <n v="2"/>
    <n v="12"/>
    <s v="Samedi"/>
    <n v="58520"/>
  </r>
  <r>
    <x v="7"/>
    <d v="2010-05-13T00:00:00"/>
    <x v="0"/>
    <s v="Mai"/>
    <n v="2"/>
    <n v="13"/>
    <s v="Dimanche"/>
    <n v="55649"/>
  </r>
  <r>
    <x v="7"/>
    <d v="2010-05-14T00:00:00"/>
    <x v="0"/>
    <s v="Mai"/>
    <n v="2"/>
    <n v="14"/>
    <s v="Lundi"/>
    <n v="76718"/>
  </r>
  <r>
    <x v="7"/>
    <d v="2010-05-15T00:00:00"/>
    <x v="0"/>
    <s v="Mai"/>
    <n v="3"/>
    <n v="15"/>
    <s v="Mardi"/>
    <n v="61574"/>
  </r>
  <r>
    <x v="7"/>
    <d v="2010-05-16T00:00:00"/>
    <x v="0"/>
    <s v="Mai"/>
    <n v="3"/>
    <n v="16"/>
    <s v="Mercredi"/>
    <n v="85524"/>
  </r>
  <r>
    <x v="7"/>
    <d v="2010-05-17T00:00:00"/>
    <x v="0"/>
    <s v="Mai"/>
    <n v="3"/>
    <n v="17"/>
    <s v="Jeudi"/>
    <n v="80804"/>
  </r>
  <r>
    <x v="7"/>
    <d v="2010-05-18T00:00:00"/>
    <x v="0"/>
    <s v="Mai"/>
    <n v="3"/>
    <n v="18"/>
    <s v="Vendredi"/>
    <n v="87057"/>
  </r>
  <r>
    <x v="7"/>
    <d v="2010-05-19T00:00:00"/>
    <x v="0"/>
    <s v="Mai"/>
    <n v="3"/>
    <n v="19"/>
    <s v="Samedi"/>
    <n v="71639"/>
  </r>
  <r>
    <x v="7"/>
    <d v="2010-05-20T00:00:00"/>
    <x v="0"/>
    <s v="Mai"/>
    <n v="3"/>
    <n v="20"/>
    <s v="Dimanche"/>
    <n v="66683"/>
  </r>
  <r>
    <x v="7"/>
    <d v="2010-05-21T00:00:00"/>
    <x v="0"/>
    <s v="Mai"/>
    <n v="3"/>
    <n v="21"/>
    <s v="Lundi"/>
    <n v="14994"/>
  </r>
  <r>
    <x v="7"/>
    <d v="2010-05-22T00:00:00"/>
    <x v="0"/>
    <s v="Mai"/>
    <n v="4"/>
    <n v="22"/>
    <s v="Mardi"/>
    <n v="58473"/>
  </r>
  <r>
    <x v="7"/>
    <d v="2010-05-23T00:00:00"/>
    <x v="0"/>
    <s v="Mai"/>
    <n v="4"/>
    <n v="23"/>
    <s v="Mercredi"/>
    <n v="62359"/>
  </r>
  <r>
    <x v="7"/>
    <d v="2010-05-24T00:00:00"/>
    <x v="0"/>
    <s v="Mai"/>
    <n v="4"/>
    <n v="24"/>
    <s v="Jeudi"/>
    <n v="50527"/>
  </r>
  <r>
    <x v="7"/>
    <d v="2010-05-25T00:00:00"/>
    <x v="0"/>
    <s v="Mai"/>
    <n v="4"/>
    <n v="25"/>
    <s v="Vendredi"/>
    <n v="66945"/>
  </r>
  <r>
    <x v="7"/>
    <d v="2010-05-26T00:00:00"/>
    <x v="0"/>
    <s v="Mai"/>
    <n v="4"/>
    <n v="26"/>
    <s v="Samedi"/>
    <n v="76898"/>
  </r>
  <r>
    <x v="7"/>
    <d v="2010-05-27T00:00:00"/>
    <x v="0"/>
    <s v="Mai"/>
    <n v="4"/>
    <n v="27"/>
    <s v="Dimanche"/>
    <n v="72311"/>
  </r>
  <r>
    <x v="7"/>
    <d v="2010-05-28T00:00:00"/>
    <x v="0"/>
    <s v="Mai"/>
    <n v="4"/>
    <n v="28"/>
    <s v="Lundi"/>
    <n v="88314"/>
  </r>
  <r>
    <x v="7"/>
    <d v="2010-05-29T00:00:00"/>
    <x v="0"/>
    <s v="Mai"/>
    <n v="5"/>
    <n v="29"/>
    <s v="Mardi"/>
    <n v="69635"/>
  </r>
  <r>
    <x v="7"/>
    <d v="2010-05-30T00:00:00"/>
    <x v="0"/>
    <s v="Mai"/>
    <n v="5"/>
    <n v="30"/>
    <s v="Mercredi"/>
    <n v="28818"/>
  </r>
  <r>
    <x v="7"/>
    <d v="2010-05-31T00:00:00"/>
    <x v="0"/>
    <s v="Mai"/>
    <n v="5"/>
    <n v="31"/>
    <s v="Jeudi"/>
    <n v="14828"/>
  </r>
  <r>
    <x v="7"/>
    <d v="2010-06-01T00:00:00"/>
    <x v="0"/>
    <s v="Juin"/>
    <n v="1"/>
    <n v="1"/>
    <s v="Vendredi"/>
    <n v="86105"/>
  </r>
  <r>
    <x v="7"/>
    <d v="2010-06-02T00:00:00"/>
    <x v="0"/>
    <s v="Juin"/>
    <n v="1"/>
    <n v="2"/>
    <s v="Samedi"/>
    <n v="14422"/>
  </r>
  <r>
    <x v="7"/>
    <d v="2010-06-03T00:00:00"/>
    <x v="0"/>
    <s v="Juin"/>
    <n v="1"/>
    <n v="3"/>
    <s v="Dimanche"/>
    <n v="51761"/>
  </r>
  <r>
    <x v="7"/>
    <d v="2010-06-04T00:00:00"/>
    <x v="0"/>
    <s v="Juin"/>
    <n v="1"/>
    <n v="4"/>
    <s v="Lundi"/>
    <n v="75827"/>
  </r>
  <r>
    <x v="7"/>
    <d v="2010-06-05T00:00:00"/>
    <x v="0"/>
    <s v="Juin"/>
    <n v="1"/>
    <n v="5"/>
    <s v="Mardi"/>
    <n v="81448"/>
  </r>
  <r>
    <x v="7"/>
    <d v="2010-06-06T00:00:00"/>
    <x v="0"/>
    <s v="Juin"/>
    <n v="1"/>
    <n v="6"/>
    <s v="Mercredi"/>
    <n v="54234"/>
  </r>
  <r>
    <x v="7"/>
    <d v="2010-06-07T00:00:00"/>
    <x v="0"/>
    <s v="Juin"/>
    <n v="1"/>
    <n v="7"/>
    <s v="Jeudi"/>
    <n v="84004"/>
  </r>
  <r>
    <x v="7"/>
    <d v="2010-06-08T00:00:00"/>
    <x v="0"/>
    <s v="Juin"/>
    <n v="2"/>
    <n v="8"/>
    <s v="Vendredi"/>
    <n v="37071"/>
  </r>
  <r>
    <x v="7"/>
    <d v="2010-06-09T00:00:00"/>
    <x v="0"/>
    <s v="Juin"/>
    <n v="2"/>
    <n v="9"/>
    <s v="Samedi"/>
    <n v="31247"/>
  </r>
  <r>
    <x v="7"/>
    <d v="2010-06-10T00:00:00"/>
    <x v="0"/>
    <s v="Juin"/>
    <n v="2"/>
    <n v="10"/>
    <s v="Dimanche"/>
    <n v="83001"/>
  </r>
  <r>
    <x v="7"/>
    <d v="2010-06-11T00:00:00"/>
    <x v="0"/>
    <s v="Juin"/>
    <n v="2"/>
    <n v="11"/>
    <s v="Lundi"/>
    <n v="60552"/>
  </r>
  <r>
    <x v="7"/>
    <d v="2010-06-12T00:00:00"/>
    <x v="0"/>
    <s v="Juin"/>
    <n v="2"/>
    <n v="12"/>
    <s v="Mardi"/>
    <n v="75261"/>
  </r>
  <r>
    <x v="7"/>
    <d v="2010-06-13T00:00:00"/>
    <x v="0"/>
    <s v="Juin"/>
    <n v="2"/>
    <n v="13"/>
    <s v="Mercredi"/>
    <n v="46416"/>
  </r>
  <r>
    <x v="7"/>
    <d v="2010-06-14T00:00:00"/>
    <x v="0"/>
    <s v="Juin"/>
    <n v="2"/>
    <n v="14"/>
    <s v="Jeudi"/>
    <n v="80036"/>
  </r>
  <r>
    <x v="7"/>
    <d v="2010-06-15T00:00:00"/>
    <x v="0"/>
    <s v="Juin"/>
    <n v="3"/>
    <n v="15"/>
    <s v="Vendredi"/>
    <n v="77700"/>
  </r>
  <r>
    <x v="7"/>
    <d v="2010-06-16T00:00:00"/>
    <x v="0"/>
    <s v="Juin"/>
    <n v="3"/>
    <n v="16"/>
    <s v="Samedi"/>
    <n v="37295"/>
  </r>
  <r>
    <x v="7"/>
    <d v="2010-06-17T00:00:00"/>
    <x v="0"/>
    <s v="Juin"/>
    <n v="3"/>
    <n v="17"/>
    <s v="Dimanche"/>
    <n v="18886"/>
  </r>
  <r>
    <x v="7"/>
    <d v="2010-06-18T00:00:00"/>
    <x v="0"/>
    <s v="Juin"/>
    <n v="3"/>
    <n v="18"/>
    <s v="Lundi"/>
    <n v="81500"/>
  </r>
  <r>
    <x v="7"/>
    <d v="2010-06-19T00:00:00"/>
    <x v="0"/>
    <s v="Juin"/>
    <n v="3"/>
    <n v="19"/>
    <s v="Mardi"/>
    <n v="75327"/>
  </r>
  <r>
    <x v="7"/>
    <d v="2010-06-20T00:00:00"/>
    <x v="0"/>
    <s v="Juin"/>
    <n v="3"/>
    <n v="20"/>
    <s v="Mercredi"/>
    <n v="62611"/>
  </r>
  <r>
    <x v="7"/>
    <d v="2010-06-21T00:00:00"/>
    <x v="0"/>
    <s v="Juin"/>
    <n v="3"/>
    <n v="21"/>
    <s v="Jeudi"/>
    <n v="18954"/>
  </r>
  <r>
    <x v="7"/>
    <d v="2010-06-22T00:00:00"/>
    <x v="0"/>
    <s v="Juin"/>
    <n v="4"/>
    <n v="22"/>
    <s v="Vendredi"/>
    <n v="30563"/>
  </r>
  <r>
    <x v="7"/>
    <d v="2010-06-23T00:00:00"/>
    <x v="0"/>
    <s v="Juin"/>
    <n v="4"/>
    <n v="23"/>
    <s v="Samedi"/>
    <n v="26699"/>
  </r>
  <r>
    <x v="7"/>
    <d v="2010-06-24T00:00:00"/>
    <x v="0"/>
    <s v="Juin"/>
    <n v="4"/>
    <n v="24"/>
    <s v="Dimanche"/>
    <n v="86289"/>
  </r>
  <r>
    <x v="7"/>
    <d v="2010-06-25T00:00:00"/>
    <x v="0"/>
    <s v="Juin"/>
    <n v="4"/>
    <n v="25"/>
    <s v="Lundi"/>
    <n v="22567"/>
  </r>
  <r>
    <x v="7"/>
    <d v="2010-06-26T00:00:00"/>
    <x v="0"/>
    <s v="Juin"/>
    <n v="4"/>
    <n v="26"/>
    <s v="Mardi"/>
    <n v="35418"/>
  </r>
  <r>
    <x v="7"/>
    <d v="2010-06-27T00:00:00"/>
    <x v="0"/>
    <s v="Juin"/>
    <n v="4"/>
    <n v="27"/>
    <s v="Mercredi"/>
    <n v="20717"/>
  </r>
  <r>
    <x v="7"/>
    <d v="2010-06-28T00:00:00"/>
    <x v="0"/>
    <s v="Juin"/>
    <n v="4"/>
    <n v="28"/>
    <s v="Jeudi"/>
    <n v="72229"/>
  </r>
  <r>
    <x v="7"/>
    <d v="2010-06-29T00:00:00"/>
    <x v="0"/>
    <s v="Juin"/>
    <n v="5"/>
    <n v="29"/>
    <s v="Vendredi"/>
    <n v="27329"/>
  </r>
  <r>
    <x v="7"/>
    <d v="2010-06-30T00:00:00"/>
    <x v="0"/>
    <s v="Juin"/>
    <n v="5"/>
    <n v="30"/>
    <s v="Samedi"/>
    <n v="31903"/>
  </r>
  <r>
    <x v="7"/>
    <d v="2010-07-01T00:00:00"/>
    <x v="0"/>
    <s v="Juillet"/>
    <n v="1"/>
    <n v="1"/>
    <s v="Dimanche"/>
    <n v="61257"/>
  </r>
  <r>
    <x v="7"/>
    <d v="2010-07-02T00:00:00"/>
    <x v="0"/>
    <s v="Juillet"/>
    <n v="1"/>
    <n v="2"/>
    <s v="Lundi"/>
    <n v="39072"/>
  </r>
  <r>
    <x v="7"/>
    <d v="2010-07-03T00:00:00"/>
    <x v="0"/>
    <s v="Juillet"/>
    <n v="1"/>
    <n v="3"/>
    <s v="Mardi"/>
    <n v="24544"/>
  </r>
  <r>
    <x v="7"/>
    <d v="2010-07-04T00:00:00"/>
    <x v="0"/>
    <s v="Juillet"/>
    <n v="1"/>
    <n v="4"/>
    <s v="Mercredi"/>
    <n v="77558"/>
  </r>
  <r>
    <x v="7"/>
    <d v="2010-07-05T00:00:00"/>
    <x v="0"/>
    <s v="Juillet"/>
    <n v="1"/>
    <n v="5"/>
    <s v="Jeudi"/>
    <n v="78075"/>
  </r>
  <r>
    <x v="7"/>
    <d v="2010-07-06T00:00:00"/>
    <x v="0"/>
    <s v="Juillet"/>
    <n v="1"/>
    <n v="6"/>
    <s v="Vendredi"/>
    <n v="84389"/>
  </r>
  <r>
    <x v="7"/>
    <d v="2010-07-07T00:00:00"/>
    <x v="0"/>
    <s v="Juillet"/>
    <n v="1"/>
    <n v="7"/>
    <s v="Samedi"/>
    <n v="32545"/>
  </r>
  <r>
    <x v="7"/>
    <d v="2010-07-08T00:00:00"/>
    <x v="0"/>
    <s v="Juillet"/>
    <n v="2"/>
    <n v="8"/>
    <s v="Dimanche"/>
    <n v="55795"/>
  </r>
  <r>
    <x v="7"/>
    <d v="2010-07-09T00:00:00"/>
    <x v="0"/>
    <s v="Juillet"/>
    <n v="2"/>
    <n v="9"/>
    <s v="Lundi"/>
    <n v="38806"/>
  </r>
  <r>
    <x v="7"/>
    <d v="2010-07-10T00:00:00"/>
    <x v="0"/>
    <s v="Juillet"/>
    <n v="2"/>
    <n v="10"/>
    <s v="Mardi"/>
    <n v="52291"/>
  </r>
  <r>
    <x v="7"/>
    <d v="2010-07-11T00:00:00"/>
    <x v="0"/>
    <s v="Juillet"/>
    <n v="2"/>
    <n v="11"/>
    <s v="Mercredi"/>
    <n v="88890"/>
  </r>
  <r>
    <x v="7"/>
    <d v="2010-07-12T00:00:00"/>
    <x v="0"/>
    <s v="Juillet"/>
    <n v="2"/>
    <n v="12"/>
    <s v="Jeudi"/>
    <n v="35490"/>
  </r>
  <r>
    <x v="7"/>
    <d v="2010-07-13T00:00:00"/>
    <x v="0"/>
    <s v="Juillet"/>
    <n v="2"/>
    <n v="13"/>
    <s v="Vendredi"/>
    <n v="15437"/>
  </r>
  <r>
    <x v="7"/>
    <d v="2010-07-14T00:00:00"/>
    <x v="0"/>
    <s v="Juillet"/>
    <n v="2"/>
    <n v="14"/>
    <s v="Samedi"/>
    <n v="63568"/>
  </r>
  <r>
    <x v="7"/>
    <d v="2010-07-15T00:00:00"/>
    <x v="0"/>
    <s v="Juillet"/>
    <n v="3"/>
    <n v="15"/>
    <s v="Dimanche"/>
    <n v="74852"/>
  </r>
  <r>
    <x v="7"/>
    <d v="2010-07-16T00:00:00"/>
    <x v="0"/>
    <s v="Juillet"/>
    <n v="3"/>
    <n v="16"/>
    <s v="Lundi"/>
    <n v="46622"/>
  </r>
  <r>
    <x v="7"/>
    <d v="2010-07-17T00:00:00"/>
    <x v="0"/>
    <s v="Juillet"/>
    <n v="3"/>
    <n v="17"/>
    <s v="Mardi"/>
    <n v="68021"/>
  </r>
  <r>
    <x v="7"/>
    <d v="2010-07-18T00:00:00"/>
    <x v="0"/>
    <s v="Juillet"/>
    <n v="3"/>
    <n v="18"/>
    <s v="Mercredi"/>
    <n v="22985"/>
  </r>
  <r>
    <x v="7"/>
    <d v="2010-07-19T00:00:00"/>
    <x v="0"/>
    <s v="Juillet"/>
    <n v="3"/>
    <n v="19"/>
    <s v="Jeudi"/>
    <n v="66683"/>
  </r>
  <r>
    <x v="7"/>
    <d v="2010-07-20T00:00:00"/>
    <x v="0"/>
    <s v="Juillet"/>
    <n v="3"/>
    <n v="20"/>
    <s v="Vendredi"/>
    <n v="68728"/>
  </r>
  <r>
    <x v="7"/>
    <d v="2010-07-21T00:00:00"/>
    <x v="0"/>
    <s v="Juillet"/>
    <n v="3"/>
    <n v="21"/>
    <s v="Samedi"/>
    <n v="23092"/>
  </r>
  <r>
    <x v="7"/>
    <d v="2010-07-22T00:00:00"/>
    <x v="0"/>
    <s v="Juillet"/>
    <n v="4"/>
    <n v="22"/>
    <s v="Dimanche"/>
    <n v="84053"/>
  </r>
  <r>
    <x v="7"/>
    <d v="2010-07-23T00:00:00"/>
    <x v="0"/>
    <s v="Juillet"/>
    <n v="4"/>
    <n v="23"/>
    <s v="Lundi"/>
    <n v="18029"/>
  </r>
  <r>
    <x v="7"/>
    <d v="2010-07-24T00:00:00"/>
    <x v="0"/>
    <s v="Juillet"/>
    <n v="4"/>
    <n v="24"/>
    <s v="Mardi"/>
    <n v="27088"/>
  </r>
  <r>
    <x v="7"/>
    <d v="2010-07-25T00:00:00"/>
    <x v="0"/>
    <s v="Juillet"/>
    <n v="4"/>
    <n v="25"/>
    <s v="Mercredi"/>
    <n v="55583"/>
  </r>
  <r>
    <x v="7"/>
    <d v="2010-07-26T00:00:00"/>
    <x v="0"/>
    <s v="Juillet"/>
    <n v="4"/>
    <n v="26"/>
    <s v="Jeudi"/>
    <n v="58643"/>
  </r>
  <r>
    <x v="7"/>
    <d v="2010-07-27T00:00:00"/>
    <x v="0"/>
    <s v="Juillet"/>
    <n v="4"/>
    <n v="27"/>
    <s v="Vendredi"/>
    <n v="42339"/>
  </r>
  <r>
    <x v="7"/>
    <d v="2010-07-28T00:00:00"/>
    <x v="0"/>
    <s v="Juillet"/>
    <n v="4"/>
    <n v="28"/>
    <s v="Samedi"/>
    <n v="67848"/>
  </r>
  <r>
    <x v="7"/>
    <d v="2010-07-29T00:00:00"/>
    <x v="0"/>
    <s v="Juillet"/>
    <n v="5"/>
    <n v="29"/>
    <s v="Dimanche"/>
    <n v="85203"/>
  </r>
  <r>
    <x v="7"/>
    <d v="2010-07-30T00:00:00"/>
    <x v="0"/>
    <s v="Juillet"/>
    <n v="5"/>
    <n v="30"/>
    <s v="Lundi"/>
    <n v="58197"/>
  </r>
  <r>
    <x v="7"/>
    <d v="2010-07-31T00:00:00"/>
    <x v="0"/>
    <s v="Juillet"/>
    <n v="5"/>
    <n v="31"/>
    <s v="Mardi"/>
    <n v="48464"/>
  </r>
  <r>
    <x v="7"/>
    <d v="2010-08-01T00:00:00"/>
    <x v="0"/>
    <s v="Août"/>
    <n v="1"/>
    <n v="1"/>
    <s v="Mercredi"/>
    <n v="29912"/>
  </r>
  <r>
    <x v="7"/>
    <d v="2010-08-02T00:00:00"/>
    <x v="0"/>
    <s v="Août"/>
    <n v="1"/>
    <n v="2"/>
    <s v="Jeudi"/>
    <n v="28047"/>
  </r>
  <r>
    <x v="7"/>
    <d v="2010-08-03T00:00:00"/>
    <x v="0"/>
    <s v="Août"/>
    <n v="1"/>
    <n v="3"/>
    <s v="Vendredi"/>
    <n v="36441"/>
  </r>
  <r>
    <x v="7"/>
    <d v="2010-08-04T00:00:00"/>
    <x v="0"/>
    <s v="Août"/>
    <n v="1"/>
    <n v="4"/>
    <s v="Samedi"/>
    <n v="22594"/>
  </r>
  <r>
    <x v="7"/>
    <d v="2010-08-05T00:00:00"/>
    <x v="0"/>
    <s v="Août"/>
    <n v="1"/>
    <n v="5"/>
    <s v="Dimanche"/>
    <n v="67697"/>
  </r>
  <r>
    <x v="7"/>
    <d v="2010-08-06T00:00:00"/>
    <x v="0"/>
    <s v="Août"/>
    <n v="1"/>
    <n v="6"/>
    <s v="Lundi"/>
    <n v="82461"/>
  </r>
  <r>
    <x v="7"/>
    <d v="2010-08-07T00:00:00"/>
    <x v="0"/>
    <s v="Août"/>
    <n v="1"/>
    <n v="7"/>
    <s v="Mardi"/>
    <n v="16066"/>
  </r>
  <r>
    <x v="7"/>
    <d v="2010-08-08T00:00:00"/>
    <x v="0"/>
    <s v="Août"/>
    <n v="2"/>
    <n v="8"/>
    <s v="Mercredi"/>
    <n v="44336"/>
  </r>
  <r>
    <x v="7"/>
    <d v="2010-08-09T00:00:00"/>
    <x v="0"/>
    <s v="Août"/>
    <n v="2"/>
    <n v="9"/>
    <s v="Jeudi"/>
    <n v="84730"/>
  </r>
  <r>
    <x v="7"/>
    <d v="2010-08-10T00:00:00"/>
    <x v="0"/>
    <s v="Août"/>
    <n v="2"/>
    <n v="10"/>
    <s v="Vendredi"/>
    <n v="50872"/>
  </r>
  <r>
    <x v="7"/>
    <d v="2010-08-11T00:00:00"/>
    <x v="0"/>
    <s v="Août"/>
    <n v="2"/>
    <n v="11"/>
    <s v="Samedi"/>
    <n v="57702"/>
  </r>
  <r>
    <x v="7"/>
    <d v="2010-08-12T00:00:00"/>
    <x v="0"/>
    <s v="Août"/>
    <n v="2"/>
    <n v="12"/>
    <s v="Dimanche"/>
    <n v="26226"/>
  </r>
  <r>
    <x v="7"/>
    <d v="2010-08-13T00:00:00"/>
    <x v="0"/>
    <s v="Août"/>
    <n v="2"/>
    <n v="13"/>
    <s v="Lundi"/>
    <n v="24713"/>
  </r>
  <r>
    <x v="7"/>
    <d v="2010-08-14T00:00:00"/>
    <x v="0"/>
    <s v="Août"/>
    <n v="2"/>
    <n v="14"/>
    <s v="Mardi"/>
    <n v="69226"/>
  </r>
  <r>
    <x v="7"/>
    <d v="2010-08-15T00:00:00"/>
    <x v="0"/>
    <s v="Août"/>
    <n v="3"/>
    <n v="15"/>
    <s v="Mercredi"/>
    <n v="33751"/>
  </r>
  <r>
    <x v="7"/>
    <d v="2010-08-16T00:00:00"/>
    <x v="0"/>
    <s v="Août"/>
    <n v="3"/>
    <n v="16"/>
    <s v="Jeudi"/>
    <n v="53172"/>
  </r>
  <r>
    <x v="7"/>
    <d v="2010-08-17T00:00:00"/>
    <x v="0"/>
    <s v="Août"/>
    <n v="3"/>
    <n v="17"/>
    <s v="Vendredi"/>
    <n v="77198"/>
  </r>
  <r>
    <x v="7"/>
    <d v="2010-08-18T00:00:00"/>
    <x v="0"/>
    <s v="Août"/>
    <n v="3"/>
    <n v="18"/>
    <s v="Samedi"/>
    <n v="14557"/>
  </r>
  <r>
    <x v="7"/>
    <d v="2010-08-19T00:00:00"/>
    <x v="0"/>
    <s v="Août"/>
    <n v="3"/>
    <n v="19"/>
    <s v="Dimanche"/>
    <n v="57603"/>
  </r>
  <r>
    <x v="7"/>
    <d v="2010-08-20T00:00:00"/>
    <x v="0"/>
    <s v="Août"/>
    <n v="3"/>
    <n v="20"/>
    <s v="Lundi"/>
    <n v="46042"/>
  </r>
  <r>
    <x v="7"/>
    <d v="2010-08-21T00:00:00"/>
    <x v="0"/>
    <s v="Août"/>
    <n v="3"/>
    <n v="21"/>
    <s v="Mardi"/>
    <n v="26654"/>
  </r>
  <r>
    <x v="7"/>
    <d v="2010-08-22T00:00:00"/>
    <x v="0"/>
    <s v="Août"/>
    <n v="4"/>
    <n v="22"/>
    <s v="Mercredi"/>
    <n v="83722"/>
  </r>
  <r>
    <x v="7"/>
    <d v="2010-08-23T00:00:00"/>
    <x v="0"/>
    <s v="Août"/>
    <n v="4"/>
    <n v="23"/>
    <s v="Jeudi"/>
    <n v="77684"/>
  </r>
  <r>
    <x v="7"/>
    <d v="2010-08-24T00:00:00"/>
    <x v="0"/>
    <s v="Août"/>
    <n v="4"/>
    <n v="24"/>
    <s v="Vendredi"/>
    <n v="86273"/>
  </r>
  <r>
    <x v="7"/>
    <d v="2010-08-25T00:00:00"/>
    <x v="0"/>
    <s v="Août"/>
    <n v="4"/>
    <n v="25"/>
    <s v="Samedi"/>
    <n v="80906"/>
  </r>
  <r>
    <x v="7"/>
    <d v="2010-08-26T00:00:00"/>
    <x v="0"/>
    <s v="Août"/>
    <n v="4"/>
    <n v="26"/>
    <s v="Dimanche"/>
    <n v="52353"/>
  </r>
  <r>
    <x v="7"/>
    <d v="2010-08-27T00:00:00"/>
    <x v="0"/>
    <s v="Août"/>
    <n v="4"/>
    <n v="27"/>
    <s v="Lundi"/>
    <n v="38091"/>
  </r>
  <r>
    <x v="7"/>
    <d v="2010-08-28T00:00:00"/>
    <x v="0"/>
    <s v="Août"/>
    <n v="4"/>
    <n v="28"/>
    <s v="Mardi"/>
    <n v="18139"/>
  </r>
  <r>
    <x v="7"/>
    <d v="2010-08-29T00:00:00"/>
    <x v="0"/>
    <s v="Août"/>
    <n v="5"/>
    <n v="29"/>
    <s v="Mercredi"/>
    <n v="25480"/>
  </r>
  <r>
    <x v="7"/>
    <d v="2010-08-30T00:00:00"/>
    <x v="0"/>
    <s v="Août"/>
    <n v="5"/>
    <n v="30"/>
    <s v="Jeudi"/>
    <n v="43095"/>
  </r>
  <r>
    <x v="7"/>
    <d v="2010-08-31T00:00:00"/>
    <x v="0"/>
    <s v="Août"/>
    <n v="5"/>
    <n v="31"/>
    <s v="Vendredi"/>
    <n v="41239"/>
  </r>
  <r>
    <x v="7"/>
    <d v="2010-09-01T00:00:00"/>
    <x v="0"/>
    <s v="Septembre"/>
    <n v="1"/>
    <n v="1"/>
    <s v="Samedi"/>
    <n v="67142"/>
  </r>
  <r>
    <x v="7"/>
    <d v="2010-09-02T00:00:00"/>
    <x v="0"/>
    <s v="Septembre"/>
    <n v="1"/>
    <n v="2"/>
    <s v="Dimanche"/>
    <n v="66062"/>
  </r>
  <r>
    <x v="7"/>
    <d v="2010-09-03T00:00:00"/>
    <x v="0"/>
    <s v="Septembre"/>
    <n v="1"/>
    <n v="3"/>
    <s v="Lundi"/>
    <n v="69633"/>
  </r>
  <r>
    <x v="7"/>
    <d v="2010-09-04T00:00:00"/>
    <x v="0"/>
    <s v="Septembre"/>
    <n v="1"/>
    <n v="4"/>
    <s v="Mardi"/>
    <n v="45130"/>
  </r>
  <r>
    <x v="7"/>
    <d v="2010-09-05T00:00:00"/>
    <x v="0"/>
    <s v="Septembre"/>
    <n v="1"/>
    <n v="5"/>
    <s v="Mercredi"/>
    <n v="55031"/>
  </r>
  <r>
    <x v="7"/>
    <d v="2010-09-06T00:00:00"/>
    <x v="0"/>
    <s v="Septembre"/>
    <n v="1"/>
    <n v="6"/>
    <s v="Jeudi"/>
    <n v="49227"/>
  </r>
  <r>
    <x v="7"/>
    <d v="2010-09-07T00:00:00"/>
    <x v="0"/>
    <s v="Septembre"/>
    <n v="1"/>
    <n v="7"/>
    <s v="Vendredi"/>
    <n v="15612"/>
  </r>
  <r>
    <x v="7"/>
    <d v="2010-09-08T00:00:00"/>
    <x v="0"/>
    <s v="Septembre"/>
    <n v="2"/>
    <n v="8"/>
    <s v="Samedi"/>
    <n v="33601"/>
  </r>
  <r>
    <x v="7"/>
    <d v="2010-09-09T00:00:00"/>
    <x v="0"/>
    <s v="Septembre"/>
    <n v="2"/>
    <n v="9"/>
    <s v="Dimanche"/>
    <n v="66158"/>
  </r>
  <r>
    <x v="7"/>
    <d v="2010-09-10T00:00:00"/>
    <x v="0"/>
    <s v="Septembre"/>
    <n v="2"/>
    <n v="10"/>
    <s v="Lundi"/>
    <n v="84562"/>
  </r>
  <r>
    <x v="7"/>
    <d v="2010-09-11T00:00:00"/>
    <x v="0"/>
    <s v="Septembre"/>
    <n v="2"/>
    <n v="11"/>
    <s v="Mardi"/>
    <n v="80553"/>
  </r>
  <r>
    <x v="7"/>
    <d v="2010-09-12T00:00:00"/>
    <x v="0"/>
    <s v="Septembre"/>
    <n v="2"/>
    <n v="12"/>
    <s v="Mercredi"/>
    <n v="14493"/>
  </r>
  <r>
    <x v="7"/>
    <d v="2010-09-13T00:00:00"/>
    <x v="0"/>
    <s v="Septembre"/>
    <n v="2"/>
    <n v="13"/>
    <s v="Jeudi"/>
    <n v="73053"/>
  </r>
  <r>
    <x v="7"/>
    <d v="2010-09-14T00:00:00"/>
    <x v="0"/>
    <s v="Septembre"/>
    <n v="2"/>
    <n v="14"/>
    <s v="Vendredi"/>
    <n v="42823"/>
  </r>
  <r>
    <x v="7"/>
    <d v="2010-09-15T00:00:00"/>
    <x v="0"/>
    <s v="Septembre"/>
    <n v="3"/>
    <n v="15"/>
    <s v="Samedi"/>
    <n v="18325"/>
  </r>
  <r>
    <x v="7"/>
    <d v="2010-09-16T00:00:00"/>
    <x v="0"/>
    <s v="Septembre"/>
    <n v="3"/>
    <n v="16"/>
    <s v="Dimanche"/>
    <n v="31514"/>
  </r>
  <r>
    <x v="7"/>
    <d v="2010-09-17T00:00:00"/>
    <x v="0"/>
    <s v="Septembre"/>
    <n v="3"/>
    <n v="17"/>
    <s v="Lundi"/>
    <n v="50580"/>
  </r>
  <r>
    <x v="7"/>
    <d v="2010-09-18T00:00:00"/>
    <x v="0"/>
    <s v="Septembre"/>
    <n v="3"/>
    <n v="18"/>
    <s v="Mardi"/>
    <n v="59944"/>
  </r>
  <r>
    <x v="7"/>
    <d v="2010-09-19T00:00:00"/>
    <x v="0"/>
    <s v="Septembre"/>
    <n v="3"/>
    <n v="19"/>
    <s v="Mercredi"/>
    <n v="16057"/>
  </r>
  <r>
    <x v="7"/>
    <d v="2010-09-20T00:00:00"/>
    <x v="0"/>
    <s v="Septembre"/>
    <n v="3"/>
    <n v="20"/>
    <s v="Jeudi"/>
    <n v="36238"/>
  </r>
  <r>
    <x v="7"/>
    <d v="2010-09-21T00:00:00"/>
    <x v="0"/>
    <s v="Septembre"/>
    <n v="3"/>
    <n v="21"/>
    <s v="Vendredi"/>
    <n v="18182"/>
  </r>
  <r>
    <x v="7"/>
    <d v="2010-09-22T00:00:00"/>
    <x v="0"/>
    <s v="Septembre"/>
    <n v="4"/>
    <n v="22"/>
    <s v="Samedi"/>
    <n v="54468"/>
  </r>
  <r>
    <x v="7"/>
    <d v="2010-09-23T00:00:00"/>
    <x v="0"/>
    <s v="Septembre"/>
    <n v="4"/>
    <n v="23"/>
    <s v="Dimanche"/>
    <n v="55217"/>
  </r>
  <r>
    <x v="7"/>
    <d v="2010-09-24T00:00:00"/>
    <x v="0"/>
    <s v="Septembre"/>
    <n v="4"/>
    <n v="24"/>
    <s v="Lundi"/>
    <n v="87158"/>
  </r>
  <r>
    <x v="7"/>
    <d v="2010-09-25T00:00:00"/>
    <x v="0"/>
    <s v="Septembre"/>
    <n v="4"/>
    <n v="25"/>
    <s v="Mardi"/>
    <n v="23957"/>
  </r>
  <r>
    <x v="7"/>
    <d v="2010-09-26T00:00:00"/>
    <x v="0"/>
    <s v="Septembre"/>
    <n v="4"/>
    <n v="26"/>
    <s v="Mercredi"/>
    <n v="87243"/>
  </r>
  <r>
    <x v="7"/>
    <d v="2010-09-27T00:00:00"/>
    <x v="0"/>
    <s v="Septembre"/>
    <n v="4"/>
    <n v="27"/>
    <s v="Jeudi"/>
    <n v="20435"/>
  </r>
  <r>
    <x v="7"/>
    <d v="2010-09-28T00:00:00"/>
    <x v="0"/>
    <s v="Septembre"/>
    <n v="4"/>
    <n v="28"/>
    <s v="Vendredi"/>
    <n v="66146"/>
  </r>
  <r>
    <x v="7"/>
    <d v="2010-09-29T00:00:00"/>
    <x v="0"/>
    <s v="Septembre"/>
    <n v="5"/>
    <n v="29"/>
    <s v="Samedi"/>
    <n v="50005"/>
  </r>
  <r>
    <x v="7"/>
    <d v="2010-09-30T00:00:00"/>
    <x v="0"/>
    <s v="Septembre"/>
    <n v="5"/>
    <n v="30"/>
    <s v="Dimanche"/>
    <n v="36058"/>
  </r>
  <r>
    <x v="7"/>
    <d v="2010-10-01T00:00:00"/>
    <x v="0"/>
    <s v="Octobre"/>
    <n v="1"/>
    <n v="1"/>
    <s v="Lundi"/>
    <n v="88637"/>
  </r>
  <r>
    <x v="7"/>
    <d v="2010-10-02T00:00:00"/>
    <x v="0"/>
    <s v="Octobre"/>
    <n v="1"/>
    <n v="2"/>
    <s v="Mardi"/>
    <n v="75328"/>
  </r>
  <r>
    <x v="7"/>
    <d v="2010-10-03T00:00:00"/>
    <x v="0"/>
    <s v="Octobre"/>
    <n v="1"/>
    <n v="3"/>
    <s v="Mercredi"/>
    <n v="23938"/>
  </r>
  <r>
    <x v="7"/>
    <d v="2010-10-04T00:00:00"/>
    <x v="0"/>
    <s v="Octobre"/>
    <n v="1"/>
    <n v="4"/>
    <s v="Jeudi"/>
    <n v="27071"/>
  </r>
  <r>
    <x v="7"/>
    <d v="2010-10-05T00:00:00"/>
    <x v="0"/>
    <s v="Octobre"/>
    <n v="1"/>
    <n v="5"/>
    <s v="Vendredi"/>
    <n v="84716"/>
  </r>
  <r>
    <x v="7"/>
    <d v="2010-10-06T00:00:00"/>
    <x v="0"/>
    <s v="Octobre"/>
    <n v="1"/>
    <n v="6"/>
    <s v="Samedi"/>
    <n v="55686"/>
  </r>
  <r>
    <x v="7"/>
    <d v="2010-10-07T00:00:00"/>
    <x v="0"/>
    <s v="Octobre"/>
    <n v="1"/>
    <n v="7"/>
    <s v="Dimanche"/>
    <n v="77053"/>
  </r>
  <r>
    <x v="7"/>
    <d v="2010-10-08T00:00:00"/>
    <x v="0"/>
    <s v="Octobre"/>
    <n v="2"/>
    <n v="8"/>
    <s v="Lundi"/>
    <n v="36243"/>
  </r>
  <r>
    <x v="7"/>
    <d v="2010-10-09T00:00:00"/>
    <x v="0"/>
    <s v="Octobre"/>
    <n v="2"/>
    <n v="9"/>
    <s v="Mardi"/>
    <n v="34198"/>
  </r>
  <r>
    <x v="7"/>
    <d v="2010-10-10T00:00:00"/>
    <x v="0"/>
    <s v="Octobre"/>
    <n v="2"/>
    <n v="10"/>
    <s v="Mercredi"/>
    <n v="53814"/>
  </r>
  <r>
    <x v="7"/>
    <d v="2010-10-11T00:00:00"/>
    <x v="0"/>
    <s v="Octobre"/>
    <n v="2"/>
    <n v="11"/>
    <s v="Jeudi"/>
    <n v="48934"/>
  </r>
  <r>
    <x v="7"/>
    <d v="2010-10-12T00:00:00"/>
    <x v="0"/>
    <s v="Octobre"/>
    <n v="2"/>
    <n v="12"/>
    <s v="Vendredi"/>
    <n v="72514"/>
  </r>
  <r>
    <x v="7"/>
    <d v="2010-10-13T00:00:00"/>
    <x v="0"/>
    <s v="Octobre"/>
    <n v="2"/>
    <n v="13"/>
    <s v="Samedi"/>
    <n v="64684"/>
  </r>
  <r>
    <x v="7"/>
    <d v="2010-10-14T00:00:00"/>
    <x v="0"/>
    <s v="Octobre"/>
    <n v="2"/>
    <n v="14"/>
    <s v="Dimanche"/>
    <n v="54084"/>
  </r>
  <r>
    <x v="7"/>
    <d v="2010-10-15T00:00:00"/>
    <x v="0"/>
    <s v="Octobre"/>
    <n v="3"/>
    <n v="15"/>
    <s v="Lundi"/>
    <n v="61098"/>
  </r>
  <r>
    <x v="7"/>
    <d v="2010-10-16T00:00:00"/>
    <x v="0"/>
    <s v="Octobre"/>
    <n v="3"/>
    <n v="16"/>
    <s v="Mardi"/>
    <n v="60485"/>
  </r>
  <r>
    <x v="7"/>
    <d v="2010-10-17T00:00:00"/>
    <x v="0"/>
    <s v="Octobre"/>
    <n v="3"/>
    <n v="17"/>
    <s v="Mercredi"/>
    <n v="73356"/>
  </r>
  <r>
    <x v="7"/>
    <d v="2010-10-18T00:00:00"/>
    <x v="0"/>
    <s v="Octobre"/>
    <n v="3"/>
    <n v="18"/>
    <s v="Jeudi"/>
    <n v="43603"/>
  </r>
  <r>
    <x v="7"/>
    <d v="2010-10-19T00:00:00"/>
    <x v="0"/>
    <s v="Octobre"/>
    <n v="3"/>
    <n v="19"/>
    <s v="Vendredi"/>
    <n v="57197"/>
  </r>
  <r>
    <x v="7"/>
    <d v="2010-10-20T00:00:00"/>
    <x v="0"/>
    <s v="Octobre"/>
    <n v="3"/>
    <n v="20"/>
    <s v="Samedi"/>
    <n v="33159"/>
  </r>
  <r>
    <x v="7"/>
    <d v="2010-10-21T00:00:00"/>
    <x v="0"/>
    <s v="Octobre"/>
    <n v="3"/>
    <n v="21"/>
    <s v="Dimanche"/>
    <n v="79597"/>
  </r>
  <r>
    <x v="7"/>
    <d v="2010-10-22T00:00:00"/>
    <x v="0"/>
    <s v="Octobre"/>
    <n v="4"/>
    <n v="22"/>
    <s v="Lundi"/>
    <n v="79699"/>
  </r>
  <r>
    <x v="7"/>
    <d v="2010-10-23T00:00:00"/>
    <x v="0"/>
    <s v="Octobre"/>
    <n v="4"/>
    <n v="23"/>
    <s v="Mardi"/>
    <n v="34950"/>
  </r>
  <r>
    <x v="7"/>
    <d v="2010-10-24T00:00:00"/>
    <x v="0"/>
    <s v="Octobre"/>
    <n v="4"/>
    <n v="24"/>
    <s v="Mercredi"/>
    <n v="50228"/>
  </r>
  <r>
    <x v="7"/>
    <d v="2010-10-25T00:00:00"/>
    <x v="0"/>
    <s v="Octobre"/>
    <n v="4"/>
    <n v="25"/>
    <s v="Jeudi"/>
    <n v="85706"/>
  </r>
  <r>
    <x v="7"/>
    <d v="2010-10-26T00:00:00"/>
    <x v="0"/>
    <s v="Octobre"/>
    <n v="4"/>
    <n v="26"/>
    <s v="Vendredi"/>
    <n v="45614"/>
  </r>
  <r>
    <x v="7"/>
    <d v="2010-10-27T00:00:00"/>
    <x v="0"/>
    <s v="Octobre"/>
    <n v="4"/>
    <n v="27"/>
    <s v="Samedi"/>
    <n v="44854"/>
  </r>
  <r>
    <x v="7"/>
    <d v="2010-10-28T00:00:00"/>
    <x v="0"/>
    <s v="Octobre"/>
    <n v="4"/>
    <n v="28"/>
    <s v="Dimanche"/>
    <n v="32878"/>
  </r>
  <r>
    <x v="7"/>
    <d v="2010-10-29T00:00:00"/>
    <x v="0"/>
    <s v="Octobre"/>
    <n v="5"/>
    <n v="29"/>
    <s v="Lundi"/>
    <n v="51405"/>
  </r>
  <r>
    <x v="7"/>
    <d v="2010-10-30T00:00:00"/>
    <x v="0"/>
    <s v="Octobre"/>
    <n v="5"/>
    <n v="30"/>
    <s v="Mardi"/>
    <n v="70769"/>
  </r>
  <r>
    <x v="7"/>
    <d v="2010-10-31T00:00:00"/>
    <x v="0"/>
    <s v="Octobre"/>
    <n v="5"/>
    <n v="31"/>
    <s v="Mercredi"/>
    <n v="68221"/>
  </r>
  <r>
    <x v="7"/>
    <d v="2010-11-01T00:00:00"/>
    <x v="0"/>
    <s v="Novembre"/>
    <n v="1"/>
    <n v="1"/>
    <s v="Jeudi"/>
    <n v="67178"/>
  </r>
  <r>
    <x v="7"/>
    <d v="2010-11-02T00:00:00"/>
    <x v="0"/>
    <s v="Novembre"/>
    <n v="1"/>
    <n v="2"/>
    <s v="Vendredi"/>
    <n v="49857"/>
  </r>
  <r>
    <x v="7"/>
    <d v="2010-11-03T00:00:00"/>
    <x v="0"/>
    <s v="Novembre"/>
    <n v="1"/>
    <n v="3"/>
    <s v="Samedi"/>
    <n v="114544"/>
  </r>
  <r>
    <x v="7"/>
    <d v="2010-11-04T00:00:00"/>
    <x v="0"/>
    <s v="Novembre"/>
    <n v="1"/>
    <n v="4"/>
    <s v="Dimanche"/>
    <n v="90896"/>
  </r>
  <r>
    <x v="7"/>
    <d v="2010-11-05T00:00:00"/>
    <x v="0"/>
    <s v="Novembre"/>
    <n v="1"/>
    <n v="5"/>
    <s v="Lundi"/>
    <n v="60168"/>
  </r>
  <r>
    <x v="7"/>
    <d v="2010-11-06T00:00:00"/>
    <x v="0"/>
    <s v="Novembre"/>
    <n v="1"/>
    <n v="6"/>
    <s v="Mardi"/>
    <n v="131309"/>
  </r>
  <r>
    <x v="7"/>
    <d v="2010-11-07T00:00:00"/>
    <x v="0"/>
    <s v="Novembre"/>
    <n v="1"/>
    <n v="7"/>
    <s v="Mercredi"/>
    <n v="129029"/>
  </r>
  <r>
    <x v="7"/>
    <d v="2010-11-08T00:00:00"/>
    <x v="0"/>
    <s v="Novembre"/>
    <n v="2"/>
    <n v="8"/>
    <s v="Jeudi"/>
    <n v="136561"/>
  </r>
  <r>
    <x v="7"/>
    <d v="2010-11-09T00:00:00"/>
    <x v="0"/>
    <s v="Novembre"/>
    <n v="2"/>
    <n v="9"/>
    <s v="Vendredi"/>
    <n v="93233"/>
  </r>
  <r>
    <x v="7"/>
    <d v="2010-11-10T00:00:00"/>
    <x v="0"/>
    <s v="Novembre"/>
    <n v="2"/>
    <n v="10"/>
    <s v="Samedi"/>
    <n v="100388"/>
  </r>
  <r>
    <x v="7"/>
    <d v="2010-11-11T00:00:00"/>
    <x v="0"/>
    <s v="Novembre"/>
    <n v="2"/>
    <n v="11"/>
    <s v="Dimanche"/>
    <n v="141564"/>
  </r>
  <r>
    <x v="7"/>
    <d v="2010-11-12T00:00:00"/>
    <x v="0"/>
    <s v="Novembre"/>
    <n v="2"/>
    <n v="12"/>
    <s v="Lundi"/>
    <n v="84556"/>
  </r>
  <r>
    <x v="7"/>
    <d v="2010-11-13T00:00:00"/>
    <x v="0"/>
    <s v="Novembre"/>
    <n v="2"/>
    <n v="13"/>
    <s v="Mardi"/>
    <n v="128934"/>
  </r>
  <r>
    <x v="7"/>
    <d v="2010-11-14T00:00:00"/>
    <x v="0"/>
    <s v="Novembre"/>
    <n v="2"/>
    <n v="14"/>
    <s v="Mercredi"/>
    <n v="149284"/>
  </r>
  <r>
    <x v="7"/>
    <d v="2010-11-15T00:00:00"/>
    <x v="0"/>
    <s v="Novembre"/>
    <n v="3"/>
    <n v="15"/>
    <s v="Jeudi"/>
    <n v="145297"/>
  </r>
  <r>
    <x v="7"/>
    <d v="2010-11-16T00:00:00"/>
    <x v="0"/>
    <s v="Novembre"/>
    <n v="3"/>
    <n v="16"/>
    <s v="Vendredi"/>
    <n v="103589"/>
  </r>
  <r>
    <x v="7"/>
    <d v="2010-11-17T00:00:00"/>
    <x v="0"/>
    <s v="Novembre"/>
    <n v="3"/>
    <n v="17"/>
    <s v="Samedi"/>
    <n v="119600"/>
  </r>
  <r>
    <x v="7"/>
    <d v="2010-11-18T00:00:00"/>
    <x v="0"/>
    <s v="Novembre"/>
    <n v="3"/>
    <n v="18"/>
    <s v="Dimanche"/>
    <n v="137407"/>
  </r>
  <r>
    <x v="7"/>
    <d v="2010-11-19T00:00:00"/>
    <x v="0"/>
    <s v="Novembre"/>
    <n v="3"/>
    <n v="19"/>
    <s v="Lundi"/>
    <n v="123125"/>
  </r>
  <r>
    <x v="7"/>
    <d v="2010-11-20T00:00:00"/>
    <x v="0"/>
    <s v="Novembre"/>
    <n v="3"/>
    <n v="20"/>
    <s v="Mardi"/>
    <n v="158774"/>
  </r>
  <r>
    <x v="7"/>
    <d v="2010-11-21T00:00:00"/>
    <x v="0"/>
    <s v="Novembre"/>
    <n v="3"/>
    <n v="21"/>
    <s v="Mercredi"/>
    <n v="159164"/>
  </r>
  <r>
    <x v="7"/>
    <d v="2010-11-22T00:00:00"/>
    <x v="0"/>
    <s v="Novembre"/>
    <n v="4"/>
    <n v="22"/>
    <s v="Jeudi"/>
    <n v="113373"/>
  </r>
  <r>
    <x v="7"/>
    <d v="2010-11-23T00:00:00"/>
    <x v="0"/>
    <s v="Novembre"/>
    <n v="4"/>
    <n v="23"/>
    <s v="Vendredi"/>
    <n v="79454"/>
  </r>
  <r>
    <x v="7"/>
    <d v="2010-11-24T00:00:00"/>
    <x v="0"/>
    <s v="Novembre"/>
    <n v="4"/>
    <n v="24"/>
    <s v="Samedi"/>
    <n v="142408"/>
  </r>
  <r>
    <x v="7"/>
    <d v="2010-11-25T00:00:00"/>
    <x v="0"/>
    <s v="Novembre"/>
    <n v="4"/>
    <n v="25"/>
    <s v="Dimanche"/>
    <n v="71793"/>
  </r>
  <r>
    <x v="7"/>
    <d v="2010-11-26T00:00:00"/>
    <x v="0"/>
    <s v="Novembre"/>
    <n v="4"/>
    <n v="26"/>
    <s v="Lundi"/>
    <n v="108449"/>
  </r>
  <r>
    <x v="7"/>
    <d v="2010-11-27T00:00:00"/>
    <x v="0"/>
    <s v="Novembre"/>
    <n v="4"/>
    <n v="27"/>
    <s v="Mardi"/>
    <n v="143465"/>
  </r>
  <r>
    <x v="7"/>
    <d v="2010-11-28T00:00:00"/>
    <x v="0"/>
    <s v="Novembre"/>
    <n v="4"/>
    <n v="28"/>
    <s v="Mercredi"/>
    <n v="156173"/>
  </r>
  <r>
    <x v="7"/>
    <d v="2010-11-29T00:00:00"/>
    <x v="0"/>
    <s v="Novembre"/>
    <n v="5"/>
    <n v="29"/>
    <s v="Jeudi"/>
    <n v="63471"/>
  </r>
  <r>
    <x v="7"/>
    <d v="2010-11-30T00:00:00"/>
    <x v="0"/>
    <s v="Novembre"/>
    <n v="5"/>
    <n v="30"/>
    <s v="Vendredi"/>
    <n v="93934"/>
  </r>
  <r>
    <x v="7"/>
    <d v="2010-12-01T00:00:00"/>
    <x v="0"/>
    <s v="Décembre"/>
    <n v="1"/>
    <n v="1"/>
    <s v="Samedi"/>
    <n v="123197"/>
  </r>
  <r>
    <x v="7"/>
    <d v="2010-12-02T00:00:00"/>
    <x v="0"/>
    <s v="Décembre"/>
    <n v="1"/>
    <n v="2"/>
    <s v="Dimanche"/>
    <n v="42759"/>
  </r>
  <r>
    <x v="7"/>
    <d v="2010-12-03T00:00:00"/>
    <x v="0"/>
    <s v="Décembre"/>
    <n v="1"/>
    <n v="3"/>
    <s v="Lundi"/>
    <n v="47743"/>
  </r>
  <r>
    <x v="7"/>
    <d v="2010-12-04T00:00:00"/>
    <x v="0"/>
    <s v="Décembre"/>
    <n v="1"/>
    <n v="4"/>
    <s v="Mardi"/>
    <n v="106991"/>
  </r>
  <r>
    <x v="7"/>
    <d v="2010-12-05T00:00:00"/>
    <x v="0"/>
    <s v="Décembre"/>
    <n v="1"/>
    <n v="5"/>
    <s v="Mercredi"/>
    <n v="82041"/>
  </r>
  <r>
    <x v="7"/>
    <d v="2010-12-06T00:00:00"/>
    <x v="0"/>
    <s v="Décembre"/>
    <n v="1"/>
    <n v="6"/>
    <s v="Jeudi"/>
    <n v="151279"/>
  </r>
  <r>
    <x v="7"/>
    <d v="2010-12-07T00:00:00"/>
    <x v="0"/>
    <s v="Décembre"/>
    <n v="1"/>
    <n v="7"/>
    <s v="Vendredi"/>
    <n v="45980"/>
  </r>
  <r>
    <x v="7"/>
    <d v="2010-12-08T00:00:00"/>
    <x v="0"/>
    <s v="Décembre"/>
    <n v="2"/>
    <n v="8"/>
    <s v="Samedi"/>
    <n v="62490"/>
  </r>
  <r>
    <x v="7"/>
    <d v="2010-12-09T00:00:00"/>
    <x v="0"/>
    <s v="Décembre"/>
    <n v="2"/>
    <n v="9"/>
    <s v="Dimanche"/>
    <n v="105926"/>
  </r>
  <r>
    <x v="7"/>
    <d v="2010-12-10T00:00:00"/>
    <x v="0"/>
    <s v="Décembre"/>
    <n v="2"/>
    <n v="10"/>
    <s v="Lundi"/>
    <n v="117545"/>
  </r>
  <r>
    <x v="7"/>
    <d v="2010-12-11T00:00:00"/>
    <x v="0"/>
    <s v="Décembre"/>
    <n v="2"/>
    <n v="11"/>
    <s v="Mardi"/>
    <n v="141567"/>
  </r>
  <r>
    <x v="7"/>
    <d v="2010-12-12T00:00:00"/>
    <x v="0"/>
    <s v="Décembre"/>
    <n v="2"/>
    <n v="12"/>
    <s v="Mercredi"/>
    <n v="81913"/>
  </r>
  <r>
    <x v="7"/>
    <d v="2010-12-13T00:00:00"/>
    <x v="0"/>
    <s v="Décembre"/>
    <n v="2"/>
    <n v="13"/>
    <s v="Jeudi"/>
    <n v="61064"/>
  </r>
  <r>
    <x v="7"/>
    <d v="2010-12-14T00:00:00"/>
    <x v="0"/>
    <s v="Décembre"/>
    <n v="2"/>
    <n v="14"/>
    <s v="Vendredi"/>
    <n v="111301"/>
  </r>
  <r>
    <x v="7"/>
    <d v="2010-12-15T00:00:00"/>
    <x v="0"/>
    <s v="Décembre"/>
    <n v="3"/>
    <n v="15"/>
    <s v="Samedi"/>
    <n v="132111"/>
  </r>
  <r>
    <x v="7"/>
    <d v="2010-12-16T00:00:00"/>
    <x v="0"/>
    <s v="Décembre"/>
    <n v="3"/>
    <n v="16"/>
    <s v="Dimanche"/>
    <n v="59558"/>
  </r>
  <r>
    <x v="7"/>
    <d v="2010-12-17T00:00:00"/>
    <x v="0"/>
    <s v="Décembre"/>
    <n v="3"/>
    <n v="17"/>
    <s v="Lundi"/>
    <n v="56618"/>
  </r>
  <r>
    <x v="7"/>
    <d v="2010-12-18T00:00:00"/>
    <x v="0"/>
    <s v="Décembre"/>
    <n v="3"/>
    <n v="18"/>
    <s v="Mardi"/>
    <n v="149372"/>
  </r>
  <r>
    <x v="7"/>
    <d v="2010-12-19T00:00:00"/>
    <x v="0"/>
    <s v="Décembre"/>
    <n v="3"/>
    <n v="19"/>
    <s v="Mercredi"/>
    <n v="115850"/>
  </r>
  <r>
    <x v="7"/>
    <d v="2010-12-20T00:00:00"/>
    <x v="0"/>
    <s v="Décembre"/>
    <n v="3"/>
    <n v="20"/>
    <s v="Jeudi"/>
    <n v="62291"/>
  </r>
  <r>
    <x v="7"/>
    <d v="2010-12-21T00:00:00"/>
    <x v="0"/>
    <s v="Décembre"/>
    <n v="3"/>
    <n v="21"/>
    <s v="Vendredi"/>
    <n v="84108"/>
  </r>
  <r>
    <x v="7"/>
    <d v="2010-12-22T00:00:00"/>
    <x v="0"/>
    <s v="Décembre"/>
    <n v="4"/>
    <n v="22"/>
    <s v="Samedi"/>
    <n v="123871"/>
  </r>
  <r>
    <x v="7"/>
    <d v="2010-12-23T00:00:00"/>
    <x v="0"/>
    <s v="Décembre"/>
    <n v="4"/>
    <n v="23"/>
    <s v="Dimanche"/>
    <n v="81711"/>
  </r>
  <r>
    <x v="7"/>
    <d v="2010-12-24T00:00:00"/>
    <x v="0"/>
    <s v="Décembre"/>
    <n v="4"/>
    <n v="24"/>
    <s v="Lundi"/>
    <n v="55261"/>
  </r>
  <r>
    <x v="7"/>
    <d v="2010-12-25T00:00:00"/>
    <x v="0"/>
    <s v="Décembre"/>
    <n v="4"/>
    <n v="25"/>
    <s v="Mardi"/>
    <n v="81353"/>
  </r>
  <r>
    <x v="7"/>
    <d v="2010-12-26T00:00:00"/>
    <x v="0"/>
    <s v="Décembre"/>
    <n v="4"/>
    <n v="26"/>
    <s v="Mercredi"/>
    <n v="143045"/>
  </r>
  <r>
    <x v="7"/>
    <d v="2010-12-27T00:00:00"/>
    <x v="0"/>
    <s v="Décembre"/>
    <n v="4"/>
    <n v="27"/>
    <s v="Jeudi"/>
    <n v="64921"/>
  </r>
  <r>
    <x v="7"/>
    <d v="2010-12-28T00:00:00"/>
    <x v="0"/>
    <s v="Décembre"/>
    <n v="4"/>
    <n v="28"/>
    <s v="Vendredi"/>
    <n v="66262"/>
  </r>
  <r>
    <x v="7"/>
    <d v="2010-12-29T00:00:00"/>
    <x v="0"/>
    <s v="Décembre"/>
    <n v="5"/>
    <n v="29"/>
    <s v="Samedi"/>
    <n v="154321"/>
  </r>
  <r>
    <x v="7"/>
    <d v="2010-12-30T00:00:00"/>
    <x v="0"/>
    <s v="Décembre"/>
    <n v="5"/>
    <n v="30"/>
    <s v="Dimanche"/>
    <n v="83766"/>
  </r>
  <r>
    <x v="7"/>
    <d v="2010-12-31T00:00:00"/>
    <x v="0"/>
    <s v="Décembre"/>
    <n v="5"/>
    <n v="31"/>
    <s v="Lundi"/>
    <n v="73461"/>
  </r>
  <r>
    <x v="8"/>
    <d v="2010-01-01T00:00:00"/>
    <x v="0"/>
    <s v="Janvier"/>
    <n v="1"/>
    <n v="1"/>
    <s v="Mardi"/>
    <n v="117019"/>
  </r>
  <r>
    <x v="8"/>
    <d v="2010-01-02T00:00:00"/>
    <x v="0"/>
    <s v="Janvier"/>
    <n v="1"/>
    <n v="2"/>
    <s v="Mercredi"/>
    <n v="113307"/>
  </r>
  <r>
    <x v="8"/>
    <d v="2010-01-03T00:00:00"/>
    <x v="0"/>
    <s v="Janvier"/>
    <n v="1"/>
    <n v="3"/>
    <s v="Jeudi"/>
    <n v="53754"/>
  </r>
  <r>
    <x v="8"/>
    <d v="2010-01-04T00:00:00"/>
    <x v="0"/>
    <s v="Janvier"/>
    <n v="1"/>
    <n v="4"/>
    <s v="Vendredi"/>
    <n v="106480"/>
  </r>
  <r>
    <x v="8"/>
    <d v="2010-01-05T00:00:00"/>
    <x v="0"/>
    <s v="Janvier"/>
    <n v="1"/>
    <n v="5"/>
    <s v="Samedi"/>
    <n v="60599"/>
  </r>
  <r>
    <x v="8"/>
    <d v="2010-01-06T00:00:00"/>
    <x v="0"/>
    <s v="Janvier"/>
    <n v="1"/>
    <n v="6"/>
    <s v="Dimanche"/>
    <n v="128383"/>
  </r>
  <r>
    <x v="8"/>
    <d v="2010-01-07T00:00:00"/>
    <x v="0"/>
    <s v="Janvier"/>
    <n v="1"/>
    <n v="7"/>
    <s v="Lundi"/>
    <n v="159179"/>
  </r>
  <r>
    <x v="8"/>
    <d v="2010-01-08T00:00:00"/>
    <x v="0"/>
    <s v="Janvier"/>
    <n v="2"/>
    <n v="8"/>
    <s v="Mardi"/>
    <n v="60523"/>
  </r>
  <r>
    <x v="8"/>
    <d v="2010-01-09T00:00:00"/>
    <x v="0"/>
    <s v="Janvier"/>
    <n v="2"/>
    <n v="9"/>
    <s v="Mercredi"/>
    <n v="130204"/>
  </r>
  <r>
    <x v="8"/>
    <d v="2010-01-10T00:00:00"/>
    <x v="0"/>
    <s v="Janvier"/>
    <n v="2"/>
    <n v="10"/>
    <s v="Jeudi"/>
    <n v="59284"/>
  </r>
  <r>
    <x v="8"/>
    <d v="2010-01-11T00:00:00"/>
    <x v="0"/>
    <s v="Janvier"/>
    <n v="2"/>
    <n v="11"/>
    <s v="Vendredi"/>
    <n v="60874"/>
  </r>
  <r>
    <x v="8"/>
    <d v="2010-01-12T00:00:00"/>
    <x v="0"/>
    <s v="Janvier"/>
    <n v="2"/>
    <n v="12"/>
    <s v="Samedi"/>
    <n v="105864"/>
  </r>
  <r>
    <x v="8"/>
    <d v="2010-01-13T00:00:00"/>
    <x v="0"/>
    <s v="Janvier"/>
    <n v="2"/>
    <n v="13"/>
    <s v="Dimanche"/>
    <n v="62284"/>
  </r>
  <r>
    <x v="8"/>
    <d v="2010-01-14T00:00:00"/>
    <x v="0"/>
    <s v="Janvier"/>
    <n v="2"/>
    <n v="14"/>
    <s v="Lundi"/>
    <n v="64932"/>
  </r>
  <r>
    <x v="8"/>
    <d v="2010-01-15T00:00:00"/>
    <x v="0"/>
    <s v="Janvier"/>
    <n v="3"/>
    <n v="15"/>
    <s v="Mardi"/>
    <n v="122078"/>
  </r>
  <r>
    <x v="8"/>
    <d v="2010-01-16T00:00:00"/>
    <x v="0"/>
    <s v="Janvier"/>
    <n v="3"/>
    <n v="16"/>
    <s v="Mercredi"/>
    <n v="125325"/>
  </r>
  <r>
    <x v="8"/>
    <d v="2010-01-17T00:00:00"/>
    <x v="0"/>
    <s v="Janvier"/>
    <n v="3"/>
    <n v="17"/>
    <s v="Jeudi"/>
    <n v="117459"/>
  </r>
  <r>
    <x v="8"/>
    <d v="2010-01-18T00:00:00"/>
    <x v="0"/>
    <s v="Janvier"/>
    <n v="3"/>
    <n v="18"/>
    <s v="Vendredi"/>
    <n v="123427"/>
  </r>
  <r>
    <x v="8"/>
    <d v="2010-01-19T00:00:00"/>
    <x v="0"/>
    <s v="Janvier"/>
    <n v="3"/>
    <n v="19"/>
    <s v="Samedi"/>
    <n v="86966"/>
  </r>
  <r>
    <x v="8"/>
    <d v="2010-01-20T00:00:00"/>
    <x v="0"/>
    <s v="Janvier"/>
    <n v="3"/>
    <n v="20"/>
    <s v="Dimanche"/>
    <n v="90569"/>
  </r>
  <r>
    <x v="8"/>
    <d v="2010-01-21T00:00:00"/>
    <x v="0"/>
    <s v="Janvier"/>
    <n v="3"/>
    <n v="21"/>
    <s v="Lundi"/>
    <n v="92643"/>
  </r>
  <r>
    <x v="8"/>
    <d v="2010-01-22T00:00:00"/>
    <x v="0"/>
    <s v="Janvier"/>
    <n v="4"/>
    <n v="22"/>
    <s v="Mardi"/>
    <n v="101210"/>
  </r>
  <r>
    <x v="8"/>
    <d v="2010-01-23T00:00:00"/>
    <x v="0"/>
    <s v="Janvier"/>
    <n v="4"/>
    <n v="23"/>
    <s v="Mercredi"/>
    <n v="63564"/>
  </r>
  <r>
    <x v="8"/>
    <d v="2010-01-24T00:00:00"/>
    <x v="0"/>
    <s v="Janvier"/>
    <n v="4"/>
    <n v="24"/>
    <s v="Jeudi"/>
    <n v="69279"/>
  </r>
  <r>
    <x v="8"/>
    <d v="2010-01-25T00:00:00"/>
    <x v="0"/>
    <s v="Janvier"/>
    <n v="4"/>
    <n v="25"/>
    <s v="Vendredi"/>
    <n v="85252"/>
  </r>
  <r>
    <x v="8"/>
    <d v="2010-01-26T00:00:00"/>
    <x v="0"/>
    <s v="Janvier"/>
    <n v="4"/>
    <n v="26"/>
    <s v="Samedi"/>
    <n v="95003"/>
  </r>
  <r>
    <x v="8"/>
    <d v="2010-01-27T00:00:00"/>
    <x v="0"/>
    <s v="Janvier"/>
    <n v="4"/>
    <n v="27"/>
    <s v="Dimanche"/>
    <n v="114507"/>
  </r>
  <r>
    <x v="8"/>
    <d v="2010-01-28T00:00:00"/>
    <x v="0"/>
    <s v="Janvier"/>
    <n v="4"/>
    <n v="28"/>
    <s v="Lundi"/>
    <n v="125762"/>
  </r>
  <r>
    <x v="8"/>
    <d v="2010-01-29T00:00:00"/>
    <x v="0"/>
    <s v="Janvier"/>
    <n v="5"/>
    <n v="29"/>
    <s v="Mardi"/>
    <n v="74926"/>
  </r>
  <r>
    <x v="8"/>
    <d v="2010-01-30T00:00:00"/>
    <x v="0"/>
    <s v="Janvier"/>
    <n v="5"/>
    <n v="30"/>
    <s v="Mercredi"/>
    <n v="95465"/>
  </r>
  <r>
    <x v="8"/>
    <d v="2010-01-31T00:00:00"/>
    <x v="0"/>
    <s v="Janvier"/>
    <n v="5"/>
    <n v="31"/>
    <s v="Jeudi"/>
    <n v="53843"/>
  </r>
  <r>
    <x v="8"/>
    <d v="2010-02-01T00:00:00"/>
    <x v="0"/>
    <s v="Février"/>
    <n v="1"/>
    <n v="1"/>
    <s v="Vendredi"/>
    <n v="30025"/>
  </r>
  <r>
    <x v="8"/>
    <d v="2010-02-02T00:00:00"/>
    <x v="0"/>
    <s v="Février"/>
    <n v="1"/>
    <n v="2"/>
    <s v="Samedi"/>
    <n v="36926"/>
  </r>
  <r>
    <x v="8"/>
    <d v="2010-02-03T00:00:00"/>
    <x v="0"/>
    <s v="Février"/>
    <n v="1"/>
    <n v="3"/>
    <s v="Dimanche"/>
    <n v="42973"/>
  </r>
  <r>
    <x v="8"/>
    <d v="2010-02-04T00:00:00"/>
    <x v="0"/>
    <s v="Février"/>
    <n v="1"/>
    <n v="4"/>
    <s v="Lundi"/>
    <n v="62781"/>
  </r>
  <r>
    <x v="8"/>
    <d v="2010-02-05T00:00:00"/>
    <x v="0"/>
    <s v="Février"/>
    <n v="1"/>
    <n v="5"/>
    <s v="Mardi"/>
    <n v="59412"/>
  </r>
  <r>
    <x v="8"/>
    <d v="2010-02-06T00:00:00"/>
    <x v="0"/>
    <s v="Février"/>
    <n v="1"/>
    <n v="6"/>
    <s v="Mercredi"/>
    <n v="84815"/>
  </r>
  <r>
    <x v="8"/>
    <d v="2010-02-07T00:00:00"/>
    <x v="0"/>
    <s v="Février"/>
    <n v="1"/>
    <n v="7"/>
    <s v="Jeudi"/>
    <n v="27578"/>
  </r>
  <r>
    <x v="8"/>
    <d v="2010-02-08T00:00:00"/>
    <x v="0"/>
    <s v="Février"/>
    <n v="2"/>
    <n v="8"/>
    <s v="Vendredi"/>
    <n v="65774"/>
  </r>
  <r>
    <x v="8"/>
    <d v="2010-02-09T00:00:00"/>
    <x v="0"/>
    <s v="Février"/>
    <n v="2"/>
    <n v="9"/>
    <s v="Samedi"/>
    <n v="58311"/>
  </r>
  <r>
    <x v="8"/>
    <d v="2010-02-10T00:00:00"/>
    <x v="0"/>
    <s v="Février"/>
    <n v="2"/>
    <n v="10"/>
    <s v="Dimanche"/>
    <n v="71244"/>
  </r>
  <r>
    <x v="8"/>
    <d v="2010-02-11T00:00:00"/>
    <x v="0"/>
    <s v="Février"/>
    <n v="2"/>
    <n v="11"/>
    <s v="Lundi"/>
    <n v="66262"/>
  </r>
  <r>
    <x v="8"/>
    <d v="2010-02-12T00:00:00"/>
    <x v="0"/>
    <s v="Février"/>
    <n v="2"/>
    <n v="12"/>
    <s v="Mardi"/>
    <n v="82416"/>
  </r>
  <r>
    <x v="8"/>
    <d v="2010-02-13T00:00:00"/>
    <x v="0"/>
    <s v="Février"/>
    <n v="2"/>
    <n v="13"/>
    <s v="Mercredi"/>
    <n v="37556"/>
  </r>
  <r>
    <x v="8"/>
    <d v="2010-02-14T00:00:00"/>
    <x v="0"/>
    <s v="Février"/>
    <n v="2"/>
    <n v="14"/>
    <s v="Jeudi"/>
    <n v="62215"/>
  </r>
  <r>
    <x v="8"/>
    <d v="2010-02-15T00:00:00"/>
    <x v="0"/>
    <s v="Février"/>
    <n v="3"/>
    <n v="15"/>
    <s v="Vendredi"/>
    <n v="64173"/>
  </r>
  <r>
    <x v="8"/>
    <d v="2010-02-16T00:00:00"/>
    <x v="0"/>
    <s v="Février"/>
    <n v="3"/>
    <n v="16"/>
    <s v="Samedi"/>
    <n v="71924"/>
  </r>
  <r>
    <x v="8"/>
    <d v="2010-02-17T00:00:00"/>
    <x v="0"/>
    <s v="Février"/>
    <n v="3"/>
    <n v="17"/>
    <s v="Dimanche"/>
    <n v="25592"/>
  </r>
  <r>
    <x v="8"/>
    <d v="2010-02-18T00:00:00"/>
    <x v="0"/>
    <s v="Février"/>
    <n v="3"/>
    <n v="18"/>
    <s v="Lundi"/>
    <n v="62688"/>
  </r>
  <r>
    <x v="8"/>
    <d v="2010-02-19T00:00:00"/>
    <x v="0"/>
    <s v="Février"/>
    <n v="3"/>
    <n v="19"/>
    <s v="Mardi"/>
    <n v="48815"/>
  </r>
  <r>
    <x v="8"/>
    <d v="2010-02-20T00:00:00"/>
    <x v="0"/>
    <s v="Février"/>
    <n v="3"/>
    <n v="20"/>
    <s v="Mercredi"/>
    <n v="66680"/>
  </r>
  <r>
    <x v="8"/>
    <d v="2010-02-21T00:00:00"/>
    <x v="0"/>
    <s v="Février"/>
    <n v="3"/>
    <n v="21"/>
    <s v="Jeudi"/>
    <n v="70684"/>
  </r>
  <r>
    <x v="8"/>
    <d v="2010-02-22T00:00:00"/>
    <x v="0"/>
    <s v="Février"/>
    <n v="4"/>
    <n v="22"/>
    <s v="Vendredi"/>
    <n v="75344"/>
  </r>
  <r>
    <x v="8"/>
    <d v="2010-02-23T00:00:00"/>
    <x v="0"/>
    <s v="Février"/>
    <n v="4"/>
    <n v="23"/>
    <s v="Samedi"/>
    <n v="76978"/>
  </r>
  <r>
    <x v="8"/>
    <d v="2010-02-24T00:00:00"/>
    <x v="0"/>
    <s v="Février"/>
    <n v="4"/>
    <n v="24"/>
    <s v="Dimanche"/>
    <n v="87726"/>
  </r>
  <r>
    <x v="8"/>
    <d v="2010-02-25T00:00:00"/>
    <x v="0"/>
    <s v="Février"/>
    <n v="4"/>
    <n v="25"/>
    <s v="Lundi"/>
    <n v="79318"/>
  </r>
  <r>
    <x v="8"/>
    <d v="2010-02-26T00:00:00"/>
    <x v="0"/>
    <s v="Février"/>
    <n v="4"/>
    <n v="26"/>
    <s v="Mardi"/>
    <n v="41452"/>
  </r>
  <r>
    <x v="8"/>
    <d v="2010-02-27T00:00:00"/>
    <x v="0"/>
    <s v="Février"/>
    <n v="4"/>
    <n v="27"/>
    <s v="Mercredi"/>
    <n v="80798"/>
  </r>
  <r>
    <x v="8"/>
    <d v="2010-02-28T00:00:00"/>
    <x v="0"/>
    <s v="Février"/>
    <n v="4"/>
    <n v="28"/>
    <s v="Jeudi"/>
    <n v="80767"/>
  </r>
  <r>
    <x v="8"/>
    <d v="2010-03-01T00:00:00"/>
    <x v="0"/>
    <s v="Mars"/>
    <n v="1"/>
    <n v="1"/>
    <s v="Vendredi"/>
    <n v="65702"/>
  </r>
  <r>
    <x v="8"/>
    <d v="2010-03-02T00:00:00"/>
    <x v="0"/>
    <s v="Mars"/>
    <n v="1"/>
    <n v="2"/>
    <s v="Samedi"/>
    <n v="57124"/>
  </r>
  <r>
    <x v="8"/>
    <d v="2010-03-03T00:00:00"/>
    <x v="0"/>
    <s v="Mars"/>
    <n v="1"/>
    <n v="3"/>
    <s v="Dimanche"/>
    <n v="34021"/>
  </r>
  <r>
    <x v="8"/>
    <d v="2010-03-04T00:00:00"/>
    <x v="0"/>
    <s v="Mars"/>
    <n v="1"/>
    <n v="4"/>
    <s v="Lundi"/>
    <n v="77726"/>
  </r>
  <r>
    <x v="8"/>
    <d v="2010-03-05T00:00:00"/>
    <x v="0"/>
    <s v="Mars"/>
    <n v="1"/>
    <n v="5"/>
    <s v="Mardi"/>
    <n v="30025"/>
  </r>
  <r>
    <x v="8"/>
    <d v="2010-03-06T00:00:00"/>
    <x v="0"/>
    <s v="Mars"/>
    <n v="1"/>
    <n v="6"/>
    <s v="Mercredi"/>
    <n v="31817"/>
  </r>
  <r>
    <x v="8"/>
    <d v="2010-03-07T00:00:00"/>
    <x v="0"/>
    <s v="Mars"/>
    <n v="1"/>
    <n v="7"/>
    <s v="Jeudi"/>
    <n v="25631"/>
  </r>
  <r>
    <x v="8"/>
    <d v="2010-03-08T00:00:00"/>
    <x v="0"/>
    <s v="Mars"/>
    <n v="2"/>
    <n v="8"/>
    <s v="Vendredi"/>
    <n v="55450"/>
  </r>
  <r>
    <x v="8"/>
    <d v="2010-03-09T00:00:00"/>
    <x v="0"/>
    <s v="Mars"/>
    <n v="2"/>
    <n v="9"/>
    <s v="Samedi"/>
    <n v="44415"/>
  </r>
  <r>
    <x v="8"/>
    <d v="2010-03-10T00:00:00"/>
    <x v="0"/>
    <s v="Mars"/>
    <n v="2"/>
    <n v="10"/>
    <s v="Dimanche"/>
    <n v="18692"/>
  </r>
  <r>
    <x v="8"/>
    <d v="2010-03-11T00:00:00"/>
    <x v="0"/>
    <s v="Mars"/>
    <n v="2"/>
    <n v="11"/>
    <s v="Lundi"/>
    <n v="18077"/>
  </r>
  <r>
    <x v="8"/>
    <d v="2010-03-12T00:00:00"/>
    <x v="0"/>
    <s v="Mars"/>
    <n v="2"/>
    <n v="12"/>
    <s v="Mardi"/>
    <n v="66779"/>
  </r>
  <r>
    <x v="8"/>
    <d v="2010-03-13T00:00:00"/>
    <x v="0"/>
    <s v="Mars"/>
    <n v="2"/>
    <n v="13"/>
    <s v="Mercredi"/>
    <n v="70964"/>
  </r>
  <r>
    <x v="8"/>
    <d v="2010-03-14T00:00:00"/>
    <x v="0"/>
    <s v="Mars"/>
    <n v="2"/>
    <n v="14"/>
    <s v="Jeudi"/>
    <n v="29649"/>
  </r>
  <r>
    <x v="8"/>
    <d v="2010-03-15T00:00:00"/>
    <x v="0"/>
    <s v="Mars"/>
    <n v="3"/>
    <n v="15"/>
    <s v="Vendredi"/>
    <n v="86898"/>
  </r>
  <r>
    <x v="8"/>
    <d v="2010-03-16T00:00:00"/>
    <x v="0"/>
    <s v="Mars"/>
    <n v="3"/>
    <n v="16"/>
    <s v="Samedi"/>
    <n v="44486"/>
  </r>
  <r>
    <x v="8"/>
    <d v="2010-03-17T00:00:00"/>
    <x v="0"/>
    <s v="Mars"/>
    <n v="3"/>
    <n v="17"/>
    <s v="Dimanche"/>
    <n v="79700"/>
  </r>
  <r>
    <x v="8"/>
    <d v="2010-03-18T00:00:00"/>
    <x v="0"/>
    <s v="Mars"/>
    <n v="3"/>
    <n v="18"/>
    <s v="Lundi"/>
    <n v="74934"/>
  </r>
  <r>
    <x v="8"/>
    <d v="2010-03-19T00:00:00"/>
    <x v="0"/>
    <s v="Mars"/>
    <n v="3"/>
    <n v="19"/>
    <s v="Mardi"/>
    <n v="86233"/>
  </r>
  <r>
    <x v="8"/>
    <d v="2010-03-20T00:00:00"/>
    <x v="0"/>
    <s v="Mars"/>
    <n v="3"/>
    <n v="20"/>
    <s v="Mercredi"/>
    <n v="76763"/>
  </r>
  <r>
    <x v="8"/>
    <d v="2010-03-21T00:00:00"/>
    <x v="0"/>
    <s v="Mars"/>
    <n v="3"/>
    <n v="21"/>
    <s v="Jeudi"/>
    <n v="58661"/>
  </r>
  <r>
    <x v="8"/>
    <d v="2010-03-22T00:00:00"/>
    <x v="0"/>
    <s v="Mars"/>
    <n v="4"/>
    <n v="22"/>
    <s v="Vendredi"/>
    <n v="23975"/>
  </r>
  <r>
    <x v="8"/>
    <d v="2010-03-23T00:00:00"/>
    <x v="0"/>
    <s v="Mars"/>
    <n v="4"/>
    <n v="23"/>
    <s v="Samedi"/>
    <n v="18032"/>
  </r>
  <r>
    <x v="8"/>
    <d v="2010-03-24T00:00:00"/>
    <x v="0"/>
    <s v="Mars"/>
    <n v="4"/>
    <n v="24"/>
    <s v="Dimanche"/>
    <n v="27729"/>
  </r>
  <r>
    <x v="8"/>
    <d v="2010-03-25T00:00:00"/>
    <x v="0"/>
    <s v="Mars"/>
    <n v="4"/>
    <n v="25"/>
    <s v="Lundi"/>
    <n v="68907"/>
  </r>
  <r>
    <x v="8"/>
    <d v="2010-03-26T00:00:00"/>
    <x v="0"/>
    <s v="Mars"/>
    <n v="4"/>
    <n v="26"/>
    <s v="Mardi"/>
    <n v="38589"/>
  </r>
  <r>
    <x v="8"/>
    <d v="2010-03-27T00:00:00"/>
    <x v="0"/>
    <s v="Mars"/>
    <n v="4"/>
    <n v="27"/>
    <s v="Mercredi"/>
    <n v="73349"/>
  </r>
  <r>
    <x v="8"/>
    <d v="2010-03-28T00:00:00"/>
    <x v="0"/>
    <s v="Mars"/>
    <n v="4"/>
    <n v="28"/>
    <s v="Jeudi"/>
    <n v="77443"/>
  </r>
  <r>
    <x v="8"/>
    <d v="2010-03-29T00:00:00"/>
    <x v="0"/>
    <s v="Mars"/>
    <n v="5"/>
    <n v="29"/>
    <s v="Vendredi"/>
    <n v="49556"/>
  </r>
  <r>
    <x v="8"/>
    <d v="2010-03-30T00:00:00"/>
    <x v="0"/>
    <s v="Mars"/>
    <n v="5"/>
    <n v="30"/>
    <s v="Samedi"/>
    <n v="14133"/>
  </r>
  <r>
    <x v="8"/>
    <d v="2010-03-31T00:00:00"/>
    <x v="0"/>
    <s v="Mars"/>
    <n v="5"/>
    <n v="31"/>
    <s v="Dimanche"/>
    <n v="54177"/>
  </r>
  <r>
    <x v="8"/>
    <d v="2010-04-01T00:00:00"/>
    <x v="0"/>
    <s v="Avril"/>
    <n v="1"/>
    <n v="1"/>
    <s v="Lundi"/>
    <n v="33601"/>
  </r>
  <r>
    <x v="8"/>
    <d v="2010-04-02T00:00:00"/>
    <x v="0"/>
    <s v="Avril"/>
    <n v="1"/>
    <n v="2"/>
    <s v="Mardi"/>
    <n v="56075"/>
  </r>
  <r>
    <x v="8"/>
    <d v="2010-04-03T00:00:00"/>
    <x v="0"/>
    <s v="Avril"/>
    <n v="1"/>
    <n v="3"/>
    <s v="Mercredi"/>
    <n v="28794"/>
  </r>
  <r>
    <x v="8"/>
    <d v="2010-04-04T00:00:00"/>
    <x v="0"/>
    <s v="Avril"/>
    <n v="1"/>
    <n v="4"/>
    <s v="Jeudi"/>
    <n v="88020"/>
  </r>
  <r>
    <x v="8"/>
    <d v="2010-04-05T00:00:00"/>
    <x v="0"/>
    <s v="Avril"/>
    <n v="1"/>
    <n v="5"/>
    <s v="Vendredi"/>
    <n v="41226"/>
  </r>
  <r>
    <x v="8"/>
    <d v="2010-04-06T00:00:00"/>
    <x v="0"/>
    <s v="Avril"/>
    <n v="1"/>
    <n v="6"/>
    <s v="Samedi"/>
    <n v="53538"/>
  </r>
  <r>
    <x v="8"/>
    <d v="2010-04-07T00:00:00"/>
    <x v="0"/>
    <s v="Avril"/>
    <n v="1"/>
    <n v="7"/>
    <s v="Dimanche"/>
    <n v="32934"/>
  </r>
  <r>
    <x v="8"/>
    <d v="2010-04-08T00:00:00"/>
    <x v="0"/>
    <s v="Avril"/>
    <n v="2"/>
    <n v="8"/>
    <s v="Lundi"/>
    <n v="17980"/>
  </r>
  <r>
    <x v="8"/>
    <d v="2010-04-09T00:00:00"/>
    <x v="0"/>
    <s v="Avril"/>
    <n v="2"/>
    <n v="9"/>
    <s v="Mardi"/>
    <n v="57116"/>
  </r>
  <r>
    <x v="8"/>
    <d v="2010-04-10T00:00:00"/>
    <x v="0"/>
    <s v="Avril"/>
    <n v="2"/>
    <n v="10"/>
    <s v="Mercredi"/>
    <n v="61348"/>
  </r>
  <r>
    <x v="8"/>
    <d v="2010-04-11T00:00:00"/>
    <x v="0"/>
    <s v="Avril"/>
    <n v="2"/>
    <n v="11"/>
    <s v="Jeudi"/>
    <n v="62341"/>
  </r>
  <r>
    <x v="8"/>
    <d v="2010-04-12T00:00:00"/>
    <x v="0"/>
    <s v="Avril"/>
    <n v="2"/>
    <n v="12"/>
    <s v="Vendredi"/>
    <n v="54912"/>
  </r>
  <r>
    <x v="8"/>
    <d v="2010-04-13T00:00:00"/>
    <x v="0"/>
    <s v="Avril"/>
    <n v="2"/>
    <n v="13"/>
    <s v="Samedi"/>
    <n v="83802"/>
  </r>
  <r>
    <x v="8"/>
    <d v="2010-04-14T00:00:00"/>
    <x v="0"/>
    <s v="Avril"/>
    <n v="2"/>
    <n v="14"/>
    <s v="Dimanche"/>
    <n v="87038"/>
  </r>
  <r>
    <x v="8"/>
    <d v="2010-04-15T00:00:00"/>
    <x v="0"/>
    <s v="Avril"/>
    <n v="3"/>
    <n v="15"/>
    <s v="Lundi"/>
    <n v="38052"/>
  </r>
  <r>
    <x v="8"/>
    <d v="2010-04-16T00:00:00"/>
    <x v="0"/>
    <s v="Avril"/>
    <n v="3"/>
    <n v="16"/>
    <s v="Mardi"/>
    <n v="16628"/>
  </r>
  <r>
    <x v="8"/>
    <d v="2010-04-17T00:00:00"/>
    <x v="0"/>
    <s v="Avril"/>
    <n v="3"/>
    <n v="17"/>
    <s v="Mercredi"/>
    <n v="32808"/>
  </r>
  <r>
    <x v="8"/>
    <d v="2010-04-18T00:00:00"/>
    <x v="0"/>
    <s v="Avril"/>
    <n v="3"/>
    <n v="18"/>
    <s v="Jeudi"/>
    <n v="51948"/>
  </r>
  <r>
    <x v="8"/>
    <d v="2010-04-19T00:00:00"/>
    <x v="0"/>
    <s v="Avril"/>
    <n v="3"/>
    <n v="19"/>
    <s v="Vendredi"/>
    <n v="55466"/>
  </r>
  <r>
    <x v="8"/>
    <d v="2010-04-20T00:00:00"/>
    <x v="0"/>
    <s v="Avril"/>
    <n v="3"/>
    <n v="20"/>
    <s v="Samedi"/>
    <n v="17878"/>
  </r>
  <r>
    <x v="8"/>
    <d v="2010-04-21T00:00:00"/>
    <x v="0"/>
    <s v="Avril"/>
    <n v="3"/>
    <n v="21"/>
    <s v="Dimanche"/>
    <n v="76022"/>
  </r>
  <r>
    <x v="8"/>
    <d v="2010-04-22T00:00:00"/>
    <x v="0"/>
    <s v="Avril"/>
    <n v="4"/>
    <n v="22"/>
    <s v="Lundi"/>
    <n v="73769"/>
  </r>
  <r>
    <x v="8"/>
    <d v="2010-04-23T00:00:00"/>
    <x v="0"/>
    <s v="Avril"/>
    <n v="4"/>
    <n v="23"/>
    <s v="Mardi"/>
    <n v="31349"/>
  </r>
  <r>
    <x v="8"/>
    <d v="2010-04-24T00:00:00"/>
    <x v="0"/>
    <s v="Avril"/>
    <n v="4"/>
    <n v="24"/>
    <s v="Mercredi"/>
    <n v="21153"/>
  </r>
  <r>
    <x v="8"/>
    <d v="2010-04-25T00:00:00"/>
    <x v="0"/>
    <s v="Avril"/>
    <n v="4"/>
    <n v="25"/>
    <s v="Jeudi"/>
    <n v="67744"/>
  </r>
  <r>
    <x v="8"/>
    <d v="2010-04-26T00:00:00"/>
    <x v="0"/>
    <s v="Avril"/>
    <n v="4"/>
    <n v="26"/>
    <s v="Vendredi"/>
    <n v="50855"/>
  </r>
  <r>
    <x v="8"/>
    <d v="2010-04-27T00:00:00"/>
    <x v="0"/>
    <s v="Avril"/>
    <n v="4"/>
    <n v="27"/>
    <s v="Samedi"/>
    <n v="78965"/>
  </r>
  <r>
    <x v="8"/>
    <d v="2010-04-28T00:00:00"/>
    <x v="0"/>
    <s v="Avril"/>
    <n v="4"/>
    <n v="28"/>
    <s v="Dimanche"/>
    <n v="26334"/>
  </r>
  <r>
    <x v="8"/>
    <d v="2010-04-29T00:00:00"/>
    <x v="0"/>
    <s v="Avril"/>
    <n v="5"/>
    <n v="29"/>
    <s v="Lundi"/>
    <n v="40054"/>
  </r>
  <r>
    <x v="8"/>
    <d v="2010-04-30T00:00:00"/>
    <x v="0"/>
    <s v="Avril"/>
    <n v="5"/>
    <n v="30"/>
    <s v="Mardi"/>
    <n v="43415"/>
  </r>
  <r>
    <x v="8"/>
    <d v="2010-05-01T00:00:00"/>
    <x v="0"/>
    <s v="Mai"/>
    <n v="1"/>
    <n v="1"/>
    <s v="Mercredi"/>
    <n v="42560"/>
  </r>
  <r>
    <x v="8"/>
    <d v="2010-05-02T00:00:00"/>
    <x v="0"/>
    <s v="Mai"/>
    <n v="1"/>
    <n v="2"/>
    <s v="Jeudi"/>
    <n v="79787"/>
  </r>
  <r>
    <x v="8"/>
    <d v="2010-05-03T00:00:00"/>
    <x v="0"/>
    <s v="Mai"/>
    <n v="1"/>
    <n v="3"/>
    <s v="Vendredi"/>
    <n v="67341"/>
  </r>
  <r>
    <x v="8"/>
    <d v="2010-05-04T00:00:00"/>
    <x v="0"/>
    <s v="Mai"/>
    <n v="1"/>
    <n v="4"/>
    <s v="Samedi"/>
    <n v="51603"/>
  </r>
  <r>
    <x v="8"/>
    <d v="2010-05-05T00:00:00"/>
    <x v="0"/>
    <s v="Mai"/>
    <n v="1"/>
    <n v="5"/>
    <s v="Dimanche"/>
    <n v="45882"/>
  </r>
  <r>
    <x v="8"/>
    <d v="2010-05-06T00:00:00"/>
    <x v="0"/>
    <s v="Mai"/>
    <n v="1"/>
    <n v="6"/>
    <s v="Lundi"/>
    <n v="42495"/>
  </r>
  <r>
    <x v="8"/>
    <d v="2010-05-07T00:00:00"/>
    <x v="0"/>
    <s v="Mai"/>
    <n v="1"/>
    <n v="7"/>
    <s v="Mardi"/>
    <n v="85252"/>
  </r>
  <r>
    <x v="8"/>
    <d v="2010-05-08T00:00:00"/>
    <x v="0"/>
    <s v="Mai"/>
    <n v="2"/>
    <n v="8"/>
    <s v="Mercredi"/>
    <n v="55813"/>
  </r>
  <r>
    <x v="8"/>
    <d v="2010-05-09T00:00:00"/>
    <x v="0"/>
    <s v="Mai"/>
    <n v="2"/>
    <n v="9"/>
    <s v="Jeudi"/>
    <n v="43678"/>
  </r>
  <r>
    <x v="8"/>
    <d v="2010-05-10T00:00:00"/>
    <x v="0"/>
    <s v="Mai"/>
    <n v="2"/>
    <n v="10"/>
    <s v="Vendredi"/>
    <n v="36745"/>
  </r>
  <r>
    <x v="8"/>
    <d v="2010-05-11T00:00:00"/>
    <x v="0"/>
    <s v="Mai"/>
    <n v="2"/>
    <n v="11"/>
    <s v="Samedi"/>
    <n v="76710"/>
  </r>
  <r>
    <x v="8"/>
    <d v="2010-05-12T00:00:00"/>
    <x v="0"/>
    <s v="Mai"/>
    <n v="2"/>
    <n v="12"/>
    <s v="Dimanche"/>
    <n v="58904"/>
  </r>
  <r>
    <x v="8"/>
    <d v="2010-05-13T00:00:00"/>
    <x v="0"/>
    <s v="Mai"/>
    <n v="2"/>
    <n v="13"/>
    <s v="Lundi"/>
    <n v="56058"/>
  </r>
  <r>
    <x v="8"/>
    <d v="2010-05-14T00:00:00"/>
    <x v="0"/>
    <s v="Mai"/>
    <n v="2"/>
    <n v="14"/>
    <s v="Mardi"/>
    <n v="20186"/>
  </r>
  <r>
    <x v="8"/>
    <d v="2010-05-15T00:00:00"/>
    <x v="0"/>
    <s v="Mai"/>
    <n v="3"/>
    <n v="15"/>
    <s v="Mercredi"/>
    <n v="51533"/>
  </r>
  <r>
    <x v="8"/>
    <d v="2010-05-16T00:00:00"/>
    <x v="0"/>
    <s v="Mai"/>
    <n v="3"/>
    <n v="16"/>
    <s v="Jeudi"/>
    <n v="78967"/>
  </r>
  <r>
    <x v="8"/>
    <d v="2010-05-17T00:00:00"/>
    <x v="0"/>
    <s v="Mai"/>
    <n v="3"/>
    <n v="17"/>
    <s v="Vendredi"/>
    <n v="16626"/>
  </r>
  <r>
    <x v="8"/>
    <d v="2010-05-18T00:00:00"/>
    <x v="0"/>
    <s v="Mai"/>
    <n v="3"/>
    <n v="18"/>
    <s v="Samedi"/>
    <n v="19100"/>
  </r>
  <r>
    <x v="8"/>
    <d v="2010-05-19T00:00:00"/>
    <x v="0"/>
    <s v="Mai"/>
    <n v="3"/>
    <n v="19"/>
    <s v="Dimanche"/>
    <n v="43896"/>
  </r>
  <r>
    <x v="8"/>
    <d v="2010-05-20T00:00:00"/>
    <x v="0"/>
    <s v="Mai"/>
    <n v="3"/>
    <n v="20"/>
    <s v="Lundi"/>
    <n v="20069"/>
  </r>
  <r>
    <x v="8"/>
    <d v="2010-05-21T00:00:00"/>
    <x v="0"/>
    <s v="Mai"/>
    <n v="3"/>
    <n v="21"/>
    <s v="Mardi"/>
    <n v="70330"/>
  </r>
  <r>
    <x v="8"/>
    <d v="2010-05-22T00:00:00"/>
    <x v="0"/>
    <s v="Mai"/>
    <n v="4"/>
    <n v="22"/>
    <s v="Mercredi"/>
    <n v="43652"/>
  </r>
  <r>
    <x v="8"/>
    <d v="2010-05-23T00:00:00"/>
    <x v="0"/>
    <s v="Mai"/>
    <n v="4"/>
    <n v="23"/>
    <s v="Jeudi"/>
    <n v="24833"/>
  </r>
  <r>
    <x v="8"/>
    <d v="2010-05-24T00:00:00"/>
    <x v="0"/>
    <s v="Mai"/>
    <n v="4"/>
    <n v="24"/>
    <s v="Vendredi"/>
    <n v="77878"/>
  </r>
  <r>
    <x v="8"/>
    <d v="2010-05-25T00:00:00"/>
    <x v="0"/>
    <s v="Mai"/>
    <n v="4"/>
    <n v="25"/>
    <s v="Samedi"/>
    <n v="43177"/>
  </r>
  <r>
    <x v="8"/>
    <d v="2010-05-26T00:00:00"/>
    <x v="0"/>
    <s v="Mai"/>
    <n v="4"/>
    <n v="26"/>
    <s v="Dimanche"/>
    <n v="37372"/>
  </r>
  <r>
    <x v="8"/>
    <d v="2010-05-27T00:00:00"/>
    <x v="0"/>
    <s v="Mai"/>
    <n v="4"/>
    <n v="27"/>
    <s v="Lundi"/>
    <n v="31249"/>
  </r>
  <r>
    <x v="8"/>
    <d v="2010-05-28T00:00:00"/>
    <x v="0"/>
    <s v="Mai"/>
    <n v="4"/>
    <n v="28"/>
    <s v="Mardi"/>
    <n v="79316"/>
  </r>
  <r>
    <x v="8"/>
    <d v="2010-05-29T00:00:00"/>
    <x v="0"/>
    <s v="Mai"/>
    <n v="5"/>
    <n v="29"/>
    <s v="Mercredi"/>
    <n v="52079"/>
  </r>
  <r>
    <x v="8"/>
    <d v="2010-05-30T00:00:00"/>
    <x v="0"/>
    <s v="Mai"/>
    <n v="5"/>
    <n v="30"/>
    <s v="Jeudi"/>
    <n v="56844"/>
  </r>
  <r>
    <x v="8"/>
    <d v="2010-05-31T00:00:00"/>
    <x v="0"/>
    <s v="Mai"/>
    <n v="5"/>
    <n v="31"/>
    <s v="Vendredi"/>
    <n v="57120"/>
  </r>
  <r>
    <x v="8"/>
    <d v="2010-06-01T00:00:00"/>
    <x v="0"/>
    <s v="Juin"/>
    <n v="1"/>
    <n v="1"/>
    <s v="Samedi"/>
    <n v="66500"/>
  </r>
  <r>
    <x v="8"/>
    <d v="2010-06-02T00:00:00"/>
    <x v="0"/>
    <s v="Juin"/>
    <n v="1"/>
    <n v="2"/>
    <s v="Dimanche"/>
    <n v="59926"/>
  </r>
  <r>
    <x v="8"/>
    <d v="2010-06-03T00:00:00"/>
    <x v="0"/>
    <s v="Juin"/>
    <n v="1"/>
    <n v="3"/>
    <s v="Lundi"/>
    <n v="34083"/>
  </r>
  <r>
    <x v="8"/>
    <d v="2010-06-04T00:00:00"/>
    <x v="0"/>
    <s v="Juin"/>
    <n v="1"/>
    <n v="4"/>
    <s v="Mardi"/>
    <n v="65114"/>
  </r>
  <r>
    <x v="8"/>
    <d v="2010-06-05T00:00:00"/>
    <x v="0"/>
    <s v="Juin"/>
    <n v="1"/>
    <n v="5"/>
    <s v="Mercredi"/>
    <n v="58889"/>
  </r>
  <r>
    <x v="8"/>
    <d v="2010-06-06T00:00:00"/>
    <x v="0"/>
    <s v="Juin"/>
    <n v="1"/>
    <n v="6"/>
    <s v="Jeudi"/>
    <n v="22817"/>
  </r>
  <r>
    <x v="8"/>
    <d v="2010-06-07T00:00:00"/>
    <x v="0"/>
    <s v="Juin"/>
    <n v="1"/>
    <n v="7"/>
    <s v="Vendredi"/>
    <n v="26431"/>
  </r>
  <r>
    <x v="8"/>
    <d v="2010-06-08T00:00:00"/>
    <x v="0"/>
    <s v="Juin"/>
    <n v="2"/>
    <n v="8"/>
    <s v="Samedi"/>
    <n v="24087"/>
  </r>
  <r>
    <x v="8"/>
    <d v="2010-06-09T00:00:00"/>
    <x v="0"/>
    <s v="Juin"/>
    <n v="2"/>
    <n v="9"/>
    <s v="Dimanche"/>
    <n v="15668"/>
  </r>
  <r>
    <x v="8"/>
    <d v="2010-06-10T00:00:00"/>
    <x v="0"/>
    <s v="Juin"/>
    <n v="2"/>
    <n v="10"/>
    <s v="Lundi"/>
    <n v="58649"/>
  </r>
  <r>
    <x v="8"/>
    <d v="2010-06-11T00:00:00"/>
    <x v="0"/>
    <s v="Juin"/>
    <n v="2"/>
    <n v="11"/>
    <s v="Mardi"/>
    <n v="21249"/>
  </r>
  <r>
    <x v="8"/>
    <d v="2010-06-12T00:00:00"/>
    <x v="0"/>
    <s v="Juin"/>
    <n v="2"/>
    <n v="12"/>
    <s v="Mercredi"/>
    <n v="26406"/>
  </r>
  <r>
    <x v="8"/>
    <d v="2010-06-13T00:00:00"/>
    <x v="0"/>
    <s v="Juin"/>
    <n v="2"/>
    <n v="13"/>
    <s v="Jeudi"/>
    <n v="32870"/>
  </r>
  <r>
    <x v="8"/>
    <d v="2010-06-14T00:00:00"/>
    <x v="0"/>
    <s v="Juin"/>
    <n v="2"/>
    <n v="14"/>
    <s v="Vendredi"/>
    <n v="63628"/>
  </r>
  <r>
    <x v="8"/>
    <d v="2010-06-15T00:00:00"/>
    <x v="0"/>
    <s v="Juin"/>
    <n v="3"/>
    <n v="15"/>
    <s v="Samedi"/>
    <n v="82915"/>
  </r>
  <r>
    <x v="8"/>
    <d v="2010-06-16T00:00:00"/>
    <x v="0"/>
    <s v="Juin"/>
    <n v="3"/>
    <n v="16"/>
    <s v="Dimanche"/>
    <n v="14295"/>
  </r>
  <r>
    <x v="8"/>
    <d v="2010-06-17T00:00:00"/>
    <x v="0"/>
    <s v="Juin"/>
    <n v="3"/>
    <n v="17"/>
    <s v="Lundi"/>
    <n v="56919"/>
  </r>
  <r>
    <x v="8"/>
    <d v="2010-06-18T00:00:00"/>
    <x v="0"/>
    <s v="Juin"/>
    <n v="3"/>
    <n v="18"/>
    <s v="Mardi"/>
    <n v="60081"/>
  </r>
  <r>
    <x v="8"/>
    <d v="2010-06-19T00:00:00"/>
    <x v="0"/>
    <s v="Juin"/>
    <n v="3"/>
    <n v="19"/>
    <s v="Mercredi"/>
    <n v="73792"/>
  </r>
  <r>
    <x v="8"/>
    <d v="2010-06-20T00:00:00"/>
    <x v="0"/>
    <s v="Juin"/>
    <n v="3"/>
    <n v="20"/>
    <s v="Jeudi"/>
    <n v="14321"/>
  </r>
  <r>
    <x v="8"/>
    <d v="2010-06-21T00:00:00"/>
    <x v="0"/>
    <s v="Juin"/>
    <n v="3"/>
    <n v="21"/>
    <s v="Vendredi"/>
    <n v="78292"/>
  </r>
  <r>
    <x v="8"/>
    <d v="2010-06-22T00:00:00"/>
    <x v="0"/>
    <s v="Juin"/>
    <n v="4"/>
    <n v="22"/>
    <s v="Samedi"/>
    <n v="14782"/>
  </r>
  <r>
    <x v="8"/>
    <d v="2010-06-23T00:00:00"/>
    <x v="0"/>
    <s v="Juin"/>
    <n v="4"/>
    <n v="23"/>
    <s v="Dimanche"/>
    <n v="58129"/>
  </r>
  <r>
    <x v="8"/>
    <d v="2010-06-24T00:00:00"/>
    <x v="0"/>
    <s v="Juin"/>
    <n v="4"/>
    <n v="24"/>
    <s v="Lundi"/>
    <n v="77177"/>
  </r>
  <r>
    <x v="8"/>
    <d v="2010-06-25T00:00:00"/>
    <x v="0"/>
    <s v="Juin"/>
    <n v="4"/>
    <n v="25"/>
    <s v="Mardi"/>
    <n v="17167"/>
  </r>
  <r>
    <x v="8"/>
    <d v="2010-06-26T00:00:00"/>
    <x v="0"/>
    <s v="Juin"/>
    <n v="4"/>
    <n v="26"/>
    <s v="Mercredi"/>
    <n v="67273"/>
  </r>
  <r>
    <x v="8"/>
    <d v="2010-06-27T00:00:00"/>
    <x v="0"/>
    <s v="Juin"/>
    <n v="4"/>
    <n v="27"/>
    <s v="Jeudi"/>
    <n v="47467"/>
  </r>
  <r>
    <x v="8"/>
    <d v="2010-06-28T00:00:00"/>
    <x v="0"/>
    <s v="Juin"/>
    <n v="4"/>
    <n v="28"/>
    <s v="Vendredi"/>
    <n v="30589"/>
  </r>
  <r>
    <x v="8"/>
    <d v="2010-06-29T00:00:00"/>
    <x v="0"/>
    <s v="Juin"/>
    <n v="5"/>
    <n v="29"/>
    <s v="Samedi"/>
    <n v="30244"/>
  </r>
  <r>
    <x v="8"/>
    <d v="2010-06-30T00:00:00"/>
    <x v="0"/>
    <s v="Juin"/>
    <n v="5"/>
    <n v="30"/>
    <s v="Dimanche"/>
    <n v="72918"/>
  </r>
  <r>
    <x v="8"/>
    <d v="2010-07-01T00:00:00"/>
    <x v="0"/>
    <s v="Juillet"/>
    <n v="1"/>
    <n v="1"/>
    <s v="Lundi"/>
    <n v="80137"/>
  </r>
  <r>
    <x v="8"/>
    <d v="2010-07-02T00:00:00"/>
    <x v="0"/>
    <s v="Juillet"/>
    <n v="1"/>
    <n v="2"/>
    <s v="Mardi"/>
    <n v="15262"/>
  </r>
  <r>
    <x v="8"/>
    <d v="2010-07-03T00:00:00"/>
    <x v="0"/>
    <s v="Juillet"/>
    <n v="1"/>
    <n v="3"/>
    <s v="Mercredi"/>
    <n v="51699"/>
  </r>
  <r>
    <x v="8"/>
    <d v="2010-07-04T00:00:00"/>
    <x v="0"/>
    <s v="Juillet"/>
    <n v="1"/>
    <n v="4"/>
    <s v="Jeudi"/>
    <n v="36955"/>
  </r>
  <r>
    <x v="8"/>
    <d v="2010-07-05T00:00:00"/>
    <x v="0"/>
    <s v="Juillet"/>
    <n v="1"/>
    <n v="5"/>
    <s v="Vendredi"/>
    <n v="43004"/>
  </r>
  <r>
    <x v="8"/>
    <d v="2010-07-06T00:00:00"/>
    <x v="0"/>
    <s v="Juillet"/>
    <n v="1"/>
    <n v="6"/>
    <s v="Samedi"/>
    <n v="82553"/>
  </r>
  <r>
    <x v="8"/>
    <d v="2010-07-07T00:00:00"/>
    <x v="0"/>
    <s v="Juillet"/>
    <n v="1"/>
    <n v="7"/>
    <s v="Dimanche"/>
    <n v="24533"/>
  </r>
  <r>
    <x v="8"/>
    <d v="2010-07-08T00:00:00"/>
    <x v="0"/>
    <s v="Juillet"/>
    <n v="2"/>
    <n v="8"/>
    <s v="Lundi"/>
    <n v="51451"/>
  </r>
  <r>
    <x v="8"/>
    <d v="2010-07-09T00:00:00"/>
    <x v="0"/>
    <s v="Juillet"/>
    <n v="2"/>
    <n v="9"/>
    <s v="Mardi"/>
    <n v="57279"/>
  </r>
  <r>
    <x v="8"/>
    <d v="2010-07-10T00:00:00"/>
    <x v="0"/>
    <s v="Juillet"/>
    <n v="2"/>
    <n v="10"/>
    <s v="Mercredi"/>
    <n v="46275"/>
  </r>
  <r>
    <x v="8"/>
    <d v="2010-07-11T00:00:00"/>
    <x v="0"/>
    <s v="Juillet"/>
    <n v="2"/>
    <n v="11"/>
    <s v="Jeudi"/>
    <n v="26044"/>
  </r>
  <r>
    <x v="8"/>
    <d v="2010-07-12T00:00:00"/>
    <x v="0"/>
    <s v="Juillet"/>
    <n v="2"/>
    <n v="12"/>
    <s v="Vendredi"/>
    <n v="48648"/>
  </r>
  <r>
    <x v="8"/>
    <d v="2010-07-13T00:00:00"/>
    <x v="0"/>
    <s v="Juillet"/>
    <n v="2"/>
    <n v="13"/>
    <s v="Samedi"/>
    <n v="19827"/>
  </r>
  <r>
    <x v="8"/>
    <d v="2010-07-14T00:00:00"/>
    <x v="0"/>
    <s v="Juillet"/>
    <n v="2"/>
    <n v="14"/>
    <s v="Dimanche"/>
    <n v="87673"/>
  </r>
  <r>
    <x v="8"/>
    <d v="2010-07-15T00:00:00"/>
    <x v="0"/>
    <s v="Juillet"/>
    <n v="3"/>
    <n v="15"/>
    <s v="Lundi"/>
    <n v="68797"/>
  </r>
  <r>
    <x v="8"/>
    <d v="2010-07-16T00:00:00"/>
    <x v="0"/>
    <s v="Juillet"/>
    <n v="3"/>
    <n v="16"/>
    <s v="Mardi"/>
    <n v="81072"/>
  </r>
  <r>
    <x v="8"/>
    <d v="2010-07-17T00:00:00"/>
    <x v="0"/>
    <s v="Juillet"/>
    <n v="3"/>
    <n v="17"/>
    <s v="Mercredi"/>
    <n v="79012"/>
  </r>
  <r>
    <x v="8"/>
    <d v="2010-07-18T00:00:00"/>
    <x v="0"/>
    <s v="Juillet"/>
    <n v="3"/>
    <n v="18"/>
    <s v="Jeudi"/>
    <n v="42077"/>
  </r>
  <r>
    <x v="8"/>
    <d v="2010-07-19T00:00:00"/>
    <x v="0"/>
    <s v="Juillet"/>
    <n v="3"/>
    <n v="19"/>
    <s v="Vendredi"/>
    <n v="46058"/>
  </r>
  <r>
    <x v="8"/>
    <d v="2010-07-20T00:00:00"/>
    <x v="0"/>
    <s v="Juillet"/>
    <n v="3"/>
    <n v="20"/>
    <s v="Samedi"/>
    <n v="33027"/>
  </r>
  <r>
    <x v="8"/>
    <d v="2010-07-21T00:00:00"/>
    <x v="0"/>
    <s v="Juillet"/>
    <n v="3"/>
    <n v="21"/>
    <s v="Dimanche"/>
    <n v="41674"/>
  </r>
  <r>
    <x v="8"/>
    <d v="2010-07-22T00:00:00"/>
    <x v="0"/>
    <s v="Juillet"/>
    <n v="4"/>
    <n v="22"/>
    <s v="Lundi"/>
    <n v="23830"/>
  </r>
  <r>
    <x v="8"/>
    <d v="2010-07-23T00:00:00"/>
    <x v="0"/>
    <s v="Juillet"/>
    <n v="4"/>
    <n v="23"/>
    <s v="Mardi"/>
    <n v="49351"/>
  </r>
  <r>
    <x v="8"/>
    <d v="2010-07-24T00:00:00"/>
    <x v="0"/>
    <s v="Juillet"/>
    <n v="4"/>
    <n v="24"/>
    <s v="Mercredi"/>
    <n v="73554"/>
  </r>
  <r>
    <x v="8"/>
    <d v="2010-07-25T00:00:00"/>
    <x v="0"/>
    <s v="Juillet"/>
    <n v="4"/>
    <n v="25"/>
    <s v="Jeudi"/>
    <n v="77569"/>
  </r>
  <r>
    <x v="8"/>
    <d v="2010-07-26T00:00:00"/>
    <x v="0"/>
    <s v="Juillet"/>
    <n v="4"/>
    <n v="26"/>
    <s v="Vendredi"/>
    <n v="17792"/>
  </r>
  <r>
    <x v="8"/>
    <d v="2010-07-27T00:00:00"/>
    <x v="0"/>
    <s v="Juillet"/>
    <n v="4"/>
    <n v="27"/>
    <s v="Samedi"/>
    <n v="35328"/>
  </r>
  <r>
    <x v="8"/>
    <d v="2010-07-28T00:00:00"/>
    <x v="0"/>
    <s v="Juillet"/>
    <n v="4"/>
    <n v="28"/>
    <s v="Dimanche"/>
    <n v="74698"/>
  </r>
  <r>
    <x v="8"/>
    <d v="2010-07-29T00:00:00"/>
    <x v="0"/>
    <s v="Juillet"/>
    <n v="5"/>
    <n v="29"/>
    <s v="Lundi"/>
    <n v="72123"/>
  </r>
  <r>
    <x v="8"/>
    <d v="2010-07-30T00:00:00"/>
    <x v="0"/>
    <s v="Juillet"/>
    <n v="5"/>
    <n v="30"/>
    <s v="Mardi"/>
    <n v="57617"/>
  </r>
  <r>
    <x v="8"/>
    <d v="2010-07-31T00:00:00"/>
    <x v="0"/>
    <s v="Juillet"/>
    <n v="5"/>
    <n v="31"/>
    <s v="Mercredi"/>
    <n v="39385"/>
  </r>
  <r>
    <x v="8"/>
    <d v="2010-08-01T00:00:00"/>
    <x v="0"/>
    <s v="Août"/>
    <n v="1"/>
    <n v="1"/>
    <s v="Jeudi"/>
    <n v="14709"/>
  </r>
  <r>
    <x v="8"/>
    <d v="2010-08-02T00:00:00"/>
    <x v="0"/>
    <s v="Août"/>
    <n v="1"/>
    <n v="2"/>
    <s v="Vendredi"/>
    <n v="83395"/>
  </r>
  <r>
    <x v="8"/>
    <d v="2010-08-03T00:00:00"/>
    <x v="0"/>
    <s v="Août"/>
    <n v="1"/>
    <n v="3"/>
    <s v="Samedi"/>
    <n v="71283"/>
  </r>
  <r>
    <x v="8"/>
    <d v="2010-08-04T00:00:00"/>
    <x v="0"/>
    <s v="Août"/>
    <n v="1"/>
    <n v="4"/>
    <s v="Dimanche"/>
    <n v="15195"/>
  </r>
  <r>
    <x v="8"/>
    <d v="2010-08-05T00:00:00"/>
    <x v="0"/>
    <s v="Août"/>
    <n v="1"/>
    <n v="5"/>
    <s v="Lundi"/>
    <n v="50967"/>
  </r>
  <r>
    <x v="8"/>
    <d v="2010-08-06T00:00:00"/>
    <x v="0"/>
    <s v="Août"/>
    <n v="1"/>
    <n v="6"/>
    <s v="Mardi"/>
    <n v="16307"/>
  </r>
  <r>
    <x v="8"/>
    <d v="2010-08-07T00:00:00"/>
    <x v="0"/>
    <s v="Août"/>
    <n v="1"/>
    <n v="7"/>
    <s v="Mercredi"/>
    <n v="31454"/>
  </r>
  <r>
    <x v="8"/>
    <d v="2010-08-08T00:00:00"/>
    <x v="0"/>
    <s v="Août"/>
    <n v="2"/>
    <n v="8"/>
    <s v="Jeudi"/>
    <n v="25744"/>
  </r>
  <r>
    <x v="8"/>
    <d v="2010-08-09T00:00:00"/>
    <x v="0"/>
    <s v="Août"/>
    <n v="2"/>
    <n v="9"/>
    <s v="Vendredi"/>
    <n v="67521"/>
  </r>
  <r>
    <x v="8"/>
    <d v="2010-08-10T00:00:00"/>
    <x v="0"/>
    <s v="Août"/>
    <n v="2"/>
    <n v="10"/>
    <s v="Samedi"/>
    <n v="58018"/>
  </r>
  <r>
    <x v="8"/>
    <d v="2010-08-11T00:00:00"/>
    <x v="0"/>
    <s v="Août"/>
    <n v="2"/>
    <n v="11"/>
    <s v="Dimanche"/>
    <n v="61608"/>
  </r>
  <r>
    <x v="8"/>
    <d v="2010-08-12T00:00:00"/>
    <x v="0"/>
    <s v="Août"/>
    <n v="2"/>
    <n v="12"/>
    <s v="Lundi"/>
    <n v="28163"/>
  </r>
  <r>
    <x v="8"/>
    <d v="2010-08-13T00:00:00"/>
    <x v="0"/>
    <s v="Août"/>
    <n v="2"/>
    <n v="13"/>
    <s v="Mardi"/>
    <n v="18986"/>
  </r>
  <r>
    <x v="8"/>
    <d v="2010-08-14T00:00:00"/>
    <x v="0"/>
    <s v="Août"/>
    <n v="2"/>
    <n v="14"/>
    <s v="Mercredi"/>
    <n v="81837"/>
  </r>
  <r>
    <x v="8"/>
    <d v="2010-08-15T00:00:00"/>
    <x v="0"/>
    <s v="Août"/>
    <n v="3"/>
    <n v="15"/>
    <s v="Jeudi"/>
    <n v="18288"/>
  </r>
  <r>
    <x v="8"/>
    <d v="2010-08-16T00:00:00"/>
    <x v="0"/>
    <s v="Août"/>
    <n v="3"/>
    <n v="16"/>
    <s v="Vendredi"/>
    <n v="49123"/>
  </r>
  <r>
    <x v="8"/>
    <d v="2010-08-17T00:00:00"/>
    <x v="0"/>
    <s v="Août"/>
    <n v="3"/>
    <n v="17"/>
    <s v="Samedi"/>
    <n v="34148"/>
  </r>
  <r>
    <x v="8"/>
    <d v="2010-08-18T00:00:00"/>
    <x v="0"/>
    <s v="Août"/>
    <n v="3"/>
    <n v="18"/>
    <s v="Dimanche"/>
    <n v="48633"/>
  </r>
  <r>
    <x v="8"/>
    <d v="2010-08-19T00:00:00"/>
    <x v="0"/>
    <s v="Août"/>
    <n v="3"/>
    <n v="19"/>
    <s v="Lundi"/>
    <n v="79946"/>
  </r>
  <r>
    <x v="8"/>
    <d v="2010-08-20T00:00:00"/>
    <x v="0"/>
    <s v="Août"/>
    <n v="3"/>
    <n v="20"/>
    <s v="Mardi"/>
    <n v="14459"/>
  </r>
  <r>
    <x v="8"/>
    <d v="2010-08-21T00:00:00"/>
    <x v="0"/>
    <s v="Août"/>
    <n v="3"/>
    <n v="21"/>
    <s v="Mercredi"/>
    <n v="88301"/>
  </r>
  <r>
    <x v="8"/>
    <d v="2010-08-22T00:00:00"/>
    <x v="0"/>
    <s v="Août"/>
    <n v="4"/>
    <n v="22"/>
    <s v="Jeudi"/>
    <n v="43353"/>
  </r>
  <r>
    <x v="8"/>
    <d v="2010-08-23T00:00:00"/>
    <x v="0"/>
    <s v="Août"/>
    <n v="4"/>
    <n v="23"/>
    <s v="Vendredi"/>
    <n v="79400"/>
  </r>
  <r>
    <x v="8"/>
    <d v="2010-08-24T00:00:00"/>
    <x v="0"/>
    <s v="Août"/>
    <n v="4"/>
    <n v="24"/>
    <s v="Samedi"/>
    <n v="45441"/>
  </r>
  <r>
    <x v="8"/>
    <d v="2010-08-25T00:00:00"/>
    <x v="0"/>
    <s v="Août"/>
    <n v="4"/>
    <n v="25"/>
    <s v="Dimanche"/>
    <n v="44259"/>
  </r>
  <r>
    <x v="8"/>
    <d v="2010-08-26T00:00:00"/>
    <x v="0"/>
    <s v="Août"/>
    <n v="4"/>
    <n v="26"/>
    <s v="Lundi"/>
    <n v="35690"/>
  </r>
  <r>
    <x v="8"/>
    <d v="2010-08-27T00:00:00"/>
    <x v="0"/>
    <s v="Août"/>
    <n v="4"/>
    <n v="27"/>
    <s v="Mardi"/>
    <n v="75674"/>
  </r>
  <r>
    <x v="8"/>
    <d v="2010-08-28T00:00:00"/>
    <x v="0"/>
    <s v="Août"/>
    <n v="4"/>
    <n v="28"/>
    <s v="Mercredi"/>
    <n v="42047"/>
  </r>
  <r>
    <x v="8"/>
    <d v="2010-08-29T00:00:00"/>
    <x v="0"/>
    <s v="Août"/>
    <n v="5"/>
    <n v="29"/>
    <s v="Jeudi"/>
    <n v="66397"/>
  </r>
  <r>
    <x v="8"/>
    <d v="2010-08-30T00:00:00"/>
    <x v="0"/>
    <s v="Août"/>
    <n v="5"/>
    <n v="30"/>
    <s v="Vendredi"/>
    <n v="28827"/>
  </r>
  <r>
    <x v="8"/>
    <d v="2010-08-31T00:00:00"/>
    <x v="0"/>
    <s v="Août"/>
    <n v="5"/>
    <n v="31"/>
    <s v="Samedi"/>
    <n v="33447"/>
  </r>
  <r>
    <x v="8"/>
    <d v="2010-09-01T00:00:00"/>
    <x v="0"/>
    <s v="Septembre"/>
    <n v="1"/>
    <n v="1"/>
    <s v="Dimanche"/>
    <n v="33551"/>
  </r>
  <r>
    <x v="8"/>
    <d v="2010-09-02T00:00:00"/>
    <x v="0"/>
    <s v="Septembre"/>
    <n v="1"/>
    <n v="2"/>
    <s v="Lundi"/>
    <n v="66769"/>
  </r>
  <r>
    <x v="8"/>
    <d v="2010-09-03T00:00:00"/>
    <x v="0"/>
    <s v="Septembre"/>
    <n v="1"/>
    <n v="3"/>
    <s v="Mardi"/>
    <n v="15174"/>
  </r>
  <r>
    <x v="8"/>
    <d v="2010-09-04T00:00:00"/>
    <x v="0"/>
    <s v="Septembre"/>
    <n v="1"/>
    <n v="4"/>
    <s v="Mercredi"/>
    <n v="47044"/>
  </r>
  <r>
    <x v="8"/>
    <d v="2010-09-05T00:00:00"/>
    <x v="0"/>
    <s v="Septembre"/>
    <n v="1"/>
    <n v="5"/>
    <s v="Jeudi"/>
    <n v="83752"/>
  </r>
  <r>
    <x v="8"/>
    <d v="2010-09-06T00:00:00"/>
    <x v="0"/>
    <s v="Septembre"/>
    <n v="1"/>
    <n v="6"/>
    <s v="Vendredi"/>
    <n v="82708"/>
  </r>
  <r>
    <x v="8"/>
    <d v="2010-09-07T00:00:00"/>
    <x v="0"/>
    <s v="Septembre"/>
    <n v="1"/>
    <n v="7"/>
    <s v="Samedi"/>
    <n v="29488"/>
  </r>
  <r>
    <x v="8"/>
    <d v="2010-09-08T00:00:00"/>
    <x v="0"/>
    <s v="Septembre"/>
    <n v="2"/>
    <n v="8"/>
    <s v="Dimanche"/>
    <n v="37314"/>
  </r>
  <r>
    <x v="8"/>
    <d v="2010-09-09T00:00:00"/>
    <x v="0"/>
    <s v="Septembre"/>
    <n v="2"/>
    <n v="9"/>
    <s v="Lundi"/>
    <n v="53731"/>
  </r>
  <r>
    <x v="8"/>
    <d v="2010-09-10T00:00:00"/>
    <x v="0"/>
    <s v="Septembre"/>
    <n v="2"/>
    <n v="10"/>
    <s v="Mardi"/>
    <n v="85916"/>
  </r>
  <r>
    <x v="8"/>
    <d v="2010-09-11T00:00:00"/>
    <x v="0"/>
    <s v="Septembre"/>
    <n v="2"/>
    <n v="11"/>
    <s v="Mercredi"/>
    <n v="18856"/>
  </r>
  <r>
    <x v="8"/>
    <d v="2010-09-12T00:00:00"/>
    <x v="0"/>
    <s v="Septembre"/>
    <n v="2"/>
    <n v="12"/>
    <s v="Jeudi"/>
    <n v="42953"/>
  </r>
  <r>
    <x v="8"/>
    <d v="2010-09-13T00:00:00"/>
    <x v="0"/>
    <s v="Septembre"/>
    <n v="2"/>
    <n v="13"/>
    <s v="Vendredi"/>
    <n v="49524"/>
  </r>
  <r>
    <x v="8"/>
    <d v="2010-09-14T00:00:00"/>
    <x v="0"/>
    <s v="Septembre"/>
    <n v="2"/>
    <n v="14"/>
    <s v="Samedi"/>
    <n v="20814"/>
  </r>
  <r>
    <x v="8"/>
    <d v="2010-09-15T00:00:00"/>
    <x v="0"/>
    <s v="Septembre"/>
    <n v="3"/>
    <n v="15"/>
    <s v="Dimanche"/>
    <n v="64856"/>
  </r>
  <r>
    <x v="8"/>
    <d v="2010-09-16T00:00:00"/>
    <x v="0"/>
    <s v="Septembre"/>
    <n v="3"/>
    <n v="16"/>
    <s v="Lundi"/>
    <n v="32750"/>
  </r>
  <r>
    <x v="8"/>
    <d v="2010-09-17T00:00:00"/>
    <x v="0"/>
    <s v="Septembre"/>
    <n v="3"/>
    <n v="17"/>
    <s v="Mardi"/>
    <n v="72741"/>
  </r>
  <r>
    <x v="8"/>
    <d v="2010-09-18T00:00:00"/>
    <x v="0"/>
    <s v="Septembre"/>
    <n v="3"/>
    <n v="18"/>
    <s v="Mercredi"/>
    <n v="67906"/>
  </r>
  <r>
    <x v="8"/>
    <d v="2010-09-19T00:00:00"/>
    <x v="0"/>
    <s v="Septembre"/>
    <n v="3"/>
    <n v="19"/>
    <s v="Jeudi"/>
    <n v="29792"/>
  </r>
  <r>
    <x v="8"/>
    <d v="2010-09-20T00:00:00"/>
    <x v="0"/>
    <s v="Septembre"/>
    <n v="3"/>
    <n v="20"/>
    <s v="Vendredi"/>
    <n v="37488"/>
  </r>
  <r>
    <x v="8"/>
    <d v="2010-09-21T00:00:00"/>
    <x v="0"/>
    <s v="Septembre"/>
    <n v="3"/>
    <n v="21"/>
    <s v="Samedi"/>
    <n v="71372"/>
  </r>
  <r>
    <x v="8"/>
    <d v="2010-09-22T00:00:00"/>
    <x v="0"/>
    <s v="Septembre"/>
    <n v="4"/>
    <n v="22"/>
    <s v="Dimanche"/>
    <n v="62147"/>
  </r>
  <r>
    <x v="8"/>
    <d v="2010-09-23T00:00:00"/>
    <x v="0"/>
    <s v="Septembre"/>
    <n v="4"/>
    <n v="23"/>
    <s v="Lundi"/>
    <n v="78804"/>
  </r>
  <r>
    <x v="8"/>
    <d v="2010-09-24T00:00:00"/>
    <x v="0"/>
    <s v="Septembre"/>
    <n v="4"/>
    <n v="24"/>
    <s v="Mardi"/>
    <n v="59722"/>
  </r>
  <r>
    <x v="8"/>
    <d v="2010-09-25T00:00:00"/>
    <x v="0"/>
    <s v="Septembre"/>
    <n v="4"/>
    <n v="25"/>
    <s v="Mercredi"/>
    <n v="48309"/>
  </r>
  <r>
    <x v="8"/>
    <d v="2010-09-26T00:00:00"/>
    <x v="0"/>
    <s v="Septembre"/>
    <n v="4"/>
    <n v="26"/>
    <s v="Jeudi"/>
    <n v="84303"/>
  </r>
  <r>
    <x v="8"/>
    <d v="2010-09-27T00:00:00"/>
    <x v="0"/>
    <s v="Septembre"/>
    <n v="4"/>
    <n v="27"/>
    <s v="Vendredi"/>
    <n v="46541"/>
  </r>
  <r>
    <x v="8"/>
    <d v="2010-09-28T00:00:00"/>
    <x v="0"/>
    <s v="Septembre"/>
    <n v="4"/>
    <n v="28"/>
    <s v="Samedi"/>
    <n v="48950"/>
  </r>
  <r>
    <x v="8"/>
    <d v="2010-09-29T00:00:00"/>
    <x v="0"/>
    <s v="Septembre"/>
    <n v="5"/>
    <n v="29"/>
    <s v="Dimanche"/>
    <n v="75633"/>
  </r>
  <r>
    <x v="8"/>
    <d v="2010-09-30T00:00:00"/>
    <x v="0"/>
    <s v="Septembre"/>
    <n v="5"/>
    <n v="30"/>
    <s v="Lundi"/>
    <n v="62631"/>
  </r>
  <r>
    <x v="8"/>
    <d v="2010-10-01T00:00:00"/>
    <x v="0"/>
    <s v="Octobre"/>
    <n v="1"/>
    <n v="1"/>
    <s v="Mardi"/>
    <n v="25907"/>
  </r>
  <r>
    <x v="8"/>
    <d v="2010-10-02T00:00:00"/>
    <x v="0"/>
    <s v="Octobre"/>
    <n v="1"/>
    <n v="2"/>
    <s v="Mercredi"/>
    <n v="68956"/>
  </r>
  <r>
    <x v="8"/>
    <d v="2010-10-03T00:00:00"/>
    <x v="0"/>
    <s v="Octobre"/>
    <n v="1"/>
    <n v="3"/>
    <s v="Jeudi"/>
    <n v="25237"/>
  </r>
  <r>
    <x v="8"/>
    <d v="2010-10-04T00:00:00"/>
    <x v="0"/>
    <s v="Octobre"/>
    <n v="1"/>
    <n v="4"/>
    <s v="Vendredi"/>
    <n v="29374"/>
  </r>
  <r>
    <x v="8"/>
    <d v="2010-10-05T00:00:00"/>
    <x v="0"/>
    <s v="Octobre"/>
    <n v="1"/>
    <n v="5"/>
    <s v="Samedi"/>
    <n v="50437"/>
  </r>
  <r>
    <x v="8"/>
    <d v="2010-10-06T00:00:00"/>
    <x v="0"/>
    <s v="Octobre"/>
    <n v="1"/>
    <n v="6"/>
    <s v="Dimanche"/>
    <n v="53688"/>
  </r>
  <r>
    <x v="8"/>
    <d v="2010-10-07T00:00:00"/>
    <x v="0"/>
    <s v="Octobre"/>
    <n v="1"/>
    <n v="7"/>
    <s v="Lundi"/>
    <n v="81934"/>
  </r>
  <r>
    <x v="8"/>
    <d v="2010-10-08T00:00:00"/>
    <x v="0"/>
    <s v="Octobre"/>
    <n v="2"/>
    <n v="8"/>
    <s v="Mardi"/>
    <n v="64648"/>
  </r>
  <r>
    <x v="8"/>
    <d v="2010-10-09T00:00:00"/>
    <x v="0"/>
    <s v="Octobre"/>
    <n v="2"/>
    <n v="9"/>
    <s v="Mercredi"/>
    <n v="60408"/>
  </r>
  <r>
    <x v="8"/>
    <d v="2010-10-10T00:00:00"/>
    <x v="0"/>
    <s v="Octobre"/>
    <n v="2"/>
    <n v="10"/>
    <s v="Jeudi"/>
    <n v="37156"/>
  </r>
  <r>
    <x v="8"/>
    <d v="2010-10-11T00:00:00"/>
    <x v="0"/>
    <s v="Octobre"/>
    <n v="2"/>
    <n v="11"/>
    <s v="Vendredi"/>
    <n v="14462"/>
  </r>
  <r>
    <x v="8"/>
    <d v="2010-10-12T00:00:00"/>
    <x v="0"/>
    <s v="Octobre"/>
    <n v="2"/>
    <n v="12"/>
    <s v="Samedi"/>
    <n v="75325"/>
  </r>
  <r>
    <x v="8"/>
    <d v="2010-10-13T00:00:00"/>
    <x v="0"/>
    <s v="Octobre"/>
    <n v="2"/>
    <n v="13"/>
    <s v="Dimanche"/>
    <n v="28411"/>
  </r>
  <r>
    <x v="8"/>
    <d v="2010-10-14T00:00:00"/>
    <x v="0"/>
    <s v="Octobre"/>
    <n v="2"/>
    <n v="14"/>
    <s v="Lundi"/>
    <n v="88875"/>
  </r>
  <r>
    <x v="8"/>
    <d v="2010-10-15T00:00:00"/>
    <x v="0"/>
    <s v="Octobre"/>
    <n v="3"/>
    <n v="15"/>
    <s v="Mardi"/>
    <n v="34224"/>
  </r>
  <r>
    <x v="8"/>
    <d v="2010-10-16T00:00:00"/>
    <x v="0"/>
    <s v="Octobre"/>
    <n v="3"/>
    <n v="16"/>
    <s v="Mercredi"/>
    <n v="88948"/>
  </r>
  <r>
    <x v="8"/>
    <d v="2010-10-17T00:00:00"/>
    <x v="0"/>
    <s v="Octobre"/>
    <n v="3"/>
    <n v="17"/>
    <s v="Jeudi"/>
    <n v="61642"/>
  </r>
  <r>
    <x v="8"/>
    <d v="2010-10-18T00:00:00"/>
    <x v="0"/>
    <s v="Octobre"/>
    <n v="3"/>
    <n v="18"/>
    <s v="Vendredi"/>
    <n v="25554"/>
  </r>
  <r>
    <x v="8"/>
    <d v="2010-10-19T00:00:00"/>
    <x v="0"/>
    <s v="Octobre"/>
    <n v="3"/>
    <n v="19"/>
    <s v="Samedi"/>
    <n v="29046"/>
  </r>
  <r>
    <x v="8"/>
    <d v="2010-10-20T00:00:00"/>
    <x v="0"/>
    <s v="Octobre"/>
    <n v="3"/>
    <n v="20"/>
    <s v="Dimanche"/>
    <n v="70815"/>
  </r>
  <r>
    <x v="8"/>
    <d v="2010-10-21T00:00:00"/>
    <x v="0"/>
    <s v="Octobre"/>
    <n v="3"/>
    <n v="21"/>
    <s v="Lundi"/>
    <n v="43707"/>
  </r>
  <r>
    <x v="8"/>
    <d v="2010-10-22T00:00:00"/>
    <x v="0"/>
    <s v="Octobre"/>
    <n v="4"/>
    <n v="22"/>
    <s v="Mardi"/>
    <n v="33604"/>
  </r>
  <r>
    <x v="8"/>
    <d v="2010-10-23T00:00:00"/>
    <x v="0"/>
    <s v="Octobre"/>
    <n v="4"/>
    <n v="23"/>
    <s v="Mercredi"/>
    <n v="45196"/>
  </r>
  <r>
    <x v="8"/>
    <d v="2010-10-24T00:00:00"/>
    <x v="0"/>
    <s v="Octobre"/>
    <n v="4"/>
    <n v="24"/>
    <s v="Jeudi"/>
    <n v="84129"/>
  </r>
  <r>
    <x v="8"/>
    <d v="2010-10-25T00:00:00"/>
    <x v="0"/>
    <s v="Octobre"/>
    <n v="4"/>
    <n v="25"/>
    <s v="Vendredi"/>
    <n v="57621"/>
  </r>
  <r>
    <x v="8"/>
    <d v="2010-10-26T00:00:00"/>
    <x v="0"/>
    <s v="Octobre"/>
    <n v="4"/>
    <n v="26"/>
    <s v="Samedi"/>
    <n v="67984"/>
  </r>
  <r>
    <x v="8"/>
    <d v="2010-10-27T00:00:00"/>
    <x v="0"/>
    <s v="Octobre"/>
    <n v="4"/>
    <n v="27"/>
    <s v="Dimanche"/>
    <n v="71211"/>
  </r>
  <r>
    <x v="8"/>
    <d v="2010-10-28T00:00:00"/>
    <x v="0"/>
    <s v="Octobre"/>
    <n v="4"/>
    <n v="28"/>
    <s v="Lundi"/>
    <n v="54314"/>
  </r>
  <r>
    <x v="8"/>
    <d v="2010-10-29T00:00:00"/>
    <x v="0"/>
    <s v="Octobre"/>
    <n v="5"/>
    <n v="29"/>
    <s v="Mardi"/>
    <n v="38193"/>
  </r>
  <r>
    <x v="8"/>
    <d v="2010-10-30T00:00:00"/>
    <x v="0"/>
    <s v="Octobre"/>
    <n v="5"/>
    <n v="30"/>
    <s v="Mercredi"/>
    <n v="22525"/>
  </r>
  <r>
    <x v="8"/>
    <d v="2010-10-31T00:00:00"/>
    <x v="0"/>
    <s v="Octobre"/>
    <n v="5"/>
    <n v="31"/>
    <s v="Jeudi"/>
    <n v="40602"/>
  </r>
  <r>
    <x v="8"/>
    <d v="2010-11-01T00:00:00"/>
    <x v="0"/>
    <s v="Novembre"/>
    <n v="1"/>
    <n v="1"/>
    <s v="Vendredi"/>
    <n v="110483"/>
  </r>
  <r>
    <x v="8"/>
    <d v="2010-11-02T00:00:00"/>
    <x v="0"/>
    <s v="Novembre"/>
    <n v="1"/>
    <n v="2"/>
    <s v="Samedi"/>
    <n v="48680"/>
  </r>
  <r>
    <x v="8"/>
    <d v="2010-11-03T00:00:00"/>
    <x v="0"/>
    <s v="Novembre"/>
    <n v="1"/>
    <n v="3"/>
    <s v="Dimanche"/>
    <n v="108787"/>
  </r>
  <r>
    <x v="8"/>
    <d v="2010-11-04T00:00:00"/>
    <x v="0"/>
    <s v="Novembre"/>
    <n v="1"/>
    <n v="4"/>
    <s v="Lundi"/>
    <n v="57691"/>
  </r>
  <r>
    <x v="8"/>
    <d v="2010-11-05T00:00:00"/>
    <x v="0"/>
    <s v="Novembre"/>
    <n v="1"/>
    <n v="5"/>
    <s v="Mardi"/>
    <n v="158615"/>
  </r>
  <r>
    <x v="8"/>
    <d v="2010-11-06T00:00:00"/>
    <x v="0"/>
    <s v="Novembre"/>
    <n v="1"/>
    <n v="6"/>
    <s v="Mercredi"/>
    <n v="129425"/>
  </r>
  <r>
    <x v="8"/>
    <d v="2010-11-07T00:00:00"/>
    <x v="0"/>
    <s v="Novembre"/>
    <n v="1"/>
    <n v="7"/>
    <s v="Jeudi"/>
    <n v="146816"/>
  </r>
  <r>
    <x v="8"/>
    <d v="2010-11-08T00:00:00"/>
    <x v="0"/>
    <s v="Novembre"/>
    <n v="2"/>
    <n v="8"/>
    <s v="Vendredi"/>
    <n v="124755"/>
  </r>
  <r>
    <x v="8"/>
    <d v="2010-11-09T00:00:00"/>
    <x v="0"/>
    <s v="Novembre"/>
    <n v="2"/>
    <n v="9"/>
    <s v="Samedi"/>
    <n v="141114"/>
  </r>
  <r>
    <x v="8"/>
    <d v="2010-11-10T00:00:00"/>
    <x v="0"/>
    <s v="Novembre"/>
    <n v="2"/>
    <n v="10"/>
    <s v="Dimanche"/>
    <n v="147978"/>
  </r>
  <r>
    <x v="8"/>
    <d v="2010-11-11T00:00:00"/>
    <x v="0"/>
    <s v="Novembre"/>
    <n v="2"/>
    <n v="11"/>
    <s v="Lundi"/>
    <n v="135702"/>
  </r>
  <r>
    <x v="8"/>
    <d v="2010-11-12T00:00:00"/>
    <x v="0"/>
    <s v="Novembre"/>
    <n v="2"/>
    <n v="12"/>
    <s v="Mardi"/>
    <n v="83204"/>
  </r>
  <r>
    <x v="8"/>
    <d v="2010-11-13T00:00:00"/>
    <x v="0"/>
    <s v="Novembre"/>
    <n v="2"/>
    <n v="13"/>
    <s v="Mercredi"/>
    <n v="134121"/>
  </r>
  <r>
    <x v="8"/>
    <d v="2010-11-14T00:00:00"/>
    <x v="0"/>
    <s v="Novembre"/>
    <n v="2"/>
    <n v="14"/>
    <s v="Jeudi"/>
    <n v="45154"/>
  </r>
  <r>
    <x v="8"/>
    <d v="2010-11-15T00:00:00"/>
    <x v="0"/>
    <s v="Novembre"/>
    <n v="3"/>
    <n v="15"/>
    <s v="Vendredi"/>
    <n v="152864"/>
  </r>
  <r>
    <x v="8"/>
    <d v="2010-11-16T00:00:00"/>
    <x v="0"/>
    <s v="Novembre"/>
    <n v="3"/>
    <n v="16"/>
    <s v="Samedi"/>
    <n v="84765"/>
  </r>
  <r>
    <x v="8"/>
    <d v="2010-11-17T00:00:00"/>
    <x v="0"/>
    <s v="Novembre"/>
    <n v="3"/>
    <n v="17"/>
    <s v="Dimanche"/>
    <n v="69268"/>
  </r>
  <r>
    <x v="8"/>
    <d v="2010-11-18T00:00:00"/>
    <x v="0"/>
    <s v="Novembre"/>
    <n v="3"/>
    <n v="18"/>
    <s v="Lundi"/>
    <n v="81141"/>
  </r>
  <r>
    <x v="8"/>
    <d v="2010-11-19T00:00:00"/>
    <x v="0"/>
    <s v="Novembre"/>
    <n v="3"/>
    <n v="19"/>
    <s v="Mardi"/>
    <n v="75412"/>
  </r>
  <r>
    <x v="8"/>
    <d v="2010-11-20T00:00:00"/>
    <x v="0"/>
    <s v="Novembre"/>
    <n v="3"/>
    <n v="20"/>
    <s v="Mercredi"/>
    <n v="46101"/>
  </r>
  <r>
    <x v="8"/>
    <d v="2010-11-21T00:00:00"/>
    <x v="0"/>
    <s v="Novembre"/>
    <n v="3"/>
    <n v="21"/>
    <s v="Jeudi"/>
    <n v="46942"/>
  </r>
  <r>
    <x v="8"/>
    <d v="2010-11-22T00:00:00"/>
    <x v="0"/>
    <s v="Novembre"/>
    <n v="4"/>
    <n v="22"/>
    <s v="Vendredi"/>
    <n v="71562"/>
  </r>
  <r>
    <x v="8"/>
    <d v="2010-11-23T00:00:00"/>
    <x v="0"/>
    <s v="Novembre"/>
    <n v="4"/>
    <n v="23"/>
    <s v="Samedi"/>
    <n v="49010"/>
  </r>
  <r>
    <x v="8"/>
    <d v="2010-11-24T00:00:00"/>
    <x v="0"/>
    <s v="Novembre"/>
    <n v="4"/>
    <n v="24"/>
    <s v="Dimanche"/>
    <n v="73982"/>
  </r>
  <r>
    <x v="8"/>
    <d v="2010-11-25T00:00:00"/>
    <x v="0"/>
    <s v="Novembre"/>
    <n v="4"/>
    <n v="25"/>
    <s v="Lundi"/>
    <n v="102377"/>
  </r>
  <r>
    <x v="8"/>
    <d v="2010-11-26T00:00:00"/>
    <x v="0"/>
    <s v="Novembre"/>
    <n v="4"/>
    <n v="26"/>
    <s v="Mardi"/>
    <n v="141162"/>
  </r>
  <r>
    <x v="8"/>
    <d v="2010-11-27T00:00:00"/>
    <x v="0"/>
    <s v="Novembre"/>
    <n v="4"/>
    <n v="27"/>
    <s v="Mercredi"/>
    <n v="86004"/>
  </r>
  <r>
    <x v="8"/>
    <d v="2010-11-28T00:00:00"/>
    <x v="0"/>
    <s v="Novembre"/>
    <n v="4"/>
    <n v="28"/>
    <s v="Jeudi"/>
    <n v="107057"/>
  </r>
  <r>
    <x v="8"/>
    <d v="2010-11-29T00:00:00"/>
    <x v="0"/>
    <s v="Novembre"/>
    <n v="5"/>
    <n v="29"/>
    <s v="Vendredi"/>
    <n v="122457"/>
  </r>
  <r>
    <x v="8"/>
    <d v="2010-11-30T00:00:00"/>
    <x v="0"/>
    <s v="Novembre"/>
    <n v="5"/>
    <n v="30"/>
    <s v="Samedi"/>
    <n v="114339"/>
  </r>
  <r>
    <x v="8"/>
    <d v="2010-12-01T00:00:00"/>
    <x v="0"/>
    <s v="Décembre"/>
    <n v="1"/>
    <n v="1"/>
    <s v="Dimanche"/>
    <n v="127273"/>
  </r>
  <r>
    <x v="8"/>
    <d v="2010-12-02T00:00:00"/>
    <x v="0"/>
    <s v="Décembre"/>
    <n v="1"/>
    <n v="2"/>
    <s v="Lundi"/>
    <n v="147077"/>
  </r>
  <r>
    <x v="8"/>
    <d v="2010-12-03T00:00:00"/>
    <x v="0"/>
    <s v="Décembre"/>
    <n v="1"/>
    <n v="3"/>
    <s v="Mardi"/>
    <n v="125860"/>
  </r>
  <r>
    <x v="8"/>
    <d v="2010-12-04T00:00:00"/>
    <x v="0"/>
    <s v="Décembre"/>
    <n v="1"/>
    <n v="4"/>
    <s v="Mercredi"/>
    <n v="94487"/>
  </r>
  <r>
    <x v="8"/>
    <d v="2010-12-05T00:00:00"/>
    <x v="0"/>
    <s v="Décembre"/>
    <n v="1"/>
    <n v="5"/>
    <s v="Jeudi"/>
    <n v="111185"/>
  </r>
  <r>
    <x v="8"/>
    <d v="2010-12-06T00:00:00"/>
    <x v="0"/>
    <s v="Décembre"/>
    <n v="1"/>
    <n v="6"/>
    <s v="Vendredi"/>
    <n v="62628"/>
  </r>
  <r>
    <x v="8"/>
    <d v="2010-12-07T00:00:00"/>
    <x v="0"/>
    <s v="Décembre"/>
    <n v="1"/>
    <n v="7"/>
    <s v="Samedi"/>
    <n v="104942"/>
  </r>
  <r>
    <x v="8"/>
    <d v="2010-12-08T00:00:00"/>
    <x v="0"/>
    <s v="Décembre"/>
    <n v="2"/>
    <n v="8"/>
    <s v="Dimanche"/>
    <n v="47597"/>
  </r>
  <r>
    <x v="8"/>
    <d v="2010-12-09T00:00:00"/>
    <x v="0"/>
    <s v="Décembre"/>
    <n v="2"/>
    <n v="9"/>
    <s v="Lundi"/>
    <n v="115304"/>
  </r>
  <r>
    <x v="8"/>
    <d v="2010-12-10T00:00:00"/>
    <x v="0"/>
    <s v="Décembre"/>
    <n v="2"/>
    <n v="10"/>
    <s v="Mardi"/>
    <n v="72319"/>
  </r>
  <r>
    <x v="8"/>
    <d v="2010-12-11T00:00:00"/>
    <x v="0"/>
    <s v="Décembre"/>
    <n v="2"/>
    <n v="11"/>
    <s v="Mercredi"/>
    <n v="56090"/>
  </r>
  <r>
    <x v="8"/>
    <d v="2010-12-12T00:00:00"/>
    <x v="0"/>
    <s v="Décembre"/>
    <n v="2"/>
    <n v="12"/>
    <s v="Jeudi"/>
    <n v="118627"/>
  </r>
  <r>
    <x v="8"/>
    <d v="2010-12-13T00:00:00"/>
    <x v="0"/>
    <s v="Décembre"/>
    <n v="2"/>
    <n v="13"/>
    <s v="Vendredi"/>
    <n v="94962"/>
  </r>
  <r>
    <x v="8"/>
    <d v="2010-12-14T00:00:00"/>
    <x v="0"/>
    <s v="Décembre"/>
    <n v="2"/>
    <n v="14"/>
    <s v="Samedi"/>
    <n v="158594"/>
  </r>
  <r>
    <x v="8"/>
    <d v="2010-12-15T00:00:00"/>
    <x v="0"/>
    <s v="Décembre"/>
    <n v="3"/>
    <n v="15"/>
    <s v="Dimanche"/>
    <n v="103922"/>
  </r>
  <r>
    <x v="8"/>
    <d v="2010-12-16T00:00:00"/>
    <x v="0"/>
    <s v="Décembre"/>
    <n v="3"/>
    <n v="16"/>
    <s v="Lundi"/>
    <n v="85496"/>
  </r>
  <r>
    <x v="8"/>
    <d v="2010-12-17T00:00:00"/>
    <x v="0"/>
    <s v="Décembre"/>
    <n v="3"/>
    <n v="17"/>
    <s v="Mardi"/>
    <n v="47247"/>
  </r>
  <r>
    <x v="8"/>
    <d v="2010-12-18T00:00:00"/>
    <x v="0"/>
    <s v="Décembre"/>
    <n v="3"/>
    <n v="18"/>
    <s v="Mercredi"/>
    <n v="155080"/>
  </r>
  <r>
    <x v="8"/>
    <d v="2010-12-19T00:00:00"/>
    <x v="0"/>
    <s v="Décembre"/>
    <n v="3"/>
    <n v="19"/>
    <s v="Jeudi"/>
    <n v="110933"/>
  </r>
  <r>
    <x v="8"/>
    <d v="2010-12-20T00:00:00"/>
    <x v="0"/>
    <s v="Décembre"/>
    <n v="3"/>
    <n v="20"/>
    <s v="Vendredi"/>
    <n v="54861"/>
  </r>
  <r>
    <x v="8"/>
    <d v="2010-12-21T00:00:00"/>
    <x v="0"/>
    <s v="Décembre"/>
    <n v="3"/>
    <n v="21"/>
    <s v="Samedi"/>
    <n v="112338"/>
  </r>
  <r>
    <x v="8"/>
    <d v="2010-12-22T00:00:00"/>
    <x v="0"/>
    <s v="Décembre"/>
    <n v="4"/>
    <n v="22"/>
    <s v="Dimanche"/>
    <n v="152021"/>
  </r>
  <r>
    <x v="8"/>
    <d v="2010-12-23T00:00:00"/>
    <x v="0"/>
    <s v="Décembre"/>
    <n v="4"/>
    <n v="23"/>
    <s v="Lundi"/>
    <n v="113151"/>
  </r>
  <r>
    <x v="8"/>
    <d v="2010-12-24T00:00:00"/>
    <x v="0"/>
    <s v="Décembre"/>
    <n v="4"/>
    <n v="24"/>
    <s v="Mardi"/>
    <n v="110949"/>
  </r>
  <r>
    <x v="8"/>
    <d v="2010-12-25T00:00:00"/>
    <x v="0"/>
    <s v="Décembre"/>
    <n v="4"/>
    <n v="25"/>
    <s v="Mercredi"/>
    <n v="143128"/>
  </r>
  <r>
    <x v="8"/>
    <d v="2010-12-26T00:00:00"/>
    <x v="0"/>
    <s v="Décembre"/>
    <n v="4"/>
    <n v="26"/>
    <s v="Jeudi"/>
    <n v="152760"/>
  </r>
  <r>
    <x v="8"/>
    <d v="2010-12-27T00:00:00"/>
    <x v="0"/>
    <s v="Décembre"/>
    <n v="4"/>
    <n v="27"/>
    <s v="Vendredi"/>
    <n v="157343"/>
  </r>
  <r>
    <x v="8"/>
    <d v="2010-12-28T00:00:00"/>
    <x v="0"/>
    <s v="Décembre"/>
    <n v="4"/>
    <n v="28"/>
    <s v="Samedi"/>
    <n v="89005"/>
  </r>
  <r>
    <x v="8"/>
    <d v="2010-12-29T00:00:00"/>
    <x v="0"/>
    <s v="Décembre"/>
    <n v="5"/>
    <n v="29"/>
    <s v="Dimanche"/>
    <n v="105673"/>
  </r>
  <r>
    <x v="8"/>
    <d v="2010-12-30T00:00:00"/>
    <x v="0"/>
    <s v="Décembre"/>
    <n v="5"/>
    <n v="30"/>
    <s v="Lundi"/>
    <n v="152231"/>
  </r>
  <r>
    <x v="8"/>
    <d v="2010-12-31T00:00:00"/>
    <x v="0"/>
    <s v="Décembre"/>
    <n v="5"/>
    <n v="31"/>
    <s v="Mardi"/>
    <n v="156206"/>
  </r>
  <r>
    <x v="0"/>
    <d v="2009-01-01T00:00:00"/>
    <x v="1"/>
    <s v="Janvier"/>
    <n v="1"/>
    <n v="1"/>
    <s v="Mercredi"/>
    <n v="46144"/>
  </r>
  <r>
    <x v="0"/>
    <d v="2009-01-02T00:00:00"/>
    <x v="1"/>
    <s v="Janvier"/>
    <n v="1"/>
    <n v="2"/>
    <s v="Jeudi"/>
    <n v="105578"/>
  </r>
  <r>
    <x v="0"/>
    <d v="2009-01-03T00:00:00"/>
    <x v="1"/>
    <s v="Janvier"/>
    <n v="1"/>
    <n v="3"/>
    <s v="Vendredi"/>
    <n v="83669"/>
  </r>
  <r>
    <x v="0"/>
    <d v="2009-01-04T00:00:00"/>
    <x v="1"/>
    <s v="Janvier"/>
    <n v="1"/>
    <n v="4"/>
    <s v="Samedi"/>
    <n v="100240"/>
  </r>
  <r>
    <x v="0"/>
    <d v="2009-01-05T00:00:00"/>
    <x v="1"/>
    <s v="Janvier"/>
    <n v="1"/>
    <n v="5"/>
    <s v="Dimanche"/>
    <n v="130597"/>
  </r>
  <r>
    <x v="0"/>
    <d v="2009-01-06T00:00:00"/>
    <x v="1"/>
    <s v="Janvier"/>
    <n v="1"/>
    <n v="6"/>
    <s v="Lundi"/>
    <n v="123563"/>
  </r>
  <r>
    <x v="0"/>
    <d v="2009-01-07T00:00:00"/>
    <x v="1"/>
    <s v="Janvier"/>
    <n v="1"/>
    <n v="7"/>
    <s v="Mardi"/>
    <n v="50054"/>
  </r>
  <r>
    <x v="0"/>
    <d v="2009-01-08T00:00:00"/>
    <x v="1"/>
    <s v="Janvier"/>
    <n v="2"/>
    <n v="8"/>
    <s v="Mercredi"/>
    <n v="78540"/>
  </r>
  <r>
    <x v="0"/>
    <d v="2009-01-09T00:00:00"/>
    <x v="1"/>
    <s v="Janvier"/>
    <n v="2"/>
    <n v="9"/>
    <s v="Jeudi"/>
    <n v="82893"/>
  </r>
  <r>
    <x v="0"/>
    <d v="2009-01-10T00:00:00"/>
    <x v="1"/>
    <s v="Janvier"/>
    <n v="2"/>
    <n v="10"/>
    <s v="Vendredi"/>
    <n v="88487"/>
  </r>
  <r>
    <x v="0"/>
    <d v="2009-01-11T00:00:00"/>
    <x v="1"/>
    <s v="Janvier"/>
    <n v="2"/>
    <n v="11"/>
    <s v="Samedi"/>
    <n v="121631"/>
  </r>
  <r>
    <x v="0"/>
    <d v="2009-01-12T00:00:00"/>
    <x v="1"/>
    <s v="Janvier"/>
    <n v="2"/>
    <n v="12"/>
    <s v="Dimanche"/>
    <n v="150493"/>
  </r>
  <r>
    <x v="0"/>
    <d v="2009-01-13T00:00:00"/>
    <x v="1"/>
    <s v="Janvier"/>
    <n v="2"/>
    <n v="13"/>
    <s v="Lundi"/>
    <n v="131155"/>
  </r>
  <r>
    <x v="0"/>
    <d v="2009-01-14T00:00:00"/>
    <x v="1"/>
    <s v="Janvier"/>
    <n v="2"/>
    <n v="14"/>
    <s v="Mardi"/>
    <n v="145227"/>
  </r>
  <r>
    <x v="0"/>
    <d v="2009-01-15T00:00:00"/>
    <x v="1"/>
    <s v="Janvier"/>
    <n v="3"/>
    <n v="15"/>
    <s v="Mercredi"/>
    <n v="122083"/>
  </r>
  <r>
    <x v="0"/>
    <d v="2009-01-16T00:00:00"/>
    <x v="1"/>
    <s v="Janvier"/>
    <n v="3"/>
    <n v="16"/>
    <s v="Jeudi"/>
    <n v="79928"/>
  </r>
  <r>
    <x v="0"/>
    <d v="2009-01-17T00:00:00"/>
    <x v="1"/>
    <s v="Janvier"/>
    <n v="3"/>
    <n v="17"/>
    <s v="Vendredi"/>
    <n v="58421"/>
  </r>
  <r>
    <x v="0"/>
    <d v="2009-01-18T00:00:00"/>
    <x v="1"/>
    <s v="Janvier"/>
    <n v="3"/>
    <n v="18"/>
    <s v="Samedi"/>
    <n v="128805"/>
  </r>
  <r>
    <x v="0"/>
    <d v="2009-01-19T00:00:00"/>
    <x v="1"/>
    <s v="Janvier"/>
    <n v="3"/>
    <n v="19"/>
    <s v="Dimanche"/>
    <n v="53609"/>
  </r>
  <r>
    <x v="0"/>
    <d v="2009-01-20T00:00:00"/>
    <x v="1"/>
    <s v="Janvier"/>
    <n v="3"/>
    <n v="20"/>
    <s v="Lundi"/>
    <n v="77660"/>
  </r>
  <r>
    <x v="0"/>
    <d v="2009-01-21T00:00:00"/>
    <x v="1"/>
    <s v="Janvier"/>
    <n v="3"/>
    <n v="21"/>
    <s v="Mardi"/>
    <n v="41413"/>
  </r>
  <r>
    <x v="0"/>
    <d v="2009-01-22T00:00:00"/>
    <x v="1"/>
    <s v="Janvier"/>
    <n v="4"/>
    <n v="22"/>
    <s v="Mercredi"/>
    <n v="41705"/>
  </r>
  <r>
    <x v="0"/>
    <d v="2009-01-23T00:00:00"/>
    <x v="1"/>
    <s v="Janvier"/>
    <n v="4"/>
    <n v="23"/>
    <s v="Jeudi"/>
    <n v="62075"/>
  </r>
  <r>
    <x v="0"/>
    <d v="2009-01-24T00:00:00"/>
    <x v="1"/>
    <s v="Janvier"/>
    <n v="4"/>
    <n v="24"/>
    <s v="Vendredi"/>
    <n v="51240"/>
  </r>
  <r>
    <x v="0"/>
    <d v="2009-01-25T00:00:00"/>
    <x v="1"/>
    <s v="Janvier"/>
    <n v="4"/>
    <n v="25"/>
    <s v="Samedi"/>
    <n v="152155"/>
  </r>
  <r>
    <x v="0"/>
    <d v="2009-01-26T00:00:00"/>
    <x v="1"/>
    <s v="Janvier"/>
    <n v="4"/>
    <n v="26"/>
    <s v="Dimanche"/>
    <n v="68595"/>
  </r>
  <r>
    <x v="0"/>
    <d v="2009-01-27T00:00:00"/>
    <x v="1"/>
    <s v="Janvier"/>
    <n v="4"/>
    <n v="27"/>
    <s v="Lundi"/>
    <n v="140201"/>
  </r>
  <r>
    <x v="0"/>
    <d v="2009-01-28T00:00:00"/>
    <x v="1"/>
    <s v="Janvier"/>
    <n v="4"/>
    <n v="28"/>
    <s v="Mardi"/>
    <n v="93618"/>
  </r>
  <r>
    <x v="0"/>
    <d v="2009-01-29T00:00:00"/>
    <x v="1"/>
    <s v="Janvier"/>
    <n v="5"/>
    <n v="29"/>
    <s v="Mercredi"/>
    <n v="119223"/>
  </r>
  <r>
    <x v="0"/>
    <d v="2009-01-30T00:00:00"/>
    <x v="1"/>
    <s v="Janvier"/>
    <n v="5"/>
    <n v="30"/>
    <s v="Jeudi"/>
    <n v="89694"/>
  </r>
  <r>
    <x v="0"/>
    <d v="2009-01-31T00:00:00"/>
    <x v="1"/>
    <s v="Janvier"/>
    <n v="5"/>
    <n v="31"/>
    <s v="Vendredi"/>
    <n v="147568"/>
  </r>
  <r>
    <x v="0"/>
    <d v="2009-02-01T00:00:00"/>
    <x v="1"/>
    <s v="Février"/>
    <n v="1"/>
    <n v="1"/>
    <s v="Samedi"/>
    <n v="27399"/>
  </r>
  <r>
    <x v="0"/>
    <d v="2009-02-02T00:00:00"/>
    <x v="1"/>
    <s v="Février"/>
    <n v="1"/>
    <n v="2"/>
    <s v="Dimanche"/>
    <n v="40136"/>
  </r>
  <r>
    <x v="0"/>
    <d v="2009-02-03T00:00:00"/>
    <x v="1"/>
    <s v="Février"/>
    <n v="1"/>
    <n v="3"/>
    <s v="Lundi"/>
    <n v="55044"/>
  </r>
  <r>
    <x v="0"/>
    <d v="2009-02-04T00:00:00"/>
    <x v="1"/>
    <s v="Février"/>
    <n v="1"/>
    <n v="4"/>
    <s v="Mardi"/>
    <n v="34322"/>
  </r>
  <r>
    <x v="0"/>
    <d v="2009-02-05T00:00:00"/>
    <x v="1"/>
    <s v="Février"/>
    <n v="1"/>
    <n v="5"/>
    <s v="Mercredi"/>
    <n v="74079"/>
  </r>
  <r>
    <x v="0"/>
    <d v="2009-02-06T00:00:00"/>
    <x v="1"/>
    <s v="Février"/>
    <n v="1"/>
    <n v="6"/>
    <s v="Jeudi"/>
    <n v="69545"/>
  </r>
  <r>
    <x v="0"/>
    <d v="2009-02-07T00:00:00"/>
    <x v="1"/>
    <s v="Février"/>
    <n v="1"/>
    <n v="7"/>
    <s v="Vendredi"/>
    <n v="19389"/>
  </r>
  <r>
    <x v="0"/>
    <d v="2009-02-08T00:00:00"/>
    <x v="1"/>
    <s v="Février"/>
    <n v="2"/>
    <n v="8"/>
    <s v="Samedi"/>
    <n v="84827"/>
  </r>
  <r>
    <x v="0"/>
    <d v="2009-02-09T00:00:00"/>
    <x v="1"/>
    <s v="Février"/>
    <n v="2"/>
    <n v="9"/>
    <s v="Dimanche"/>
    <n v="33644"/>
  </r>
  <r>
    <x v="0"/>
    <d v="2009-02-10T00:00:00"/>
    <x v="1"/>
    <s v="Février"/>
    <n v="2"/>
    <n v="10"/>
    <s v="Lundi"/>
    <n v="80376"/>
  </r>
  <r>
    <x v="0"/>
    <d v="2009-02-11T00:00:00"/>
    <x v="1"/>
    <s v="Février"/>
    <n v="2"/>
    <n v="11"/>
    <s v="Mardi"/>
    <n v="87182"/>
  </r>
  <r>
    <x v="0"/>
    <d v="2009-02-12T00:00:00"/>
    <x v="1"/>
    <s v="Février"/>
    <n v="2"/>
    <n v="12"/>
    <s v="Mercredi"/>
    <n v="86845"/>
  </r>
  <r>
    <x v="0"/>
    <d v="2009-02-13T00:00:00"/>
    <x v="1"/>
    <s v="Février"/>
    <n v="2"/>
    <n v="13"/>
    <s v="Jeudi"/>
    <n v="43235"/>
  </r>
  <r>
    <x v="0"/>
    <d v="2009-02-14T00:00:00"/>
    <x v="1"/>
    <s v="Février"/>
    <n v="2"/>
    <n v="14"/>
    <s v="Vendredi"/>
    <n v="18501"/>
  </r>
  <r>
    <x v="0"/>
    <d v="2009-02-15T00:00:00"/>
    <x v="1"/>
    <s v="Février"/>
    <n v="3"/>
    <n v="15"/>
    <s v="Samedi"/>
    <n v="34302"/>
  </r>
  <r>
    <x v="0"/>
    <d v="2009-02-16T00:00:00"/>
    <x v="1"/>
    <s v="Février"/>
    <n v="3"/>
    <n v="16"/>
    <s v="Dimanche"/>
    <n v="28455"/>
  </r>
  <r>
    <x v="0"/>
    <d v="2009-02-17T00:00:00"/>
    <x v="1"/>
    <s v="Février"/>
    <n v="3"/>
    <n v="17"/>
    <s v="Lundi"/>
    <n v="25890"/>
  </r>
  <r>
    <x v="0"/>
    <d v="2009-02-18T00:00:00"/>
    <x v="1"/>
    <s v="Février"/>
    <n v="3"/>
    <n v="18"/>
    <s v="Mardi"/>
    <n v="29314"/>
  </r>
  <r>
    <x v="0"/>
    <d v="2009-02-19T00:00:00"/>
    <x v="1"/>
    <s v="Février"/>
    <n v="3"/>
    <n v="19"/>
    <s v="Mercredi"/>
    <n v="81003"/>
  </r>
  <r>
    <x v="0"/>
    <d v="2009-02-20T00:00:00"/>
    <x v="1"/>
    <s v="Février"/>
    <n v="3"/>
    <n v="20"/>
    <s v="Jeudi"/>
    <n v="45402"/>
  </r>
  <r>
    <x v="0"/>
    <d v="2009-02-21T00:00:00"/>
    <x v="1"/>
    <s v="Février"/>
    <n v="3"/>
    <n v="21"/>
    <s v="Vendredi"/>
    <n v="78381"/>
  </r>
  <r>
    <x v="0"/>
    <d v="2009-02-22T00:00:00"/>
    <x v="1"/>
    <s v="Février"/>
    <n v="4"/>
    <n v="22"/>
    <s v="Samedi"/>
    <n v="76953"/>
  </r>
  <r>
    <x v="0"/>
    <d v="2009-02-23T00:00:00"/>
    <x v="1"/>
    <s v="Février"/>
    <n v="4"/>
    <n v="23"/>
    <s v="Dimanche"/>
    <n v="55127"/>
  </r>
  <r>
    <x v="0"/>
    <d v="2009-02-24T00:00:00"/>
    <x v="1"/>
    <s v="Février"/>
    <n v="4"/>
    <n v="24"/>
    <s v="Lundi"/>
    <n v="43255"/>
  </r>
  <r>
    <x v="0"/>
    <d v="2009-02-25T00:00:00"/>
    <x v="1"/>
    <s v="Février"/>
    <n v="4"/>
    <n v="25"/>
    <s v="Mardi"/>
    <n v="56580"/>
  </r>
  <r>
    <x v="0"/>
    <d v="2009-02-26T00:00:00"/>
    <x v="1"/>
    <s v="Février"/>
    <n v="4"/>
    <n v="26"/>
    <s v="Mercredi"/>
    <n v="88778"/>
  </r>
  <r>
    <x v="0"/>
    <d v="2009-02-27T00:00:00"/>
    <x v="1"/>
    <s v="Février"/>
    <n v="4"/>
    <n v="27"/>
    <s v="Jeudi"/>
    <n v="87901"/>
  </r>
  <r>
    <x v="0"/>
    <d v="2009-02-28T00:00:00"/>
    <x v="1"/>
    <s v="Février"/>
    <n v="4"/>
    <n v="28"/>
    <s v="Vendredi"/>
    <n v="55861"/>
  </r>
  <r>
    <x v="0"/>
    <d v="2009-03-01T00:00:00"/>
    <x v="1"/>
    <s v="Mars"/>
    <n v="1"/>
    <n v="1"/>
    <s v="Samedi"/>
    <n v="47273"/>
  </r>
  <r>
    <x v="0"/>
    <d v="2009-03-02T00:00:00"/>
    <x v="1"/>
    <s v="Mars"/>
    <n v="1"/>
    <n v="2"/>
    <s v="Dimanche"/>
    <n v="76954"/>
  </r>
  <r>
    <x v="0"/>
    <d v="2009-03-03T00:00:00"/>
    <x v="1"/>
    <s v="Mars"/>
    <n v="1"/>
    <n v="3"/>
    <s v="Lundi"/>
    <n v="76612"/>
  </r>
  <r>
    <x v="0"/>
    <d v="2009-03-04T00:00:00"/>
    <x v="1"/>
    <s v="Mars"/>
    <n v="1"/>
    <n v="4"/>
    <s v="Mardi"/>
    <n v="52393"/>
  </r>
  <r>
    <x v="0"/>
    <d v="2009-03-05T00:00:00"/>
    <x v="1"/>
    <s v="Mars"/>
    <n v="1"/>
    <n v="5"/>
    <s v="Mercredi"/>
    <n v="30882"/>
  </r>
  <r>
    <x v="0"/>
    <d v="2009-03-06T00:00:00"/>
    <x v="1"/>
    <s v="Mars"/>
    <n v="1"/>
    <n v="6"/>
    <s v="Jeudi"/>
    <n v="24398"/>
  </r>
  <r>
    <x v="0"/>
    <d v="2009-03-07T00:00:00"/>
    <x v="1"/>
    <s v="Mars"/>
    <n v="1"/>
    <n v="7"/>
    <s v="Vendredi"/>
    <n v="56878"/>
  </r>
  <r>
    <x v="0"/>
    <d v="2009-03-08T00:00:00"/>
    <x v="1"/>
    <s v="Mars"/>
    <n v="2"/>
    <n v="8"/>
    <s v="Samedi"/>
    <n v="71052"/>
  </r>
  <r>
    <x v="0"/>
    <d v="2009-03-09T00:00:00"/>
    <x v="1"/>
    <s v="Mars"/>
    <n v="2"/>
    <n v="9"/>
    <s v="Dimanche"/>
    <n v="25030"/>
  </r>
  <r>
    <x v="0"/>
    <d v="2009-03-10T00:00:00"/>
    <x v="1"/>
    <s v="Mars"/>
    <n v="2"/>
    <n v="10"/>
    <s v="Lundi"/>
    <n v="70200"/>
  </r>
  <r>
    <x v="0"/>
    <d v="2009-03-11T00:00:00"/>
    <x v="1"/>
    <s v="Mars"/>
    <n v="2"/>
    <n v="11"/>
    <s v="Mardi"/>
    <n v="20703"/>
  </r>
  <r>
    <x v="0"/>
    <d v="2009-03-12T00:00:00"/>
    <x v="1"/>
    <s v="Mars"/>
    <n v="2"/>
    <n v="12"/>
    <s v="Mercredi"/>
    <n v="73720"/>
  </r>
  <r>
    <x v="0"/>
    <d v="2009-03-13T00:00:00"/>
    <x v="1"/>
    <s v="Mars"/>
    <n v="2"/>
    <n v="13"/>
    <s v="Jeudi"/>
    <n v="85574"/>
  </r>
  <r>
    <x v="0"/>
    <d v="2009-03-14T00:00:00"/>
    <x v="1"/>
    <s v="Mars"/>
    <n v="2"/>
    <n v="14"/>
    <s v="Vendredi"/>
    <n v="57973"/>
  </r>
  <r>
    <x v="0"/>
    <d v="2009-03-15T00:00:00"/>
    <x v="1"/>
    <s v="Mars"/>
    <n v="3"/>
    <n v="15"/>
    <s v="Samedi"/>
    <n v="70894"/>
  </r>
  <r>
    <x v="0"/>
    <d v="2009-03-16T00:00:00"/>
    <x v="1"/>
    <s v="Mars"/>
    <n v="3"/>
    <n v="16"/>
    <s v="Dimanche"/>
    <n v="60140"/>
  </r>
  <r>
    <x v="0"/>
    <d v="2009-03-17T00:00:00"/>
    <x v="1"/>
    <s v="Mars"/>
    <n v="3"/>
    <n v="17"/>
    <s v="Lundi"/>
    <n v="26761"/>
  </r>
  <r>
    <x v="0"/>
    <d v="2009-03-18T00:00:00"/>
    <x v="1"/>
    <s v="Mars"/>
    <n v="3"/>
    <n v="18"/>
    <s v="Mardi"/>
    <n v="71962"/>
  </r>
  <r>
    <x v="0"/>
    <d v="2009-03-19T00:00:00"/>
    <x v="1"/>
    <s v="Mars"/>
    <n v="3"/>
    <n v="19"/>
    <s v="Mercredi"/>
    <n v="48464"/>
  </r>
  <r>
    <x v="0"/>
    <d v="2009-03-20T00:00:00"/>
    <x v="1"/>
    <s v="Mars"/>
    <n v="3"/>
    <n v="20"/>
    <s v="Jeudi"/>
    <n v="75583"/>
  </r>
  <r>
    <x v="0"/>
    <d v="2009-03-21T00:00:00"/>
    <x v="1"/>
    <s v="Mars"/>
    <n v="3"/>
    <n v="21"/>
    <s v="Vendredi"/>
    <n v="17925"/>
  </r>
  <r>
    <x v="0"/>
    <d v="2009-03-22T00:00:00"/>
    <x v="1"/>
    <s v="Mars"/>
    <n v="4"/>
    <n v="22"/>
    <s v="Samedi"/>
    <n v="50192"/>
  </r>
  <r>
    <x v="0"/>
    <d v="2009-03-23T00:00:00"/>
    <x v="1"/>
    <s v="Mars"/>
    <n v="4"/>
    <n v="23"/>
    <s v="Dimanche"/>
    <n v="27445"/>
  </r>
  <r>
    <x v="0"/>
    <d v="2009-03-24T00:00:00"/>
    <x v="1"/>
    <s v="Mars"/>
    <n v="4"/>
    <n v="24"/>
    <s v="Lundi"/>
    <n v="47527"/>
  </r>
  <r>
    <x v="0"/>
    <d v="2009-03-25T00:00:00"/>
    <x v="1"/>
    <s v="Mars"/>
    <n v="4"/>
    <n v="25"/>
    <s v="Mardi"/>
    <n v="69170"/>
  </r>
  <r>
    <x v="0"/>
    <d v="2009-03-26T00:00:00"/>
    <x v="1"/>
    <s v="Mars"/>
    <n v="4"/>
    <n v="26"/>
    <s v="Mercredi"/>
    <n v="79861"/>
  </r>
  <r>
    <x v="0"/>
    <d v="2009-03-27T00:00:00"/>
    <x v="1"/>
    <s v="Mars"/>
    <n v="4"/>
    <n v="27"/>
    <s v="Jeudi"/>
    <n v="46944"/>
  </r>
  <r>
    <x v="0"/>
    <d v="2009-03-28T00:00:00"/>
    <x v="1"/>
    <s v="Mars"/>
    <n v="4"/>
    <n v="28"/>
    <s v="Vendredi"/>
    <n v="84003"/>
  </r>
  <r>
    <x v="0"/>
    <d v="2009-03-29T00:00:00"/>
    <x v="1"/>
    <s v="Mars"/>
    <n v="5"/>
    <n v="29"/>
    <s v="Samedi"/>
    <n v="50337"/>
  </r>
  <r>
    <x v="0"/>
    <d v="2009-03-30T00:00:00"/>
    <x v="1"/>
    <s v="Mars"/>
    <n v="5"/>
    <n v="30"/>
    <s v="Dimanche"/>
    <n v="33811"/>
  </r>
  <r>
    <x v="0"/>
    <d v="2009-03-31T00:00:00"/>
    <x v="1"/>
    <s v="Mars"/>
    <n v="5"/>
    <n v="31"/>
    <s v="Lundi"/>
    <n v="57366"/>
  </r>
  <r>
    <x v="0"/>
    <d v="2009-04-01T00:00:00"/>
    <x v="1"/>
    <s v="Avril"/>
    <n v="1"/>
    <n v="1"/>
    <s v="Mardi"/>
    <n v="17854"/>
  </r>
  <r>
    <x v="0"/>
    <d v="2009-04-02T00:00:00"/>
    <x v="1"/>
    <s v="Avril"/>
    <n v="1"/>
    <n v="2"/>
    <s v="Mercredi"/>
    <n v="51862"/>
  </r>
  <r>
    <x v="0"/>
    <d v="2009-04-03T00:00:00"/>
    <x v="1"/>
    <s v="Avril"/>
    <n v="1"/>
    <n v="3"/>
    <s v="Jeudi"/>
    <n v="40514"/>
  </r>
  <r>
    <x v="0"/>
    <d v="2009-04-04T00:00:00"/>
    <x v="1"/>
    <s v="Avril"/>
    <n v="1"/>
    <n v="4"/>
    <s v="Vendredi"/>
    <n v="49550"/>
  </r>
  <r>
    <x v="0"/>
    <d v="2009-04-05T00:00:00"/>
    <x v="1"/>
    <s v="Avril"/>
    <n v="1"/>
    <n v="5"/>
    <s v="Samedi"/>
    <n v="57264"/>
  </r>
  <r>
    <x v="0"/>
    <d v="2009-04-06T00:00:00"/>
    <x v="1"/>
    <s v="Avril"/>
    <n v="1"/>
    <n v="6"/>
    <s v="Dimanche"/>
    <n v="42151"/>
  </r>
  <r>
    <x v="0"/>
    <d v="2009-04-07T00:00:00"/>
    <x v="1"/>
    <s v="Avril"/>
    <n v="1"/>
    <n v="7"/>
    <s v="Lundi"/>
    <n v="29342"/>
  </r>
  <r>
    <x v="0"/>
    <d v="2009-04-08T00:00:00"/>
    <x v="1"/>
    <s v="Avril"/>
    <n v="2"/>
    <n v="8"/>
    <s v="Mardi"/>
    <n v="63123"/>
  </r>
  <r>
    <x v="0"/>
    <d v="2009-04-09T00:00:00"/>
    <x v="1"/>
    <s v="Avril"/>
    <n v="2"/>
    <n v="9"/>
    <s v="Mercredi"/>
    <n v="43349"/>
  </r>
  <r>
    <x v="0"/>
    <d v="2009-04-10T00:00:00"/>
    <x v="1"/>
    <s v="Avril"/>
    <n v="2"/>
    <n v="10"/>
    <s v="Jeudi"/>
    <n v="72147"/>
  </r>
  <r>
    <x v="0"/>
    <d v="2009-04-11T00:00:00"/>
    <x v="1"/>
    <s v="Avril"/>
    <n v="2"/>
    <n v="11"/>
    <s v="Vendredi"/>
    <n v="52981"/>
  </r>
  <r>
    <x v="0"/>
    <d v="2009-04-12T00:00:00"/>
    <x v="1"/>
    <s v="Avril"/>
    <n v="2"/>
    <n v="12"/>
    <s v="Samedi"/>
    <n v="85828"/>
  </r>
  <r>
    <x v="0"/>
    <d v="2009-04-13T00:00:00"/>
    <x v="1"/>
    <s v="Avril"/>
    <n v="2"/>
    <n v="13"/>
    <s v="Dimanche"/>
    <n v="73073"/>
  </r>
  <r>
    <x v="0"/>
    <d v="2009-04-14T00:00:00"/>
    <x v="1"/>
    <s v="Avril"/>
    <n v="2"/>
    <n v="14"/>
    <s v="Lundi"/>
    <n v="16771"/>
  </r>
  <r>
    <x v="0"/>
    <d v="2009-04-15T00:00:00"/>
    <x v="1"/>
    <s v="Avril"/>
    <n v="3"/>
    <n v="15"/>
    <s v="Mardi"/>
    <n v="84789"/>
  </r>
  <r>
    <x v="0"/>
    <d v="2009-04-16T00:00:00"/>
    <x v="1"/>
    <s v="Avril"/>
    <n v="3"/>
    <n v="16"/>
    <s v="Mercredi"/>
    <n v="78133"/>
  </r>
  <r>
    <x v="0"/>
    <d v="2009-04-17T00:00:00"/>
    <x v="1"/>
    <s v="Avril"/>
    <n v="3"/>
    <n v="17"/>
    <s v="Jeudi"/>
    <n v="77414"/>
  </r>
  <r>
    <x v="0"/>
    <d v="2009-04-18T00:00:00"/>
    <x v="1"/>
    <s v="Avril"/>
    <n v="3"/>
    <n v="18"/>
    <s v="Vendredi"/>
    <n v="33165"/>
  </r>
  <r>
    <x v="0"/>
    <d v="2009-04-19T00:00:00"/>
    <x v="1"/>
    <s v="Avril"/>
    <n v="3"/>
    <n v="19"/>
    <s v="Samedi"/>
    <n v="28740"/>
  </r>
  <r>
    <x v="0"/>
    <d v="2009-04-20T00:00:00"/>
    <x v="1"/>
    <s v="Avril"/>
    <n v="3"/>
    <n v="20"/>
    <s v="Dimanche"/>
    <n v="26403"/>
  </r>
  <r>
    <x v="0"/>
    <d v="2009-04-21T00:00:00"/>
    <x v="1"/>
    <s v="Avril"/>
    <n v="3"/>
    <n v="21"/>
    <s v="Lundi"/>
    <n v="52422"/>
  </r>
  <r>
    <x v="0"/>
    <d v="2009-04-22T00:00:00"/>
    <x v="1"/>
    <s v="Avril"/>
    <n v="4"/>
    <n v="22"/>
    <s v="Mardi"/>
    <n v="31354"/>
  </r>
  <r>
    <x v="0"/>
    <d v="2009-04-23T00:00:00"/>
    <x v="1"/>
    <s v="Avril"/>
    <n v="4"/>
    <n v="23"/>
    <s v="Mercredi"/>
    <n v="66633"/>
  </r>
  <r>
    <x v="0"/>
    <d v="2009-04-24T00:00:00"/>
    <x v="1"/>
    <s v="Avril"/>
    <n v="4"/>
    <n v="24"/>
    <s v="Jeudi"/>
    <n v="24296"/>
  </r>
  <r>
    <x v="0"/>
    <d v="2009-04-25T00:00:00"/>
    <x v="1"/>
    <s v="Avril"/>
    <n v="4"/>
    <n v="25"/>
    <s v="Vendredi"/>
    <n v="23598"/>
  </r>
  <r>
    <x v="0"/>
    <d v="2009-04-26T00:00:00"/>
    <x v="1"/>
    <s v="Avril"/>
    <n v="4"/>
    <n v="26"/>
    <s v="Samedi"/>
    <n v="56810"/>
  </r>
  <r>
    <x v="0"/>
    <d v="2009-04-27T00:00:00"/>
    <x v="1"/>
    <s v="Avril"/>
    <n v="4"/>
    <n v="27"/>
    <s v="Dimanche"/>
    <n v="38470"/>
  </r>
  <r>
    <x v="0"/>
    <d v="2009-04-28T00:00:00"/>
    <x v="1"/>
    <s v="Avril"/>
    <n v="4"/>
    <n v="28"/>
    <s v="Lundi"/>
    <n v="27068"/>
  </r>
  <r>
    <x v="0"/>
    <d v="2009-04-29T00:00:00"/>
    <x v="1"/>
    <s v="Avril"/>
    <n v="5"/>
    <n v="29"/>
    <s v="Mardi"/>
    <n v="30616"/>
  </r>
  <r>
    <x v="0"/>
    <d v="2009-04-30T00:00:00"/>
    <x v="1"/>
    <s v="Avril"/>
    <n v="5"/>
    <n v="30"/>
    <s v="Mercredi"/>
    <n v="69716"/>
  </r>
  <r>
    <x v="0"/>
    <d v="2009-05-01T00:00:00"/>
    <x v="1"/>
    <s v="Mai"/>
    <n v="1"/>
    <n v="1"/>
    <s v="Jeudi"/>
    <n v="60229"/>
  </r>
  <r>
    <x v="0"/>
    <d v="2009-05-02T00:00:00"/>
    <x v="1"/>
    <s v="Mai"/>
    <n v="1"/>
    <n v="2"/>
    <s v="Vendredi"/>
    <n v="37623"/>
  </r>
  <r>
    <x v="0"/>
    <d v="2009-05-03T00:00:00"/>
    <x v="1"/>
    <s v="Mai"/>
    <n v="1"/>
    <n v="3"/>
    <s v="Samedi"/>
    <n v="52351"/>
  </r>
  <r>
    <x v="0"/>
    <d v="2009-05-04T00:00:00"/>
    <x v="1"/>
    <s v="Mai"/>
    <n v="1"/>
    <n v="4"/>
    <s v="Dimanche"/>
    <n v="77459"/>
  </r>
  <r>
    <x v="0"/>
    <d v="2009-05-05T00:00:00"/>
    <x v="1"/>
    <s v="Mai"/>
    <n v="1"/>
    <n v="5"/>
    <s v="Lundi"/>
    <n v="87217"/>
  </r>
  <r>
    <x v="0"/>
    <d v="2009-05-06T00:00:00"/>
    <x v="1"/>
    <s v="Mai"/>
    <n v="1"/>
    <n v="6"/>
    <s v="Mardi"/>
    <n v="84914"/>
  </r>
  <r>
    <x v="0"/>
    <d v="2009-05-07T00:00:00"/>
    <x v="1"/>
    <s v="Mai"/>
    <n v="1"/>
    <n v="7"/>
    <s v="Mercredi"/>
    <n v="61668"/>
  </r>
  <r>
    <x v="0"/>
    <d v="2009-05-08T00:00:00"/>
    <x v="1"/>
    <s v="Mai"/>
    <n v="2"/>
    <n v="8"/>
    <s v="Jeudi"/>
    <n v="19395"/>
  </r>
  <r>
    <x v="0"/>
    <d v="2009-05-09T00:00:00"/>
    <x v="1"/>
    <s v="Mai"/>
    <n v="2"/>
    <n v="9"/>
    <s v="Vendredi"/>
    <n v="18728"/>
  </r>
  <r>
    <x v="0"/>
    <d v="2009-05-10T00:00:00"/>
    <x v="1"/>
    <s v="Mai"/>
    <n v="2"/>
    <n v="10"/>
    <s v="Samedi"/>
    <n v="19641"/>
  </r>
  <r>
    <x v="0"/>
    <d v="2009-05-11T00:00:00"/>
    <x v="1"/>
    <s v="Mai"/>
    <n v="2"/>
    <n v="11"/>
    <s v="Dimanche"/>
    <n v="40513"/>
  </r>
  <r>
    <x v="0"/>
    <d v="2009-05-12T00:00:00"/>
    <x v="1"/>
    <s v="Mai"/>
    <n v="2"/>
    <n v="12"/>
    <s v="Lundi"/>
    <n v="21239"/>
  </r>
  <r>
    <x v="0"/>
    <d v="2009-05-13T00:00:00"/>
    <x v="1"/>
    <s v="Mai"/>
    <n v="2"/>
    <n v="13"/>
    <s v="Mardi"/>
    <n v="28737"/>
  </r>
  <r>
    <x v="0"/>
    <d v="2009-05-14T00:00:00"/>
    <x v="1"/>
    <s v="Mai"/>
    <n v="2"/>
    <n v="14"/>
    <s v="Mercredi"/>
    <n v="23330"/>
  </r>
  <r>
    <x v="0"/>
    <d v="2009-05-15T00:00:00"/>
    <x v="1"/>
    <s v="Mai"/>
    <n v="3"/>
    <n v="15"/>
    <s v="Jeudi"/>
    <n v="51164"/>
  </r>
  <r>
    <x v="0"/>
    <d v="2009-05-16T00:00:00"/>
    <x v="1"/>
    <s v="Mai"/>
    <n v="3"/>
    <n v="16"/>
    <s v="Vendredi"/>
    <n v="84695"/>
  </r>
  <r>
    <x v="0"/>
    <d v="2009-05-17T00:00:00"/>
    <x v="1"/>
    <s v="Mai"/>
    <n v="3"/>
    <n v="17"/>
    <s v="Samedi"/>
    <n v="45604"/>
  </r>
  <r>
    <x v="0"/>
    <d v="2009-05-18T00:00:00"/>
    <x v="1"/>
    <s v="Mai"/>
    <n v="3"/>
    <n v="18"/>
    <s v="Dimanche"/>
    <n v="73779"/>
  </r>
  <r>
    <x v="0"/>
    <d v="2009-05-19T00:00:00"/>
    <x v="1"/>
    <s v="Mai"/>
    <n v="3"/>
    <n v="19"/>
    <s v="Lundi"/>
    <n v="86572"/>
  </r>
  <r>
    <x v="0"/>
    <d v="2009-05-20T00:00:00"/>
    <x v="1"/>
    <s v="Mai"/>
    <n v="3"/>
    <n v="20"/>
    <s v="Mardi"/>
    <n v="49235"/>
  </r>
  <r>
    <x v="0"/>
    <d v="2009-05-21T00:00:00"/>
    <x v="1"/>
    <s v="Mai"/>
    <n v="3"/>
    <n v="21"/>
    <s v="Mercredi"/>
    <n v="37136"/>
  </r>
  <r>
    <x v="0"/>
    <d v="2009-05-22T00:00:00"/>
    <x v="1"/>
    <s v="Mai"/>
    <n v="4"/>
    <n v="22"/>
    <s v="Jeudi"/>
    <n v="18377"/>
  </r>
  <r>
    <x v="0"/>
    <d v="2009-05-23T00:00:00"/>
    <x v="1"/>
    <s v="Mai"/>
    <n v="4"/>
    <n v="23"/>
    <s v="Vendredi"/>
    <n v="70881"/>
  </r>
  <r>
    <x v="0"/>
    <d v="2009-05-24T00:00:00"/>
    <x v="1"/>
    <s v="Mai"/>
    <n v="4"/>
    <n v="24"/>
    <s v="Samedi"/>
    <n v="17693"/>
  </r>
  <r>
    <x v="0"/>
    <d v="2009-05-25T00:00:00"/>
    <x v="1"/>
    <s v="Mai"/>
    <n v="4"/>
    <n v="25"/>
    <s v="Dimanche"/>
    <n v="70228"/>
  </r>
  <r>
    <x v="0"/>
    <d v="2009-05-26T00:00:00"/>
    <x v="1"/>
    <s v="Mai"/>
    <n v="4"/>
    <n v="26"/>
    <s v="Lundi"/>
    <n v="67658"/>
  </r>
  <r>
    <x v="0"/>
    <d v="2009-05-27T00:00:00"/>
    <x v="1"/>
    <s v="Mai"/>
    <n v="4"/>
    <n v="27"/>
    <s v="Mardi"/>
    <n v="35709"/>
  </r>
  <r>
    <x v="0"/>
    <d v="2009-05-28T00:00:00"/>
    <x v="1"/>
    <s v="Mai"/>
    <n v="4"/>
    <n v="28"/>
    <s v="Mercredi"/>
    <n v="35377"/>
  </r>
  <r>
    <x v="0"/>
    <d v="2009-05-29T00:00:00"/>
    <x v="1"/>
    <s v="Mai"/>
    <n v="5"/>
    <n v="29"/>
    <s v="Jeudi"/>
    <n v="40595"/>
  </r>
  <r>
    <x v="0"/>
    <d v="2009-05-30T00:00:00"/>
    <x v="1"/>
    <s v="Mai"/>
    <n v="5"/>
    <n v="30"/>
    <s v="Vendredi"/>
    <n v="51676"/>
  </r>
  <r>
    <x v="0"/>
    <d v="2009-05-31T00:00:00"/>
    <x v="1"/>
    <s v="Mai"/>
    <n v="5"/>
    <n v="31"/>
    <s v="Samedi"/>
    <n v="60896"/>
  </r>
  <r>
    <x v="0"/>
    <d v="2009-06-01T00:00:00"/>
    <x v="1"/>
    <s v="Juin"/>
    <n v="1"/>
    <n v="1"/>
    <s v="Dimanche"/>
    <n v="85733"/>
  </r>
  <r>
    <x v="0"/>
    <d v="2009-06-02T00:00:00"/>
    <x v="1"/>
    <s v="Juin"/>
    <n v="1"/>
    <n v="2"/>
    <s v="Lundi"/>
    <n v="60065"/>
  </r>
  <r>
    <x v="0"/>
    <d v="2009-06-03T00:00:00"/>
    <x v="1"/>
    <s v="Juin"/>
    <n v="1"/>
    <n v="3"/>
    <s v="Mardi"/>
    <n v="85498"/>
  </r>
  <r>
    <x v="0"/>
    <d v="2009-06-04T00:00:00"/>
    <x v="1"/>
    <s v="Juin"/>
    <n v="1"/>
    <n v="4"/>
    <s v="Mercredi"/>
    <n v="48140"/>
  </r>
  <r>
    <x v="0"/>
    <d v="2009-06-05T00:00:00"/>
    <x v="1"/>
    <s v="Juin"/>
    <n v="1"/>
    <n v="5"/>
    <s v="Jeudi"/>
    <n v="85413"/>
  </r>
  <r>
    <x v="0"/>
    <d v="2009-06-06T00:00:00"/>
    <x v="1"/>
    <s v="Juin"/>
    <n v="1"/>
    <n v="6"/>
    <s v="Vendredi"/>
    <n v="58743"/>
  </r>
  <r>
    <x v="0"/>
    <d v="2009-06-07T00:00:00"/>
    <x v="1"/>
    <s v="Juin"/>
    <n v="1"/>
    <n v="7"/>
    <s v="Samedi"/>
    <n v="87016"/>
  </r>
  <r>
    <x v="0"/>
    <d v="2009-06-08T00:00:00"/>
    <x v="1"/>
    <s v="Juin"/>
    <n v="2"/>
    <n v="8"/>
    <s v="Dimanche"/>
    <n v="67827"/>
  </r>
  <r>
    <x v="0"/>
    <d v="2009-06-09T00:00:00"/>
    <x v="1"/>
    <s v="Juin"/>
    <n v="2"/>
    <n v="9"/>
    <s v="Lundi"/>
    <n v="36707"/>
  </r>
  <r>
    <x v="0"/>
    <d v="2009-06-10T00:00:00"/>
    <x v="1"/>
    <s v="Juin"/>
    <n v="2"/>
    <n v="10"/>
    <s v="Mardi"/>
    <n v="85216"/>
  </r>
  <r>
    <x v="0"/>
    <d v="2009-06-11T00:00:00"/>
    <x v="1"/>
    <s v="Juin"/>
    <n v="2"/>
    <n v="11"/>
    <s v="Mercredi"/>
    <n v="81323"/>
  </r>
  <r>
    <x v="0"/>
    <d v="2009-06-12T00:00:00"/>
    <x v="1"/>
    <s v="Juin"/>
    <n v="2"/>
    <n v="12"/>
    <s v="Jeudi"/>
    <n v="76210"/>
  </r>
  <r>
    <x v="0"/>
    <d v="2009-06-13T00:00:00"/>
    <x v="1"/>
    <s v="Juin"/>
    <n v="2"/>
    <n v="13"/>
    <s v="Vendredi"/>
    <n v="51003"/>
  </r>
  <r>
    <x v="0"/>
    <d v="2009-06-14T00:00:00"/>
    <x v="1"/>
    <s v="Juin"/>
    <n v="2"/>
    <n v="14"/>
    <s v="Samedi"/>
    <n v="57672"/>
  </r>
  <r>
    <x v="0"/>
    <d v="2009-06-15T00:00:00"/>
    <x v="1"/>
    <s v="Juin"/>
    <n v="3"/>
    <n v="15"/>
    <s v="Dimanche"/>
    <n v="62346"/>
  </r>
  <r>
    <x v="0"/>
    <d v="2009-06-16T00:00:00"/>
    <x v="1"/>
    <s v="Juin"/>
    <n v="3"/>
    <n v="16"/>
    <s v="Lundi"/>
    <n v="30523"/>
  </r>
  <r>
    <x v="0"/>
    <d v="2009-06-17T00:00:00"/>
    <x v="1"/>
    <s v="Juin"/>
    <n v="3"/>
    <n v="17"/>
    <s v="Mardi"/>
    <n v="82038"/>
  </r>
  <r>
    <x v="0"/>
    <d v="2009-06-18T00:00:00"/>
    <x v="1"/>
    <s v="Juin"/>
    <n v="3"/>
    <n v="18"/>
    <s v="Mercredi"/>
    <n v="30468"/>
  </r>
  <r>
    <x v="0"/>
    <d v="2009-06-19T00:00:00"/>
    <x v="1"/>
    <s v="Juin"/>
    <n v="3"/>
    <n v="19"/>
    <s v="Jeudi"/>
    <n v="56386"/>
  </r>
  <r>
    <x v="0"/>
    <d v="2009-06-20T00:00:00"/>
    <x v="1"/>
    <s v="Juin"/>
    <n v="3"/>
    <n v="20"/>
    <s v="Vendredi"/>
    <n v="45070"/>
  </r>
  <r>
    <x v="0"/>
    <d v="2009-06-21T00:00:00"/>
    <x v="1"/>
    <s v="Juin"/>
    <n v="3"/>
    <n v="21"/>
    <s v="Samedi"/>
    <n v="58320"/>
  </r>
  <r>
    <x v="0"/>
    <d v="2009-06-22T00:00:00"/>
    <x v="1"/>
    <s v="Juin"/>
    <n v="4"/>
    <n v="22"/>
    <s v="Dimanche"/>
    <n v="79529"/>
  </r>
  <r>
    <x v="0"/>
    <d v="2009-06-23T00:00:00"/>
    <x v="1"/>
    <s v="Juin"/>
    <n v="4"/>
    <n v="23"/>
    <s v="Lundi"/>
    <n v="35781"/>
  </r>
  <r>
    <x v="0"/>
    <d v="2009-06-24T00:00:00"/>
    <x v="1"/>
    <s v="Juin"/>
    <n v="4"/>
    <n v="24"/>
    <s v="Mardi"/>
    <n v="45940"/>
  </r>
  <r>
    <x v="0"/>
    <d v="2009-06-25T00:00:00"/>
    <x v="1"/>
    <s v="Juin"/>
    <n v="4"/>
    <n v="25"/>
    <s v="Mercredi"/>
    <n v="22553"/>
  </r>
  <r>
    <x v="0"/>
    <d v="2009-06-26T00:00:00"/>
    <x v="1"/>
    <s v="Juin"/>
    <n v="4"/>
    <n v="26"/>
    <s v="Jeudi"/>
    <n v="59825"/>
  </r>
  <r>
    <x v="0"/>
    <d v="2009-06-27T00:00:00"/>
    <x v="1"/>
    <s v="Juin"/>
    <n v="4"/>
    <n v="27"/>
    <s v="Vendredi"/>
    <n v="47525"/>
  </r>
  <r>
    <x v="0"/>
    <d v="2009-06-28T00:00:00"/>
    <x v="1"/>
    <s v="Juin"/>
    <n v="4"/>
    <n v="28"/>
    <s v="Samedi"/>
    <n v="36978"/>
  </r>
  <r>
    <x v="0"/>
    <d v="2009-06-29T00:00:00"/>
    <x v="1"/>
    <s v="Juin"/>
    <n v="5"/>
    <n v="29"/>
    <s v="Dimanche"/>
    <n v="21891"/>
  </r>
  <r>
    <x v="0"/>
    <d v="2009-06-30T00:00:00"/>
    <x v="1"/>
    <s v="Juin"/>
    <n v="5"/>
    <n v="30"/>
    <s v="Lundi"/>
    <n v="44031"/>
  </r>
  <r>
    <x v="0"/>
    <d v="2009-07-01T00:00:00"/>
    <x v="1"/>
    <s v="Juillet"/>
    <n v="1"/>
    <n v="1"/>
    <s v="Mardi"/>
    <n v="77758"/>
  </r>
  <r>
    <x v="0"/>
    <d v="2009-07-02T00:00:00"/>
    <x v="1"/>
    <s v="Juillet"/>
    <n v="1"/>
    <n v="2"/>
    <s v="Mercredi"/>
    <n v="70446"/>
  </r>
  <r>
    <x v="0"/>
    <d v="2009-07-03T00:00:00"/>
    <x v="1"/>
    <s v="Juillet"/>
    <n v="1"/>
    <n v="3"/>
    <s v="Jeudi"/>
    <n v="67711"/>
  </r>
  <r>
    <x v="0"/>
    <d v="2009-07-04T00:00:00"/>
    <x v="1"/>
    <s v="Juillet"/>
    <n v="1"/>
    <n v="4"/>
    <s v="Vendredi"/>
    <n v="56766"/>
  </r>
  <r>
    <x v="0"/>
    <d v="2009-07-05T00:00:00"/>
    <x v="1"/>
    <s v="Juillet"/>
    <n v="1"/>
    <n v="5"/>
    <s v="Samedi"/>
    <n v="22321"/>
  </r>
  <r>
    <x v="0"/>
    <d v="2009-07-06T00:00:00"/>
    <x v="1"/>
    <s v="Juillet"/>
    <n v="1"/>
    <n v="6"/>
    <s v="Dimanche"/>
    <n v="32771"/>
  </r>
  <r>
    <x v="0"/>
    <d v="2009-07-07T00:00:00"/>
    <x v="1"/>
    <s v="Juillet"/>
    <n v="1"/>
    <n v="7"/>
    <s v="Lundi"/>
    <n v="57583"/>
  </r>
  <r>
    <x v="0"/>
    <d v="2009-07-08T00:00:00"/>
    <x v="1"/>
    <s v="Juillet"/>
    <n v="2"/>
    <n v="8"/>
    <s v="Mardi"/>
    <n v="63730"/>
  </r>
  <r>
    <x v="0"/>
    <d v="2009-07-09T00:00:00"/>
    <x v="1"/>
    <s v="Juillet"/>
    <n v="2"/>
    <n v="9"/>
    <s v="Mercredi"/>
    <n v="30751"/>
  </r>
  <r>
    <x v="0"/>
    <d v="2009-07-10T00:00:00"/>
    <x v="1"/>
    <s v="Juillet"/>
    <n v="2"/>
    <n v="10"/>
    <s v="Jeudi"/>
    <n v="34495"/>
  </r>
  <r>
    <x v="0"/>
    <d v="2009-07-11T00:00:00"/>
    <x v="1"/>
    <s v="Juillet"/>
    <n v="2"/>
    <n v="11"/>
    <s v="Vendredi"/>
    <n v="31917"/>
  </r>
  <r>
    <x v="0"/>
    <d v="2009-07-12T00:00:00"/>
    <x v="1"/>
    <s v="Juillet"/>
    <n v="2"/>
    <n v="12"/>
    <s v="Samedi"/>
    <n v="87175"/>
  </r>
  <r>
    <x v="0"/>
    <d v="2009-07-13T00:00:00"/>
    <x v="1"/>
    <s v="Juillet"/>
    <n v="2"/>
    <n v="13"/>
    <s v="Dimanche"/>
    <n v="47339"/>
  </r>
  <r>
    <x v="0"/>
    <d v="2009-07-14T00:00:00"/>
    <x v="1"/>
    <s v="Juillet"/>
    <n v="2"/>
    <n v="14"/>
    <s v="Lundi"/>
    <n v="83699"/>
  </r>
  <r>
    <x v="0"/>
    <d v="2009-07-15T00:00:00"/>
    <x v="1"/>
    <s v="Juillet"/>
    <n v="3"/>
    <n v="15"/>
    <s v="Mardi"/>
    <n v="72421"/>
  </r>
  <r>
    <x v="0"/>
    <d v="2009-07-16T00:00:00"/>
    <x v="1"/>
    <s v="Juillet"/>
    <n v="3"/>
    <n v="16"/>
    <s v="Mercredi"/>
    <n v="61952"/>
  </r>
  <r>
    <x v="0"/>
    <d v="2009-07-17T00:00:00"/>
    <x v="1"/>
    <s v="Juillet"/>
    <n v="3"/>
    <n v="17"/>
    <s v="Jeudi"/>
    <n v="83344"/>
  </r>
  <r>
    <x v="0"/>
    <d v="2009-07-18T00:00:00"/>
    <x v="1"/>
    <s v="Juillet"/>
    <n v="3"/>
    <n v="18"/>
    <s v="Vendredi"/>
    <n v="18323"/>
  </r>
  <r>
    <x v="0"/>
    <d v="2009-07-19T00:00:00"/>
    <x v="1"/>
    <s v="Juillet"/>
    <n v="3"/>
    <n v="19"/>
    <s v="Samedi"/>
    <n v="64966"/>
  </r>
  <r>
    <x v="0"/>
    <d v="2009-07-20T00:00:00"/>
    <x v="1"/>
    <s v="Juillet"/>
    <n v="3"/>
    <n v="20"/>
    <s v="Dimanche"/>
    <n v="19024"/>
  </r>
  <r>
    <x v="0"/>
    <d v="2009-07-21T00:00:00"/>
    <x v="1"/>
    <s v="Juillet"/>
    <n v="3"/>
    <n v="21"/>
    <s v="Lundi"/>
    <n v="56686"/>
  </r>
  <r>
    <x v="0"/>
    <d v="2009-07-22T00:00:00"/>
    <x v="1"/>
    <s v="Juillet"/>
    <n v="4"/>
    <n v="22"/>
    <s v="Mardi"/>
    <n v="24630"/>
  </r>
  <r>
    <x v="0"/>
    <d v="2009-07-23T00:00:00"/>
    <x v="1"/>
    <s v="Juillet"/>
    <n v="4"/>
    <n v="23"/>
    <s v="Mercredi"/>
    <n v="39345"/>
  </r>
  <r>
    <x v="0"/>
    <d v="2009-07-24T00:00:00"/>
    <x v="1"/>
    <s v="Juillet"/>
    <n v="4"/>
    <n v="24"/>
    <s v="Jeudi"/>
    <n v="85080"/>
  </r>
  <r>
    <x v="0"/>
    <d v="2009-07-25T00:00:00"/>
    <x v="1"/>
    <s v="Juillet"/>
    <n v="4"/>
    <n v="25"/>
    <s v="Vendredi"/>
    <n v="58346"/>
  </r>
  <r>
    <x v="0"/>
    <d v="2009-07-26T00:00:00"/>
    <x v="1"/>
    <s v="Juillet"/>
    <n v="4"/>
    <n v="26"/>
    <s v="Samedi"/>
    <n v="50264"/>
  </r>
  <r>
    <x v="0"/>
    <d v="2009-07-27T00:00:00"/>
    <x v="1"/>
    <s v="Juillet"/>
    <n v="4"/>
    <n v="27"/>
    <s v="Dimanche"/>
    <n v="40714"/>
  </r>
  <r>
    <x v="0"/>
    <d v="2009-07-28T00:00:00"/>
    <x v="1"/>
    <s v="Juillet"/>
    <n v="4"/>
    <n v="28"/>
    <s v="Lundi"/>
    <n v="21611"/>
  </r>
  <r>
    <x v="0"/>
    <d v="2009-07-29T00:00:00"/>
    <x v="1"/>
    <s v="Juillet"/>
    <n v="5"/>
    <n v="29"/>
    <s v="Mardi"/>
    <n v="65104"/>
  </r>
  <r>
    <x v="0"/>
    <d v="2009-07-30T00:00:00"/>
    <x v="1"/>
    <s v="Juillet"/>
    <n v="5"/>
    <n v="30"/>
    <s v="Mercredi"/>
    <n v="33499"/>
  </r>
  <r>
    <x v="0"/>
    <d v="2009-07-31T00:00:00"/>
    <x v="1"/>
    <s v="Juillet"/>
    <n v="5"/>
    <n v="31"/>
    <s v="Jeudi"/>
    <n v="21569"/>
  </r>
  <r>
    <x v="0"/>
    <d v="2009-08-01T00:00:00"/>
    <x v="1"/>
    <s v="Août"/>
    <n v="1"/>
    <n v="1"/>
    <s v="Vendredi"/>
    <n v="29095"/>
  </r>
  <r>
    <x v="0"/>
    <d v="2009-08-02T00:00:00"/>
    <x v="1"/>
    <s v="Août"/>
    <n v="1"/>
    <n v="2"/>
    <s v="Samedi"/>
    <n v="44426"/>
  </r>
  <r>
    <x v="0"/>
    <d v="2009-08-03T00:00:00"/>
    <x v="1"/>
    <s v="Août"/>
    <n v="1"/>
    <n v="3"/>
    <s v="Dimanche"/>
    <n v="50421"/>
  </r>
  <r>
    <x v="0"/>
    <d v="2009-08-04T00:00:00"/>
    <x v="1"/>
    <s v="Août"/>
    <n v="1"/>
    <n v="4"/>
    <s v="Lundi"/>
    <n v="48556"/>
  </r>
  <r>
    <x v="0"/>
    <d v="2009-08-05T00:00:00"/>
    <x v="1"/>
    <s v="Août"/>
    <n v="1"/>
    <n v="5"/>
    <s v="Mardi"/>
    <n v="23915"/>
  </r>
  <r>
    <x v="0"/>
    <d v="2009-08-06T00:00:00"/>
    <x v="1"/>
    <s v="Août"/>
    <n v="1"/>
    <n v="6"/>
    <s v="Mercredi"/>
    <n v="44081"/>
  </r>
  <r>
    <x v="0"/>
    <d v="2009-08-07T00:00:00"/>
    <x v="1"/>
    <s v="Août"/>
    <n v="1"/>
    <n v="7"/>
    <s v="Jeudi"/>
    <n v="43647"/>
  </r>
  <r>
    <x v="0"/>
    <d v="2009-08-08T00:00:00"/>
    <x v="1"/>
    <s v="Août"/>
    <n v="2"/>
    <n v="8"/>
    <s v="Vendredi"/>
    <n v="26996"/>
  </r>
  <r>
    <x v="0"/>
    <d v="2009-08-09T00:00:00"/>
    <x v="1"/>
    <s v="Août"/>
    <n v="2"/>
    <n v="9"/>
    <s v="Samedi"/>
    <n v="66423"/>
  </r>
  <r>
    <x v="0"/>
    <d v="2009-08-10T00:00:00"/>
    <x v="1"/>
    <s v="Août"/>
    <n v="2"/>
    <n v="10"/>
    <s v="Dimanche"/>
    <n v="20660"/>
  </r>
  <r>
    <x v="0"/>
    <d v="2009-08-11T00:00:00"/>
    <x v="1"/>
    <s v="Août"/>
    <n v="2"/>
    <n v="11"/>
    <s v="Lundi"/>
    <n v="20010"/>
  </r>
  <r>
    <x v="0"/>
    <d v="2009-08-12T00:00:00"/>
    <x v="1"/>
    <s v="Août"/>
    <n v="2"/>
    <n v="12"/>
    <s v="Mardi"/>
    <n v="82218"/>
  </r>
  <r>
    <x v="0"/>
    <d v="2009-08-13T00:00:00"/>
    <x v="1"/>
    <s v="Août"/>
    <n v="2"/>
    <n v="13"/>
    <s v="Mercredi"/>
    <n v="80367"/>
  </r>
  <r>
    <x v="0"/>
    <d v="2009-08-14T00:00:00"/>
    <x v="1"/>
    <s v="Août"/>
    <n v="2"/>
    <n v="14"/>
    <s v="Jeudi"/>
    <n v="25456"/>
  </r>
  <r>
    <x v="0"/>
    <d v="2009-08-15T00:00:00"/>
    <x v="1"/>
    <s v="Août"/>
    <n v="3"/>
    <n v="15"/>
    <s v="Vendredi"/>
    <n v="86255"/>
  </r>
  <r>
    <x v="0"/>
    <d v="2009-08-16T00:00:00"/>
    <x v="1"/>
    <s v="Août"/>
    <n v="3"/>
    <n v="16"/>
    <s v="Samedi"/>
    <n v="83553"/>
  </r>
  <r>
    <x v="0"/>
    <d v="2009-08-17T00:00:00"/>
    <x v="1"/>
    <s v="Août"/>
    <n v="3"/>
    <n v="17"/>
    <s v="Dimanche"/>
    <n v="26730"/>
  </r>
  <r>
    <x v="0"/>
    <d v="2009-08-18T00:00:00"/>
    <x v="1"/>
    <s v="Août"/>
    <n v="3"/>
    <n v="18"/>
    <s v="Lundi"/>
    <n v="18870"/>
  </r>
  <r>
    <x v="0"/>
    <d v="2009-08-19T00:00:00"/>
    <x v="1"/>
    <s v="Août"/>
    <n v="3"/>
    <n v="19"/>
    <s v="Mardi"/>
    <n v="40779"/>
  </r>
  <r>
    <x v="0"/>
    <d v="2009-08-20T00:00:00"/>
    <x v="1"/>
    <s v="Août"/>
    <n v="3"/>
    <n v="20"/>
    <s v="Mercredi"/>
    <n v="75381"/>
  </r>
  <r>
    <x v="0"/>
    <d v="2009-08-21T00:00:00"/>
    <x v="1"/>
    <s v="Août"/>
    <n v="3"/>
    <n v="21"/>
    <s v="Jeudi"/>
    <n v="31965"/>
  </r>
  <r>
    <x v="0"/>
    <d v="2009-08-22T00:00:00"/>
    <x v="1"/>
    <s v="Août"/>
    <n v="4"/>
    <n v="22"/>
    <s v="Vendredi"/>
    <n v="27016"/>
  </r>
  <r>
    <x v="0"/>
    <d v="2009-08-23T00:00:00"/>
    <x v="1"/>
    <s v="Août"/>
    <n v="4"/>
    <n v="23"/>
    <s v="Samedi"/>
    <n v="84617"/>
  </r>
  <r>
    <x v="0"/>
    <d v="2009-08-24T00:00:00"/>
    <x v="1"/>
    <s v="Août"/>
    <n v="4"/>
    <n v="24"/>
    <s v="Dimanche"/>
    <n v="76620"/>
  </r>
  <r>
    <x v="0"/>
    <d v="2009-08-25T00:00:00"/>
    <x v="1"/>
    <s v="Août"/>
    <n v="4"/>
    <n v="25"/>
    <s v="Lundi"/>
    <n v="22443"/>
  </r>
  <r>
    <x v="0"/>
    <d v="2009-08-26T00:00:00"/>
    <x v="1"/>
    <s v="Août"/>
    <n v="4"/>
    <n v="26"/>
    <s v="Mardi"/>
    <n v="18902"/>
  </r>
  <r>
    <x v="0"/>
    <d v="2009-08-27T00:00:00"/>
    <x v="1"/>
    <s v="Août"/>
    <n v="4"/>
    <n v="27"/>
    <s v="Mercredi"/>
    <n v="73734"/>
  </r>
  <r>
    <x v="0"/>
    <d v="2009-08-28T00:00:00"/>
    <x v="1"/>
    <s v="Août"/>
    <n v="4"/>
    <n v="28"/>
    <s v="Jeudi"/>
    <n v="86917"/>
  </r>
  <r>
    <x v="0"/>
    <d v="2009-08-29T00:00:00"/>
    <x v="1"/>
    <s v="Août"/>
    <n v="5"/>
    <n v="29"/>
    <s v="Vendredi"/>
    <n v="57156"/>
  </r>
  <r>
    <x v="0"/>
    <d v="2009-08-30T00:00:00"/>
    <x v="1"/>
    <s v="Août"/>
    <n v="5"/>
    <n v="30"/>
    <s v="Samedi"/>
    <n v="54122"/>
  </r>
  <r>
    <x v="0"/>
    <d v="2009-08-31T00:00:00"/>
    <x v="1"/>
    <s v="Août"/>
    <n v="5"/>
    <n v="31"/>
    <s v="Dimanche"/>
    <n v="48207"/>
  </r>
  <r>
    <x v="0"/>
    <d v="2009-09-01T00:00:00"/>
    <x v="1"/>
    <s v="Septembre"/>
    <n v="1"/>
    <n v="1"/>
    <s v="Lundi"/>
    <n v="40265"/>
  </r>
  <r>
    <x v="0"/>
    <d v="2009-09-02T00:00:00"/>
    <x v="1"/>
    <s v="Septembre"/>
    <n v="1"/>
    <n v="2"/>
    <s v="Mardi"/>
    <n v="55183"/>
  </r>
  <r>
    <x v="0"/>
    <d v="2009-09-03T00:00:00"/>
    <x v="1"/>
    <s v="Septembre"/>
    <n v="1"/>
    <n v="3"/>
    <s v="Mercredi"/>
    <n v="54882"/>
  </r>
  <r>
    <x v="0"/>
    <d v="2009-09-04T00:00:00"/>
    <x v="1"/>
    <s v="Septembre"/>
    <n v="1"/>
    <n v="4"/>
    <s v="Jeudi"/>
    <n v="56401"/>
  </r>
  <r>
    <x v="0"/>
    <d v="2009-09-05T00:00:00"/>
    <x v="1"/>
    <s v="Septembre"/>
    <n v="1"/>
    <n v="5"/>
    <s v="Vendredi"/>
    <n v="57351"/>
  </r>
  <r>
    <x v="0"/>
    <d v="2009-09-06T00:00:00"/>
    <x v="1"/>
    <s v="Septembre"/>
    <n v="1"/>
    <n v="6"/>
    <s v="Samedi"/>
    <n v="44938"/>
  </r>
  <r>
    <x v="0"/>
    <d v="2009-09-07T00:00:00"/>
    <x v="1"/>
    <s v="Septembre"/>
    <n v="1"/>
    <n v="7"/>
    <s v="Dimanche"/>
    <n v="40375"/>
  </r>
  <r>
    <x v="0"/>
    <d v="2009-09-08T00:00:00"/>
    <x v="1"/>
    <s v="Septembre"/>
    <n v="2"/>
    <n v="8"/>
    <s v="Lundi"/>
    <n v="20623"/>
  </r>
  <r>
    <x v="0"/>
    <d v="2009-09-09T00:00:00"/>
    <x v="1"/>
    <s v="Septembre"/>
    <n v="2"/>
    <n v="9"/>
    <s v="Mardi"/>
    <n v="42153"/>
  </r>
  <r>
    <x v="0"/>
    <d v="2009-09-10T00:00:00"/>
    <x v="1"/>
    <s v="Septembre"/>
    <n v="2"/>
    <n v="10"/>
    <s v="Mercredi"/>
    <n v="63285"/>
  </r>
  <r>
    <x v="0"/>
    <d v="2009-09-11T00:00:00"/>
    <x v="1"/>
    <s v="Septembre"/>
    <n v="2"/>
    <n v="11"/>
    <s v="Jeudi"/>
    <n v="32711"/>
  </r>
  <r>
    <x v="0"/>
    <d v="2009-09-12T00:00:00"/>
    <x v="1"/>
    <s v="Septembre"/>
    <n v="2"/>
    <n v="12"/>
    <s v="Vendredi"/>
    <n v="69288"/>
  </r>
  <r>
    <x v="0"/>
    <d v="2009-09-13T00:00:00"/>
    <x v="1"/>
    <s v="Septembre"/>
    <n v="2"/>
    <n v="13"/>
    <s v="Samedi"/>
    <n v="35098"/>
  </r>
  <r>
    <x v="0"/>
    <d v="2009-09-14T00:00:00"/>
    <x v="1"/>
    <s v="Septembre"/>
    <n v="2"/>
    <n v="14"/>
    <s v="Dimanche"/>
    <n v="51929"/>
  </r>
  <r>
    <x v="0"/>
    <d v="2009-09-15T00:00:00"/>
    <x v="1"/>
    <s v="Septembre"/>
    <n v="3"/>
    <n v="15"/>
    <s v="Lundi"/>
    <n v="70543"/>
  </r>
  <r>
    <x v="0"/>
    <d v="2009-09-16T00:00:00"/>
    <x v="1"/>
    <s v="Septembre"/>
    <n v="3"/>
    <n v="16"/>
    <s v="Mardi"/>
    <n v="79316"/>
  </r>
  <r>
    <x v="0"/>
    <d v="2009-09-17T00:00:00"/>
    <x v="1"/>
    <s v="Septembre"/>
    <n v="3"/>
    <n v="17"/>
    <s v="Mercredi"/>
    <n v="76401"/>
  </r>
  <r>
    <x v="0"/>
    <d v="2009-09-18T00:00:00"/>
    <x v="1"/>
    <s v="Septembre"/>
    <n v="3"/>
    <n v="18"/>
    <s v="Jeudi"/>
    <n v="24683"/>
  </r>
  <r>
    <x v="0"/>
    <d v="2009-09-19T00:00:00"/>
    <x v="1"/>
    <s v="Septembre"/>
    <n v="3"/>
    <n v="19"/>
    <s v="Vendredi"/>
    <n v="46998"/>
  </r>
  <r>
    <x v="0"/>
    <d v="2009-09-20T00:00:00"/>
    <x v="1"/>
    <s v="Septembre"/>
    <n v="3"/>
    <n v="20"/>
    <s v="Samedi"/>
    <n v="52741"/>
  </r>
  <r>
    <x v="0"/>
    <d v="2009-09-21T00:00:00"/>
    <x v="1"/>
    <s v="Septembre"/>
    <n v="3"/>
    <n v="21"/>
    <s v="Dimanche"/>
    <n v="25573"/>
  </r>
  <r>
    <x v="0"/>
    <d v="2009-09-22T00:00:00"/>
    <x v="1"/>
    <s v="Septembre"/>
    <n v="4"/>
    <n v="22"/>
    <s v="Lundi"/>
    <n v="32603"/>
  </r>
  <r>
    <x v="0"/>
    <d v="2009-09-23T00:00:00"/>
    <x v="1"/>
    <s v="Septembre"/>
    <n v="4"/>
    <n v="23"/>
    <s v="Mardi"/>
    <n v="85336"/>
  </r>
  <r>
    <x v="0"/>
    <d v="2009-09-24T00:00:00"/>
    <x v="1"/>
    <s v="Septembre"/>
    <n v="4"/>
    <n v="24"/>
    <s v="Mercredi"/>
    <n v="59924"/>
  </r>
  <r>
    <x v="0"/>
    <d v="2009-09-25T00:00:00"/>
    <x v="1"/>
    <s v="Septembre"/>
    <n v="4"/>
    <n v="25"/>
    <s v="Jeudi"/>
    <n v="58895"/>
  </r>
  <r>
    <x v="0"/>
    <d v="2009-09-26T00:00:00"/>
    <x v="1"/>
    <s v="Septembre"/>
    <n v="4"/>
    <n v="26"/>
    <s v="Vendredi"/>
    <n v="33753"/>
  </r>
  <r>
    <x v="0"/>
    <d v="2009-09-27T00:00:00"/>
    <x v="1"/>
    <s v="Septembre"/>
    <n v="4"/>
    <n v="27"/>
    <s v="Samedi"/>
    <n v="52483"/>
  </r>
  <r>
    <x v="0"/>
    <d v="2009-09-28T00:00:00"/>
    <x v="1"/>
    <s v="Septembre"/>
    <n v="4"/>
    <n v="28"/>
    <s v="Dimanche"/>
    <n v="41592"/>
  </r>
  <r>
    <x v="0"/>
    <d v="2009-09-29T00:00:00"/>
    <x v="1"/>
    <s v="Septembre"/>
    <n v="5"/>
    <n v="29"/>
    <s v="Lundi"/>
    <n v="22414"/>
  </r>
  <r>
    <x v="0"/>
    <d v="2009-09-30T00:00:00"/>
    <x v="1"/>
    <s v="Septembre"/>
    <n v="5"/>
    <n v="30"/>
    <s v="Mardi"/>
    <n v="66998"/>
  </r>
  <r>
    <x v="0"/>
    <d v="2009-10-01T00:00:00"/>
    <x v="1"/>
    <s v="Octobre"/>
    <n v="1"/>
    <n v="1"/>
    <s v="Mercredi"/>
    <n v="31529"/>
  </r>
  <r>
    <x v="0"/>
    <d v="2009-10-02T00:00:00"/>
    <x v="1"/>
    <s v="Octobre"/>
    <n v="1"/>
    <n v="2"/>
    <s v="Jeudi"/>
    <n v="68160"/>
  </r>
  <r>
    <x v="0"/>
    <d v="2009-10-03T00:00:00"/>
    <x v="1"/>
    <s v="Octobre"/>
    <n v="1"/>
    <n v="3"/>
    <s v="Vendredi"/>
    <n v="39970"/>
  </r>
  <r>
    <x v="0"/>
    <d v="2009-10-04T00:00:00"/>
    <x v="1"/>
    <s v="Octobre"/>
    <n v="1"/>
    <n v="4"/>
    <s v="Samedi"/>
    <n v="72436"/>
  </r>
  <r>
    <x v="0"/>
    <d v="2009-10-05T00:00:00"/>
    <x v="1"/>
    <s v="Octobre"/>
    <n v="1"/>
    <n v="5"/>
    <s v="Dimanche"/>
    <n v="67360"/>
  </r>
  <r>
    <x v="0"/>
    <d v="2009-10-06T00:00:00"/>
    <x v="1"/>
    <s v="Octobre"/>
    <n v="1"/>
    <n v="6"/>
    <s v="Lundi"/>
    <n v="28598"/>
  </r>
  <r>
    <x v="0"/>
    <d v="2009-10-07T00:00:00"/>
    <x v="1"/>
    <s v="Octobre"/>
    <n v="1"/>
    <n v="7"/>
    <s v="Mardi"/>
    <n v="57330"/>
  </r>
  <r>
    <x v="0"/>
    <d v="2009-10-08T00:00:00"/>
    <x v="1"/>
    <s v="Octobre"/>
    <n v="2"/>
    <n v="8"/>
    <s v="Mercredi"/>
    <n v="28672"/>
  </r>
  <r>
    <x v="0"/>
    <d v="2009-10-09T00:00:00"/>
    <x v="1"/>
    <s v="Octobre"/>
    <n v="2"/>
    <n v="9"/>
    <s v="Jeudi"/>
    <n v="56727"/>
  </r>
  <r>
    <x v="0"/>
    <d v="2009-10-10T00:00:00"/>
    <x v="1"/>
    <s v="Octobre"/>
    <n v="2"/>
    <n v="10"/>
    <s v="Vendredi"/>
    <n v="42364"/>
  </r>
  <r>
    <x v="0"/>
    <d v="2009-10-11T00:00:00"/>
    <x v="1"/>
    <s v="Octobre"/>
    <n v="2"/>
    <n v="11"/>
    <s v="Samedi"/>
    <n v="20146"/>
  </r>
  <r>
    <x v="0"/>
    <d v="2009-10-12T00:00:00"/>
    <x v="1"/>
    <s v="Octobre"/>
    <n v="2"/>
    <n v="12"/>
    <s v="Dimanche"/>
    <n v="82789"/>
  </r>
  <r>
    <x v="0"/>
    <d v="2009-10-13T00:00:00"/>
    <x v="1"/>
    <s v="Octobre"/>
    <n v="2"/>
    <n v="13"/>
    <s v="Lundi"/>
    <n v="50057"/>
  </r>
  <r>
    <x v="0"/>
    <d v="2009-10-14T00:00:00"/>
    <x v="1"/>
    <s v="Octobre"/>
    <n v="2"/>
    <n v="14"/>
    <s v="Mardi"/>
    <n v="76014"/>
  </r>
  <r>
    <x v="0"/>
    <d v="2009-10-15T00:00:00"/>
    <x v="1"/>
    <s v="Octobre"/>
    <n v="3"/>
    <n v="15"/>
    <s v="Mercredi"/>
    <n v="81137"/>
  </r>
  <r>
    <x v="0"/>
    <d v="2009-10-16T00:00:00"/>
    <x v="1"/>
    <s v="Octobre"/>
    <n v="3"/>
    <n v="16"/>
    <s v="Jeudi"/>
    <n v="77120"/>
  </r>
  <r>
    <x v="0"/>
    <d v="2009-10-17T00:00:00"/>
    <x v="1"/>
    <s v="Octobre"/>
    <n v="3"/>
    <n v="17"/>
    <s v="Vendredi"/>
    <n v="79315"/>
  </r>
  <r>
    <x v="0"/>
    <d v="2009-10-18T00:00:00"/>
    <x v="1"/>
    <s v="Octobre"/>
    <n v="3"/>
    <n v="18"/>
    <s v="Samedi"/>
    <n v="73091"/>
  </r>
  <r>
    <x v="0"/>
    <d v="2009-10-19T00:00:00"/>
    <x v="1"/>
    <s v="Octobre"/>
    <n v="3"/>
    <n v="19"/>
    <s v="Dimanche"/>
    <n v="66100"/>
  </r>
  <r>
    <x v="0"/>
    <d v="2009-10-20T00:00:00"/>
    <x v="1"/>
    <s v="Octobre"/>
    <n v="3"/>
    <n v="20"/>
    <s v="Lundi"/>
    <n v="18806"/>
  </r>
  <r>
    <x v="0"/>
    <d v="2009-10-21T00:00:00"/>
    <x v="1"/>
    <s v="Octobre"/>
    <n v="3"/>
    <n v="21"/>
    <s v="Mardi"/>
    <n v="81479"/>
  </r>
  <r>
    <x v="0"/>
    <d v="2009-10-22T00:00:00"/>
    <x v="1"/>
    <s v="Octobre"/>
    <n v="4"/>
    <n v="22"/>
    <s v="Mercredi"/>
    <n v="22369"/>
  </r>
  <r>
    <x v="0"/>
    <d v="2009-10-23T00:00:00"/>
    <x v="1"/>
    <s v="Octobre"/>
    <n v="4"/>
    <n v="23"/>
    <s v="Jeudi"/>
    <n v="72289"/>
  </r>
  <r>
    <x v="0"/>
    <d v="2009-10-24T00:00:00"/>
    <x v="1"/>
    <s v="Octobre"/>
    <n v="4"/>
    <n v="24"/>
    <s v="Vendredi"/>
    <n v="75909"/>
  </r>
  <r>
    <x v="0"/>
    <d v="2009-10-25T00:00:00"/>
    <x v="1"/>
    <s v="Octobre"/>
    <n v="4"/>
    <n v="25"/>
    <s v="Samedi"/>
    <n v="88104"/>
  </r>
  <r>
    <x v="0"/>
    <d v="2009-10-26T00:00:00"/>
    <x v="1"/>
    <s v="Octobre"/>
    <n v="4"/>
    <n v="26"/>
    <s v="Dimanche"/>
    <n v="42459"/>
  </r>
  <r>
    <x v="0"/>
    <d v="2009-10-27T00:00:00"/>
    <x v="1"/>
    <s v="Octobre"/>
    <n v="4"/>
    <n v="27"/>
    <s v="Lundi"/>
    <n v="63996"/>
  </r>
  <r>
    <x v="0"/>
    <d v="2009-10-28T00:00:00"/>
    <x v="1"/>
    <s v="Octobre"/>
    <n v="4"/>
    <n v="28"/>
    <s v="Mardi"/>
    <n v="34100"/>
  </r>
  <r>
    <x v="0"/>
    <d v="2009-10-29T00:00:00"/>
    <x v="1"/>
    <s v="Octobre"/>
    <n v="5"/>
    <n v="29"/>
    <s v="Mercredi"/>
    <n v="18305"/>
  </r>
  <r>
    <x v="0"/>
    <d v="2009-10-30T00:00:00"/>
    <x v="1"/>
    <s v="Octobre"/>
    <n v="5"/>
    <n v="30"/>
    <s v="Jeudi"/>
    <n v="59849"/>
  </r>
  <r>
    <x v="0"/>
    <d v="2009-10-31T00:00:00"/>
    <x v="1"/>
    <s v="Octobre"/>
    <n v="5"/>
    <n v="31"/>
    <s v="Vendredi"/>
    <n v="66961"/>
  </r>
  <r>
    <x v="0"/>
    <d v="2009-11-01T00:00:00"/>
    <x v="1"/>
    <s v="Novembre"/>
    <n v="1"/>
    <n v="1"/>
    <s v="Samedi"/>
    <n v="87868"/>
  </r>
  <r>
    <x v="0"/>
    <d v="2009-11-02T00:00:00"/>
    <x v="1"/>
    <s v="Novembre"/>
    <n v="1"/>
    <n v="2"/>
    <s v="Dimanche"/>
    <n v="106715"/>
  </r>
  <r>
    <x v="0"/>
    <d v="2009-11-03T00:00:00"/>
    <x v="1"/>
    <s v="Novembre"/>
    <n v="1"/>
    <n v="3"/>
    <s v="Lundi"/>
    <n v="135134"/>
  </r>
  <r>
    <x v="0"/>
    <d v="2009-11-04T00:00:00"/>
    <x v="1"/>
    <s v="Novembre"/>
    <n v="1"/>
    <n v="4"/>
    <s v="Mardi"/>
    <n v="141465"/>
  </r>
  <r>
    <x v="0"/>
    <d v="2009-11-05T00:00:00"/>
    <x v="1"/>
    <s v="Novembre"/>
    <n v="1"/>
    <n v="5"/>
    <s v="Mercredi"/>
    <n v="46855"/>
  </r>
  <r>
    <x v="0"/>
    <d v="2009-11-06T00:00:00"/>
    <x v="1"/>
    <s v="Novembre"/>
    <n v="1"/>
    <n v="6"/>
    <s v="Jeudi"/>
    <n v="55041"/>
  </r>
  <r>
    <x v="0"/>
    <d v="2009-11-07T00:00:00"/>
    <x v="1"/>
    <s v="Novembre"/>
    <n v="1"/>
    <n v="7"/>
    <s v="Vendredi"/>
    <n v="52968"/>
  </r>
  <r>
    <x v="0"/>
    <d v="2009-11-08T00:00:00"/>
    <x v="1"/>
    <s v="Novembre"/>
    <n v="2"/>
    <n v="8"/>
    <s v="Samedi"/>
    <n v="117258"/>
  </r>
  <r>
    <x v="0"/>
    <d v="2009-11-09T00:00:00"/>
    <x v="1"/>
    <s v="Novembre"/>
    <n v="2"/>
    <n v="9"/>
    <s v="Dimanche"/>
    <n v="152771"/>
  </r>
  <r>
    <x v="0"/>
    <d v="2009-11-10T00:00:00"/>
    <x v="1"/>
    <s v="Novembre"/>
    <n v="2"/>
    <n v="10"/>
    <s v="Lundi"/>
    <n v="93757"/>
  </r>
  <r>
    <x v="0"/>
    <d v="2009-11-11T00:00:00"/>
    <x v="1"/>
    <s v="Novembre"/>
    <n v="2"/>
    <n v="11"/>
    <s v="Mardi"/>
    <n v="67407"/>
  </r>
  <r>
    <x v="0"/>
    <d v="2009-11-12T00:00:00"/>
    <x v="1"/>
    <s v="Novembre"/>
    <n v="2"/>
    <n v="12"/>
    <s v="Mercredi"/>
    <n v="124177"/>
  </r>
  <r>
    <x v="0"/>
    <d v="2009-11-13T00:00:00"/>
    <x v="1"/>
    <s v="Novembre"/>
    <n v="2"/>
    <n v="13"/>
    <s v="Jeudi"/>
    <n v="129508"/>
  </r>
  <r>
    <x v="0"/>
    <d v="2009-11-14T00:00:00"/>
    <x v="1"/>
    <s v="Novembre"/>
    <n v="2"/>
    <n v="14"/>
    <s v="Vendredi"/>
    <n v="89503"/>
  </r>
  <r>
    <x v="0"/>
    <d v="2009-11-15T00:00:00"/>
    <x v="1"/>
    <s v="Novembre"/>
    <n v="3"/>
    <n v="15"/>
    <s v="Samedi"/>
    <n v="91681"/>
  </r>
  <r>
    <x v="0"/>
    <d v="2009-11-16T00:00:00"/>
    <x v="1"/>
    <s v="Novembre"/>
    <n v="3"/>
    <n v="16"/>
    <s v="Dimanche"/>
    <n v="137950"/>
  </r>
  <r>
    <x v="0"/>
    <d v="2009-11-17T00:00:00"/>
    <x v="1"/>
    <s v="Novembre"/>
    <n v="3"/>
    <n v="17"/>
    <s v="Lundi"/>
    <n v="122278"/>
  </r>
  <r>
    <x v="0"/>
    <d v="2009-11-18T00:00:00"/>
    <x v="1"/>
    <s v="Novembre"/>
    <n v="3"/>
    <n v="18"/>
    <s v="Mardi"/>
    <n v="66835"/>
  </r>
  <r>
    <x v="0"/>
    <d v="2009-11-19T00:00:00"/>
    <x v="1"/>
    <s v="Novembre"/>
    <n v="3"/>
    <n v="19"/>
    <s v="Mercredi"/>
    <n v="107735"/>
  </r>
  <r>
    <x v="0"/>
    <d v="2009-11-20T00:00:00"/>
    <x v="1"/>
    <s v="Novembre"/>
    <n v="3"/>
    <n v="20"/>
    <s v="Jeudi"/>
    <n v="70416"/>
  </r>
  <r>
    <x v="0"/>
    <d v="2009-11-21T00:00:00"/>
    <x v="1"/>
    <s v="Novembre"/>
    <n v="3"/>
    <n v="21"/>
    <s v="Vendredi"/>
    <n v="92516"/>
  </r>
  <r>
    <x v="0"/>
    <d v="2009-11-22T00:00:00"/>
    <x v="1"/>
    <s v="Novembre"/>
    <n v="4"/>
    <n v="22"/>
    <s v="Samedi"/>
    <n v="110027"/>
  </r>
  <r>
    <x v="0"/>
    <d v="2009-11-23T00:00:00"/>
    <x v="1"/>
    <s v="Novembre"/>
    <n v="4"/>
    <n v="23"/>
    <s v="Dimanche"/>
    <n v="141848"/>
  </r>
  <r>
    <x v="0"/>
    <d v="2009-11-24T00:00:00"/>
    <x v="1"/>
    <s v="Novembre"/>
    <n v="4"/>
    <n v="24"/>
    <s v="Lundi"/>
    <n v="158815"/>
  </r>
  <r>
    <x v="0"/>
    <d v="2009-11-25T00:00:00"/>
    <x v="1"/>
    <s v="Novembre"/>
    <n v="4"/>
    <n v="25"/>
    <s v="Mardi"/>
    <n v="118325"/>
  </r>
  <r>
    <x v="0"/>
    <d v="2009-11-26T00:00:00"/>
    <x v="1"/>
    <s v="Novembre"/>
    <n v="4"/>
    <n v="26"/>
    <s v="Mercredi"/>
    <n v="91819"/>
  </r>
  <r>
    <x v="0"/>
    <d v="2009-11-27T00:00:00"/>
    <x v="1"/>
    <s v="Novembre"/>
    <n v="4"/>
    <n v="27"/>
    <s v="Jeudi"/>
    <n v="120549"/>
  </r>
  <r>
    <x v="0"/>
    <d v="2009-11-28T00:00:00"/>
    <x v="1"/>
    <s v="Novembre"/>
    <n v="4"/>
    <n v="28"/>
    <s v="Vendredi"/>
    <n v="57565"/>
  </r>
  <r>
    <x v="0"/>
    <d v="2009-11-29T00:00:00"/>
    <x v="1"/>
    <s v="Novembre"/>
    <n v="5"/>
    <n v="29"/>
    <s v="Samedi"/>
    <n v="85723"/>
  </r>
  <r>
    <x v="0"/>
    <d v="2009-11-30T00:00:00"/>
    <x v="1"/>
    <s v="Novembre"/>
    <n v="5"/>
    <n v="30"/>
    <s v="Dimanche"/>
    <n v="74860"/>
  </r>
  <r>
    <x v="0"/>
    <d v="2009-12-01T00:00:00"/>
    <x v="1"/>
    <s v="Décembre"/>
    <n v="1"/>
    <n v="1"/>
    <s v="Lundi"/>
    <n v="129014"/>
  </r>
  <r>
    <x v="0"/>
    <d v="2009-12-02T00:00:00"/>
    <x v="1"/>
    <s v="Décembre"/>
    <n v="1"/>
    <n v="2"/>
    <s v="Mardi"/>
    <n v="64905"/>
  </r>
  <r>
    <x v="0"/>
    <d v="2009-12-03T00:00:00"/>
    <x v="1"/>
    <s v="Décembre"/>
    <n v="1"/>
    <n v="3"/>
    <s v="Mercredi"/>
    <n v="76659"/>
  </r>
  <r>
    <x v="0"/>
    <d v="2009-12-04T00:00:00"/>
    <x v="1"/>
    <s v="Décembre"/>
    <n v="1"/>
    <n v="4"/>
    <s v="Jeudi"/>
    <n v="92483"/>
  </r>
  <r>
    <x v="0"/>
    <d v="2009-12-05T00:00:00"/>
    <x v="1"/>
    <s v="Décembre"/>
    <n v="1"/>
    <n v="5"/>
    <s v="Vendredi"/>
    <n v="64167"/>
  </r>
  <r>
    <x v="0"/>
    <d v="2009-12-06T00:00:00"/>
    <x v="1"/>
    <s v="Décembre"/>
    <n v="1"/>
    <n v="6"/>
    <s v="Samedi"/>
    <n v="114552"/>
  </r>
  <r>
    <x v="0"/>
    <d v="2009-12-07T00:00:00"/>
    <x v="1"/>
    <s v="Décembre"/>
    <n v="1"/>
    <n v="7"/>
    <s v="Dimanche"/>
    <n v="83494"/>
  </r>
  <r>
    <x v="0"/>
    <d v="2009-12-08T00:00:00"/>
    <x v="1"/>
    <s v="Décembre"/>
    <n v="2"/>
    <n v="8"/>
    <s v="Lundi"/>
    <n v="129323"/>
  </r>
  <r>
    <x v="0"/>
    <d v="2009-12-09T00:00:00"/>
    <x v="1"/>
    <s v="Décembre"/>
    <n v="2"/>
    <n v="9"/>
    <s v="Mardi"/>
    <n v="112427"/>
  </r>
  <r>
    <x v="0"/>
    <d v="2009-12-10T00:00:00"/>
    <x v="1"/>
    <s v="Décembre"/>
    <n v="2"/>
    <n v="10"/>
    <s v="Mercredi"/>
    <n v="120749"/>
  </r>
  <r>
    <x v="0"/>
    <d v="2009-12-11T00:00:00"/>
    <x v="1"/>
    <s v="Décembre"/>
    <n v="2"/>
    <n v="11"/>
    <s v="Jeudi"/>
    <n v="133202"/>
  </r>
  <r>
    <x v="0"/>
    <d v="2009-12-12T00:00:00"/>
    <x v="1"/>
    <s v="Décembre"/>
    <n v="2"/>
    <n v="12"/>
    <s v="Vendredi"/>
    <n v="63343"/>
  </r>
  <r>
    <x v="0"/>
    <d v="2009-12-13T00:00:00"/>
    <x v="1"/>
    <s v="Décembre"/>
    <n v="2"/>
    <n v="13"/>
    <s v="Samedi"/>
    <n v="92350"/>
  </r>
  <r>
    <x v="0"/>
    <d v="2009-12-14T00:00:00"/>
    <x v="1"/>
    <s v="Décembre"/>
    <n v="2"/>
    <n v="14"/>
    <s v="Dimanche"/>
    <n v="149132"/>
  </r>
  <r>
    <x v="0"/>
    <d v="2009-12-15T00:00:00"/>
    <x v="1"/>
    <s v="Décembre"/>
    <n v="3"/>
    <n v="15"/>
    <s v="Lundi"/>
    <n v="41796"/>
  </r>
  <r>
    <x v="0"/>
    <d v="2009-12-16T00:00:00"/>
    <x v="1"/>
    <s v="Décembre"/>
    <n v="3"/>
    <n v="16"/>
    <s v="Mardi"/>
    <n v="120230"/>
  </r>
  <r>
    <x v="0"/>
    <d v="2009-12-17T00:00:00"/>
    <x v="1"/>
    <s v="Décembre"/>
    <n v="3"/>
    <n v="17"/>
    <s v="Mercredi"/>
    <n v="80119"/>
  </r>
  <r>
    <x v="0"/>
    <d v="2009-12-18T00:00:00"/>
    <x v="1"/>
    <s v="Décembre"/>
    <n v="3"/>
    <n v="18"/>
    <s v="Jeudi"/>
    <n v="69224"/>
  </r>
  <r>
    <x v="0"/>
    <d v="2009-12-19T00:00:00"/>
    <x v="1"/>
    <s v="Décembre"/>
    <n v="3"/>
    <n v="19"/>
    <s v="Vendredi"/>
    <n v="76971"/>
  </r>
  <r>
    <x v="0"/>
    <d v="2009-12-20T00:00:00"/>
    <x v="1"/>
    <s v="Décembre"/>
    <n v="3"/>
    <n v="20"/>
    <s v="Samedi"/>
    <n v="50327"/>
  </r>
  <r>
    <x v="0"/>
    <d v="2009-12-21T00:00:00"/>
    <x v="1"/>
    <s v="Décembre"/>
    <n v="3"/>
    <n v="21"/>
    <s v="Dimanche"/>
    <n v="94559"/>
  </r>
  <r>
    <x v="0"/>
    <d v="2009-12-22T00:00:00"/>
    <x v="1"/>
    <s v="Décembre"/>
    <n v="4"/>
    <n v="22"/>
    <s v="Lundi"/>
    <n v="107609"/>
  </r>
  <r>
    <x v="0"/>
    <d v="2009-12-23T00:00:00"/>
    <x v="1"/>
    <s v="Décembre"/>
    <n v="4"/>
    <n v="23"/>
    <s v="Mardi"/>
    <n v="79462"/>
  </r>
  <r>
    <x v="0"/>
    <d v="2009-12-24T00:00:00"/>
    <x v="1"/>
    <s v="Décembre"/>
    <n v="4"/>
    <n v="24"/>
    <s v="Mercredi"/>
    <n v="89315"/>
  </r>
  <r>
    <x v="0"/>
    <d v="2009-12-25T00:00:00"/>
    <x v="1"/>
    <s v="Décembre"/>
    <n v="4"/>
    <n v="25"/>
    <s v="Jeudi"/>
    <n v="128039"/>
  </r>
  <r>
    <x v="0"/>
    <d v="2009-12-26T00:00:00"/>
    <x v="1"/>
    <s v="Décembre"/>
    <n v="4"/>
    <n v="26"/>
    <s v="Vendredi"/>
    <n v="73260"/>
  </r>
  <r>
    <x v="0"/>
    <d v="2009-12-27T00:00:00"/>
    <x v="1"/>
    <s v="Décembre"/>
    <n v="4"/>
    <n v="27"/>
    <s v="Samedi"/>
    <n v="140151"/>
  </r>
  <r>
    <x v="0"/>
    <d v="2009-12-28T00:00:00"/>
    <x v="1"/>
    <s v="Décembre"/>
    <n v="4"/>
    <n v="28"/>
    <s v="Dimanche"/>
    <n v="121233"/>
  </r>
  <r>
    <x v="0"/>
    <d v="2009-12-29T00:00:00"/>
    <x v="1"/>
    <s v="Décembre"/>
    <n v="5"/>
    <n v="29"/>
    <s v="Lundi"/>
    <n v="88810"/>
  </r>
  <r>
    <x v="0"/>
    <d v="2009-12-30T00:00:00"/>
    <x v="1"/>
    <s v="Décembre"/>
    <n v="5"/>
    <n v="30"/>
    <s v="Mardi"/>
    <n v="157936"/>
  </r>
  <r>
    <x v="0"/>
    <d v="2009-12-31T00:00:00"/>
    <x v="1"/>
    <s v="Décembre"/>
    <n v="5"/>
    <n v="31"/>
    <s v="Mercredi"/>
    <n v="45143"/>
  </r>
  <r>
    <x v="1"/>
    <d v="2009-01-01T00:00:00"/>
    <x v="1"/>
    <s v="Janvier"/>
    <n v="1"/>
    <n v="1"/>
    <s v="Jeudi"/>
    <n v="126173"/>
  </r>
  <r>
    <x v="1"/>
    <d v="2009-01-02T00:00:00"/>
    <x v="1"/>
    <s v="Janvier"/>
    <n v="1"/>
    <n v="2"/>
    <s v="Vendredi"/>
    <n v="40423"/>
  </r>
  <r>
    <x v="1"/>
    <d v="2009-01-03T00:00:00"/>
    <x v="1"/>
    <s v="Janvier"/>
    <n v="1"/>
    <n v="3"/>
    <s v="Samedi"/>
    <n v="85631"/>
  </r>
  <r>
    <x v="1"/>
    <d v="2009-01-04T00:00:00"/>
    <x v="1"/>
    <s v="Janvier"/>
    <n v="1"/>
    <n v="4"/>
    <s v="Dimanche"/>
    <n v="102221"/>
  </r>
  <r>
    <x v="1"/>
    <d v="2009-01-05T00:00:00"/>
    <x v="1"/>
    <s v="Janvier"/>
    <n v="1"/>
    <n v="5"/>
    <s v="Lundi"/>
    <n v="142386"/>
  </r>
  <r>
    <x v="1"/>
    <d v="2009-01-06T00:00:00"/>
    <x v="1"/>
    <s v="Janvier"/>
    <n v="1"/>
    <n v="6"/>
    <s v="Mardi"/>
    <n v="139751"/>
  </r>
  <r>
    <x v="1"/>
    <d v="2009-01-07T00:00:00"/>
    <x v="1"/>
    <s v="Janvier"/>
    <n v="1"/>
    <n v="7"/>
    <s v="Mercredi"/>
    <n v="128783"/>
  </r>
  <r>
    <x v="1"/>
    <d v="2009-01-08T00:00:00"/>
    <x v="1"/>
    <s v="Janvier"/>
    <n v="2"/>
    <n v="8"/>
    <s v="Jeudi"/>
    <n v="63275"/>
  </r>
  <r>
    <x v="1"/>
    <d v="2009-01-09T00:00:00"/>
    <x v="1"/>
    <s v="Janvier"/>
    <n v="2"/>
    <n v="9"/>
    <s v="Vendredi"/>
    <n v="158201"/>
  </r>
  <r>
    <x v="1"/>
    <d v="2009-01-10T00:00:00"/>
    <x v="1"/>
    <s v="Janvier"/>
    <n v="2"/>
    <n v="10"/>
    <s v="Samedi"/>
    <n v="92290"/>
  </r>
  <r>
    <x v="1"/>
    <d v="2009-01-11T00:00:00"/>
    <x v="1"/>
    <s v="Janvier"/>
    <n v="2"/>
    <n v="11"/>
    <s v="Dimanche"/>
    <n v="53636"/>
  </r>
  <r>
    <x v="1"/>
    <d v="2009-01-12T00:00:00"/>
    <x v="1"/>
    <s v="Janvier"/>
    <n v="2"/>
    <n v="12"/>
    <s v="Lundi"/>
    <n v="133419"/>
  </r>
  <r>
    <x v="1"/>
    <d v="2009-01-13T00:00:00"/>
    <x v="1"/>
    <s v="Janvier"/>
    <n v="2"/>
    <n v="13"/>
    <s v="Mardi"/>
    <n v="123746"/>
  </r>
  <r>
    <x v="1"/>
    <d v="2009-01-14T00:00:00"/>
    <x v="1"/>
    <s v="Janvier"/>
    <n v="2"/>
    <n v="14"/>
    <s v="Mercredi"/>
    <n v="85807"/>
  </r>
  <r>
    <x v="1"/>
    <d v="2009-01-15T00:00:00"/>
    <x v="1"/>
    <s v="Janvier"/>
    <n v="3"/>
    <n v="15"/>
    <s v="Jeudi"/>
    <n v="115382"/>
  </r>
  <r>
    <x v="1"/>
    <d v="2009-01-16T00:00:00"/>
    <x v="1"/>
    <s v="Janvier"/>
    <n v="3"/>
    <n v="16"/>
    <s v="Vendredi"/>
    <n v="51802"/>
  </r>
  <r>
    <x v="1"/>
    <d v="2009-01-17T00:00:00"/>
    <x v="1"/>
    <s v="Janvier"/>
    <n v="3"/>
    <n v="17"/>
    <s v="Samedi"/>
    <n v="110761"/>
  </r>
  <r>
    <x v="1"/>
    <d v="2009-01-18T00:00:00"/>
    <x v="1"/>
    <s v="Janvier"/>
    <n v="3"/>
    <n v="18"/>
    <s v="Dimanche"/>
    <n v="57539"/>
  </r>
  <r>
    <x v="1"/>
    <d v="2009-01-19T00:00:00"/>
    <x v="1"/>
    <s v="Janvier"/>
    <n v="3"/>
    <n v="19"/>
    <s v="Lundi"/>
    <n v="41758"/>
  </r>
  <r>
    <x v="1"/>
    <d v="2009-01-20T00:00:00"/>
    <x v="1"/>
    <s v="Janvier"/>
    <n v="3"/>
    <n v="20"/>
    <s v="Mardi"/>
    <n v="158273"/>
  </r>
  <r>
    <x v="1"/>
    <d v="2009-01-21T00:00:00"/>
    <x v="1"/>
    <s v="Janvier"/>
    <n v="3"/>
    <n v="21"/>
    <s v="Mercredi"/>
    <n v="68604"/>
  </r>
  <r>
    <x v="1"/>
    <d v="2009-01-22T00:00:00"/>
    <x v="1"/>
    <s v="Janvier"/>
    <n v="4"/>
    <n v="22"/>
    <s v="Jeudi"/>
    <n v="154534"/>
  </r>
  <r>
    <x v="1"/>
    <d v="2009-01-23T00:00:00"/>
    <x v="1"/>
    <s v="Janvier"/>
    <n v="4"/>
    <n v="23"/>
    <s v="Vendredi"/>
    <n v="101597"/>
  </r>
  <r>
    <x v="1"/>
    <d v="2009-01-24T00:00:00"/>
    <x v="1"/>
    <s v="Janvier"/>
    <n v="4"/>
    <n v="24"/>
    <s v="Samedi"/>
    <n v="134936"/>
  </r>
  <r>
    <x v="1"/>
    <d v="2009-01-25T00:00:00"/>
    <x v="1"/>
    <s v="Janvier"/>
    <n v="4"/>
    <n v="25"/>
    <s v="Dimanche"/>
    <n v="116918"/>
  </r>
  <r>
    <x v="1"/>
    <d v="2009-01-26T00:00:00"/>
    <x v="1"/>
    <s v="Janvier"/>
    <n v="4"/>
    <n v="26"/>
    <s v="Lundi"/>
    <n v="144318"/>
  </r>
  <r>
    <x v="1"/>
    <d v="2009-01-27T00:00:00"/>
    <x v="1"/>
    <s v="Janvier"/>
    <n v="4"/>
    <n v="27"/>
    <s v="Mardi"/>
    <n v="85194"/>
  </r>
  <r>
    <x v="1"/>
    <d v="2009-01-28T00:00:00"/>
    <x v="1"/>
    <s v="Janvier"/>
    <n v="4"/>
    <n v="28"/>
    <s v="Mercredi"/>
    <n v="71670"/>
  </r>
  <r>
    <x v="1"/>
    <d v="2009-01-29T00:00:00"/>
    <x v="1"/>
    <s v="Janvier"/>
    <n v="5"/>
    <n v="29"/>
    <s v="Jeudi"/>
    <n v="108214"/>
  </r>
  <r>
    <x v="1"/>
    <d v="2009-01-30T00:00:00"/>
    <x v="1"/>
    <s v="Janvier"/>
    <n v="5"/>
    <n v="30"/>
    <s v="Vendredi"/>
    <n v="42900"/>
  </r>
  <r>
    <x v="1"/>
    <d v="2009-01-31T00:00:00"/>
    <x v="1"/>
    <s v="Janvier"/>
    <n v="5"/>
    <n v="31"/>
    <s v="Samedi"/>
    <n v="102862"/>
  </r>
  <r>
    <x v="1"/>
    <d v="2009-02-01T00:00:00"/>
    <x v="1"/>
    <s v="Février"/>
    <n v="1"/>
    <n v="1"/>
    <s v="Dimanche"/>
    <n v="76027"/>
  </r>
  <r>
    <x v="1"/>
    <d v="2009-02-02T00:00:00"/>
    <x v="1"/>
    <s v="Février"/>
    <n v="1"/>
    <n v="2"/>
    <s v="Lundi"/>
    <n v="71224"/>
  </r>
  <r>
    <x v="1"/>
    <d v="2009-02-03T00:00:00"/>
    <x v="1"/>
    <s v="Février"/>
    <n v="1"/>
    <n v="3"/>
    <s v="Mardi"/>
    <n v="76371"/>
  </r>
  <r>
    <x v="1"/>
    <d v="2009-02-04T00:00:00"/>
    <x v="1"/>
    <s v="Février"/>
    <n v="1"/>
    <n v="4"/>
    <s v="Mercredi"/>
    <n v="14132"/>
  </r>
  <r>
    <x v="1"/>
    <d v="2009-02-05T00:00:00"/>
    <x v="1"/>
    <s v="Février"/>
    <n v="1"/>
    <n v="5"/>
    <s v="Jeudi"/>
    <n v="18328"/>
  </r>
  <r>
    <x v="1"/>
    <d v="2009-02-06T00:00:00"/>
    <x v="1"/>
    <s v="Février"/>
    <n v="1"/>
    <n v="6"/>
    <s v="Vendredi"/>
    <n v="82311"/>
  </r>
  <r>
    <x v="1"/>
    <d v="2009-02-07T00:00:00"/>
    <x v="1"/>
    <s v="Février"/>
    <n v="1"/>
    <n v="7"/>
    <s v="Samedi"/>
    <n v="36193"/>
  </r>
  <r>
    <x v="1"/>
    <d v="2009-02-08T00:00:00"/>
    <x v="1"/>
    <s v="Février"/>
    <n v="2"/>
    <n v="8"/>
    <s v="Dimanche"/>
    <n v="55120"/>
  </r>
  <r>
    <x v="1"/>
    <d v="2009-02-09T00:00:00"/>
    <x v="1"/>
    <s v="Février"/>
    <n v="2"/>
    <n v="9"/>
    <s v="Lundi"/>
    <n v="69352"/>
  </r>
  <r>
    <x v="1"/>
    <d v="2009-02-10T00:00:00"/>
    <x v="1"/>
    <s v="Février"/>
    <n v="2"/>
    <n v="10"/>
    <s v="Mardi"/>
    <n v="22096"/>
  </r>
  <r>
    <x v="1"/>
    <d v="2009-02-11T00:00:00"/>
    <x v="1"/>
    <s v="Février"/>
    <n v="2"/>
    <n v="11"/>
    <s v="Mercredi"/>
    <n v="81963"/>
  </r>
  <r>
    <x v="1"/>
    <d v="2009-02-12T00:00:00"/>
    <x v="1"/>
    <s v="Février"/>
    <n v="2"/>
    <n v="12"/>
    <s v="Jeudi"/>
    <n v="26002"/>
  </r>
  <r>
    <x v="1"/>
    <d v="2009-02-13T00:00:00"/>
    <x v="1"/>
    <s v="Février"/>
    <n v="2"/>
    <n v="13"/>
    <s v="Vendredi"/>
    <n v="60787"/>
  </r>
  <r>
    <x v="1"/>
    <d v="2009-02-14T00:00:00"/>
    <x v="1"/>
    <s v="Février"/>
    <n v="2"/>
    <n v="14"/>
    <s v="Samedi"/>
    <n v="71636"/>
  </r>
  <r>
    <x v="1"/>
    <d v="2009-02-15T00:00:00"/>
    <x v="1"/>
    <s v="Février"/>
    <n v="3"/>
    <n v="15"/>
    <s v="Dimanche"/>
    <n v="77344"/>
  </r>
  <r>
    <x v="1"/>
    <d v="2009-02-16T00:00:00"/>
    <x v="1"/>
    <s v="Février"/>
    <n v="3"/>
    <n v="16"/>
    <s v="Lundi"/>
    <n v="23856"/>
  </r>
  <r>
    <x v="1"/>
    <d v="2009-02-17T00:00:00"/>
    <x v="1"/>
    <s v="Février"/>
    <n v="3"/>
    <n v="17"/>
    <s v="Mardi"/>
    <n v="55532"/>
  </r>
  <r>
    <x v="1"/>
    <d v="2009-02-18T00:00:00"/>
    <x v="1"/>
    <s v="Février"/>
    <n v="3"/>
    <n v="18"/>
    <s v="Mercredi"/>
    <n v="39717"/>
  </r>
  <r>
    <x v="1"/>
    <d v="2009-02-19T00:00:00"/>
    <x v="1"/>
    <s v="Février"/>
    <n v="3"/>
    <n v="19"/>
    <s v="Jeudi"/>
    <n v="31074"/>
  </r>
  <r>
    <x v="1"/>
    <d v="2009-02-20T00:00:00"/>
    <x v="1"/>
    <s v="Février"/>
    <n v="3"/>
    <n v="20"/>
    <s v="Vendredi"/>
    <n v="57260"/>
  </r>
  <r>
    <x v="1"/>
    <d v="2009-02-21T00:00:00"/>
    <x v="1"/>
    <s v="Février"/>
    <n v="3"/>
    <n v="21"/>
    <s v="Samedi"/>
    <n v="48962"/>
  </r>
  <r>
    <x v="1"/>
    <d v="2009-02-22T00:00:00"/>
    <x v="1"/>
    <s v="Février"/>
    <n v="4"/>
    <n v="22"/>
    <s v="Dimanche"/>
    <n v="62863"/>
  </r>
  <r>
    <x v="1"/>
    <d v="2009-02-23T00:00:00"/>
    <x v="1"/>
    <s v="Février"/>
    <n v="4"/>
    <n v="23"/>
    <s v="Lundi"/>
    <n v="44743"/>
  </r>
  <r>
    <x v="1"/>
    <d v="2009-02-24T00:00:00"/>
    <x v="1"/>
    <s v="Février"/>
    <n v="4"/>
    <n v="24"/>
    <s v="Mardi"/>
    <n v="14891"/>
  </r>
  <r>
    <x v="1"/>
    <d v="2009-02-25T00:00:00"/>
    <x v="1"/>
    <s v="Février"/>
    <n v="4"/>
    <n v="25"/>
    <s v="Mercredi"/>
    <n v="20901"/>
  </r>
  <r>
    <x v="1"/>
    <d v="2009-02-26T00:00:00"/>
    <x v="1"/>
    <s v="Février"/>
    <n v="4"/>
    <n v="26"/>
    <s v="Jeudi"/>
    <n v="68501"/>
  </r>
  <r>
    <x v="1"/>
    <d v="2009-02-27T00:00:00"/>
    <x v="1"/>
    <s v="Février"/>
    <n v="4"/>
    <n v="27"/>
    <s v="Vendredi"/>
    <n v="58995"/>
  </r>
  <r>
    <x v="1"/>
    <d v="2009-02-28T00:00:00"/>
    <x v="1"/>
    <s v="Février"/>
    <n v="4"/>
    <n v="28"/>
    <s v="Samedi"/>
    <n v="41159"/>
  </r>
  <r>
    <x v="1"/>
    <d v="2009-03-01T00:00:00"/>
    <x v="1"/>
    <s v="Mars"/>
    <n v="1"/>
    <n v="1"/>
    <s v="Dimanche"/>
    <n v="82774"/>
  </r>
  <r>
    <x v="1"/>
    <d v="2009-03-02T00:00:00"/>
    <x v="1"/>
    <s v="Mars"/>
    <n v="1"/>
    <n v="2"/>
    <s v="Lundi"/>
    <n v="63237"/>
  </r>
  <r>
    <x v="1"/>
    <d v="2009-03-03T00:00:00"/>
    <x v="1"/>
    <s v="Mars"/>
    <n v="1"/>
    <n v="3"/>
    <s v="Mardi"/>
    <n v="85200"/>
  </r>
  <r>
    <x v="1"/>
    <d v="2009-03-04T00:00:00"/>
    <x v="1"/>
    <s v="Mars"/>
    <n v="1"/>
    <n v="4"/>
    <s v="Mercredi"/>
    <n v="53835"/>
  </r>
  <r>
    <x v="1"/>
    <d v="2009-03-05T00:00:00"/>
    <x v="1"/>
    <s v="Mars"/>
    <n v="1"/>
    <n v="5"/>
    <s v="Jeudi"/>
    <n v="57604"/>
  </r>
  <r>
    <x v="1"/>
    <d v="2009-03-06T00:00:00"/>
    <x v="1"/>
    <s v="Mars"/>
    <n v="1"/>
    <n v="6"/>
    <s v="Vendredi"/>
    <n v="47940"/>
  </r>
  <r>
    <x v="1"/>
    <d v="2009-03-07T00:00:00"/>
    <x v="1"/>
    <s v="Mars"/>
    <n v="1"/>
    <n v="7"/>
    <s v="Samedi"/>
    <n v="59901"/>
  </r>
  <r>
    <x v="1"/>
    <d v="2009-03-08T00:00:00"/>
    <x v="1"/>
    <s v="Mars"/>
    <n v="2"/>
    <n v="8"/>
    <s v="Dimanche"/>
    <n v="52817"/>
  </r>
  <r>
    <x v="1"/>
    <d v="2009-03-09T00:00:00"/>
    <x v="1"/>
    <s v="Mars"/>
    <n v="2"/>
    <n v="9"/>
    <s v="Lundi"/>
    <n v="67736"/>
  </r>
  <r>
    <x v="1"/>
    <d v="2009-03-10T00:00:00"/>
    <x v="1"/>
    <s v="Mars"/>
    <n v="2"/>
    <n v="10"/>
    <s v="Mardi"/>
    <n v="32341"/>
  </r>
  <r>
    <x v="1"/>
    <d v="2009-03-11T00:00:00"/>
    <x v="1"/>
    <s v="Mars"/>
    <n v="2"/>
    <n v="11"/>
    <s v="Mercredi"/>
    <n v="72671"/>
  </r>
  <r>
    <x v="1"/>
    <d v="2009-03-12T00:00:00"/>
    <x v="1"/>
    <s v="Mars"/>
    <n v="2"/>
    <n v="12"/>
    <s v="Jeudi"/>
    <n v="53640"/>
  </r>
  <r>
    <x v="1"/>
    <d v="2009-03-13T00:00:00"/>
    <x v="1"/>
    <s v="Mars"/>
    <n v="2"/>
    <n v="13"/>
    <s v="Vendredi"/>
    <n v="48059"/>
  </r>
  <r>
    <x v="1"/>
    <d v="2009-03-14T00:00:00"/>
    <x v="1"/>
    <s v="Mars"/>
    <n v="2"/>
    <n v="14"/>
    <s v="Samedi"/>
    <n v="36447"/>
  </r>
  <r>
    <x v="1"/>
    <d v="2009-03-15T00:00:00"/>
    <x v="1"/>
    <s v="Mars"/>
    <n v="3"/>
    <n v="15"/>
    <s v="Dimanche"/>
    <n v="43817"/>
  </r>
  <r>
    <x v="1"/>
    <d v="2009-03-16T00:00:00"/>
    <x v="1"/>
    <s v="Mars"/>
    <n v="3"/>
    <n v="16"/>
    <s v="Lundi"/>
    <n v="25131"/>
  </r>
  <r>
    <x v="1"/>
    <d v="2009-03-17T00:00:00"/>
    <x v="1"/>
    <s v="Mars"/>
    <n v="3"/>
    <n v="17"/>
    <s v="Mardi"/>
    <n v="17666"/>
  </r>
  <r>
    <x v="1"/>
    <d v="2009-03-18T00:00:00"/>
    <x v="1"/>
    <s v="Mars"/>
    <n v="3"/>
    <n v="18"/>
    <s v="Mercredi"/>
    <n v="79962"/>
  </r>
  <r>
    <x v="1"/>
    <d v="2009-03-19T00:00:00"/>
    <x v="1"/>
    <s v="Mars"/>
    <n v="3"/>
    <n v="19"/>
    <s v="Jeudi"/>
    <n v="44477"/>
  </r>
  <r>
    <x v="1"/>
    <d v="2009-03-20T00:00:00"/>
    <x v="1"/>
    <s v="Mars"/>
    <n v="3"/>
    <n v="20"/>
    <s v="Vendredi"/>
    <n v="21476"/>
  </r>
  <r>
    <x v="1"/>
    <d v="2009-03-21T00:00:00"/>
    <x v="1"/>
    <s v="Mars"/>
    <n v="3"/>
    <n v="21"/>
    <s v="Samedi"/>
    <n v="76010"/>
  </r>
  <r>
    <x v="1"/>
    <d v="2009-03-22T00:00:00"/>
    <x v="1"/>
    <s v="Mars"/>
    <n v="4"/>
    <n v="22"/>
    <s v="Dimanche"/>
    <n v="32026"/>
  </r>
  <r>
    <x v="1"/>
    <d v="2009-03-23T00:00:00"/>
    <x v="1"/>
    <s v="Mars"/>
    <n v="4"/>
    <n v="23"/>
    <s v="Lundi"/>
    <n v="52410"/>
  </r>
  <r>
    <x v="1"/>
    <d v="2009-03-24T00:00:00"/>
    <x v="1"/>
    <s v="Mars"/>
    <n v="4"/>
    <n v="24"/>
    <s v="Mardi"/>
    <n v="77896"/>
  </r>
  <r>
    <x v="1"/>
    <d v="2009-03-25T00:00:00"/>
    <x v="1"/>
    <s v="Mars"/>
    <n v="4"/>
    <n v="25"/>
    <s v="Mercredi"/>
    <n v="15659"/>
  </r>
  <r>
    <x v="1"/>
    <d v="2009-03-26T00:00:00"/>
    <x v="1"/>
    <s v="Mars"/>
    <n v="4"/>
    <n v="26"/>
    <s v="Jeudi"/>
    <n v="18834"/>
  </r>
  <r>
    <x v="1"/>
    <d v="2009-03-27T00:00:00"/>
    <x v="1"/>
    <s v="Mars"/>
    <n v="4"/>
    <n v="27"/>
    <s v="Vendredi"/>
    <n v="31641"/>
  </r>
  <r>
    <x v="1"/>
    <d v="2009-03-28T00:00:00"/>
    <x v="1"/>
    <s v="Mars"/>
    <n v="4"/>
    <n v="28"/>
    <s v="Samedi"/>
    <n v="65650"/>
  </r>
  <r>
    <x v="1"/>
    <d v="2009-03-29T00:00:00"/>
    <x v="1"/>
    <s v="Mars"/>
    <n v="5"/>
    <n v="29"/>
    <s v="Dimanche"/>
    <n v="36555"/>
  </r>
  <r>
    <x v="1"/>
    <d v="2009-03-30T00:00:00"/>
    <x v="1"/>
    <s v="Mars"/>
    <n v="5"/>
    <n v="30"/>
    <s v="Lundi"/>
    <n v="66938"/>
  </r>
  <r>
    <x v="1"/>
    <d v="2009-03-31T00:00:00"/>
    <x v="1"/>
    <s v="Mars"/>
    <n v="5"/>
    <n v="31"/>
    <s v="Mardi"/>
    <n v="74084"/>
  </r>
  <r>
    <x v="1"/>
    <d v="2009-04-01T00:00:00"/>
    <x v="1"/>
    <s v="Avril"/>
    <n v="1"/>
    <n v="1"/>
    <s v="Mercredi"/>
    <n v="69464"/>
  </r>
  <r>
    <x v="1"/>
    <d v="2009-04-02T00:00:00"/>
    <x v="1"/>
    <s v="Avril"/>
    <n v="1"/>
    <n v="2"/>
    <s v="Jeudi"/>
    <n v="68169"/>
  </r>
  <r>
    <x v="1"/>
    <d v="2009-04-03T00:00:00"/>
    <x v="1"/>
    <s v="Avril"/>
    <n v="1"/>
    <n v="3"/>
    <s v="Vendredi"/>
    <n v="88878"/>
  </r>
  <r>
    <x v="1"/>
    <d v="2009-04-04T00:00:00"/>
    <x v="1"/>
    <s v="Avril"/>
    <n v="1"/>
    <n v="4"/>
    <s v="Samedi"/>
    <n v="50890"/>
  </r>
  <r>
    <x v="1"/>
    <d v="2009-04-05T00:00:00"/>
    <x v="1"/>
    <s v="Avril"/>
    <n v="1"/>
    <n v="5"/>
    <s v="Dimanche"/>
    <n v="33344"/>
  </r>
  <r>
    <x v="1"/>
    <d v="2009-04-06T00:00:00"/>
    <x v="1"/>
    <s v="Avril"/>
    <n v="1"/>
    <n v="6"/>
    <s v="Lundi"/>
    <n v="55501"/>
  </r>
  <r>
    <x v="1"/>
    <d v="2009-04-07T00:00:00"/>
    <x v="1"/>
    <s v="Avril"/>
    <n v="1"/>
    <n v="7"/>
    <s v="Mardi"/>
    <n v="74140"/>
  </r>
  <r>
    <x v="1"/>
    <d v="2009-04-08T00:00:00"/>
    <x v="1"/>
    <s v="Avril"/>
    <n v="2"/>
    <n v="8"/>
    <s v="Mercredi"/>
    <n v="43424"/>
  </r>
  <r>
    <x v="1"/>
    <d v="2009-04-09T00:00:00"/>
    <x v="1"/>
    <s v="Avril"/>
    <n v="2"/>
    <n v="9"/>
    <s v="Jeudi"/>
    <n v="19621"/>
  </r>
  <r>
    <x v="1"/>
    <d v="2009-04-10T00:00:00"/>
    <x v="1"/>
    <s v="Avril"/>
    <n v="2"/>
    <n v="10"/>
    <s v="Vendredi"/>
    <n v="32333"/>
  </r>
  <r>
    <x v="1"/>
    <d v="2009-04-11T00:00:00"/>
    <x v="1"/>
    <s v="Avril"/>
    <n v="2"/>
    <n v="11"/>
    <s v="Samedi"/>
    <n v="67426"/>
  </r>
  <r>
    <x v="1"/>
    <d v="2009-04-12T00:00:00"/>
    <x v="1"/>
    <s v="Avril"/>
    <n v="2"/>
    <n v="12"/>
    <s v="Dimanche"/>
    <n v="27714"/>
  </r>
  <r>
    <x v="1"/>
    <d v="2009-04-13T00:00:00"/>
    <x v="1"/>
    <s v="Avril"/>
    <n v="2"/>
    <n v="13"/>
    <s v="Lundi"/>
    <n v="86939"/>
  </r>
  <r>
    <x v="1"/>
    <d v="2009-04-14T00:00:00"/>
    <x v="1"/>
    <s v="Avril"/>
    <n v="2"/>
    <n v="14"/>
    <s v="Mardi"/>
    <n v="47399"/>
  </r>
  <r>
    <x v="1"/>
    <d v="2009-04-15T00:00:00"/>
    <x v="1"/>
    <s v="Avril"/>
    <n v="3"/>
    <n v="15"/>
    <s v="Mercredi"/>
    <n v="64303"/>
  </r>
  <r>
    <x v="1"/>
    <d v="2009-04-16T00:00:00"/>
    <x v="1"/>
    <s v="Avril"/>
    <n v="3"/>
    <n v="16"/>
    <s v="Jeudi"/>
    <n v="20717"/>
  </r>
  <r>
    <x v="1"/>
    <d v="2009-04-17T00:00:00"/>
    <x v="1"/>
    <s v="Avril"/>
    <n v="3"/>
    <n v="17"/>
    <s v="Vendredi"/>
    <n v="35576"/>
  </r>
  <r>
    <x v="1"/>
    <d v="2009-04-18T00:00:00"/>
    <x v="1"/>
    <s v="Avril"/>
    <n v="3"/>
    <n v="18"/>
    <s v="Samedi"/>
    <n v="35187"/>
  </r>
  <r>
    <x v="1"/>
    <d v="2009-04-19T00:00:00"/>
    <x v="1"/>
    <s v="Avril"/>
    <n v="3"/>
    <n v="19"/>
    <s v="Dimanche"/>
    <n v="85318"/>
  </r>
  <r>
    <x v="1"/>
    <d v="2009-04-20T00:00:00"/>
    <x v="1"/>
    <s v="Avril"/>
    <n v="3"/>
    <n v="20"/>
    <s v="Lundi"/>
    <n v="20972"/>
  </r>
  <r>
    <x v="1"/>
    <d v="2009-04-21T00:00:00"/>
    <x v="1"/>
    <s v="Avril"/>
    <n v="3"/>
    <n v="21"/>
    <s v="Mardi"/>
    <n v="47281"/>
  </r>
  <r>
    <x v="1"/>
    <d v="2009-04-22T00:00:00"/>
    <x v="1"/>
    <s v="Avril"/>
    <n v="4"/>
    <n v="22"/>
    <s v="Mercredi"/>
    <n v="70171"/>
  </r>
  <r>
    <x v="1"/>
    <d v="2009-04-23T00:00:00"/>
    <x v="1"/>
    <s v="Avril"/>
    <n v="4"/>
    <n v="23"/>
    <s v="Jeudi"/>
    <n v="37703"/>
  </r>
  <r>
    <x v="1"/>
    <d v="2009-04-24T00:00:00"/>
    <x v="1"/>
    <s v="Avril"/>
    <n v="4"/>
    <n v="24"/>
    <s v="Vendredi"/>
    <n v="71456"/>
  </r>
  <r>
    <x v="1"/>
    <d v="2009-04-25T00:00:00"/>
    <x v="1"/>
    <s v="Avril"/>
    <n v="4"/>
    <n v="25"/>
    <s v="Samedi"/>
    <n v="80067"/>
  </r>
  <r>
    <x v="1"/>
    <d v="2009-04-26T00:00:00"/>
    <x v="1"/>
    <s v="Avril"/>
    <n v="4"/>
    <n v="26"/>
    <s v="Dimanche"/>
    <n v="15953"/>
  </r>
  <r>
    <x v="1"/>
    <d v="2009-04-27T00:00:00"/>
    <x v="1"/>
    <s v="Avril"/>
    <n v="4"/>
    <n v="27"/>
    <s v="Lundi"/>
    <n v="36475"/>
  </r>
  <r>
    <x v="1"/>
    <d v="2009-04-28T00:00:00"/>
    <x v="1"/>
    <s v="Avril"/>
    <n v="4"/>
    <n v="28"/>
    <s v="Mardi"/>
    <n v="32459"/>
  </r>
  <r>
    <x v="1"/>
    <d v="2009-04-29T00:00:00"/>
    <x v="1"/>
    <s v="Avril"/>
    <n v="5"/>
    <n v="29"/>
    <s v="Mercredi"/>
    <n v="61148"/>
  </r>
  <r>
    <x v="1"/>
    <d v="2009-04-30T00:00:00"/>
    <x v="1"/>
    <s v="Avril"/>
    <n v="5"/>
    <n v="30"/>
    <s v="Jeudi"/>
    <n v="68177"/>
  </r>
  <r>
    <x v="1"/>
    <d v="2009-05-01T00:00:00"/>
    <x v="1"/>
    <s v="Mai"/>
    <n v="1"/>
    <n v="1"/>
    <s v="Vendredi"/>
    <n v="33394"/>
  </r>
  <r>
    <x v="1"/>
    <d v="2009-05-02T00:00:00"/>
    <x v="1"/>
    <s v="Mai"/>
    <n v="1"/>
    <n v="2"/>
    <s v="Samedi"/>
    <n v="87448"/>
  </r>
  <r>
    <x v="1"/>
    <d v="2009-05-03T00:00:00"/>
    <x v="1"/>
    <s v="Mai"/>
    <n v="1"/>
    <n v="3"/>
    <s v="Dimanche"/>
    <n v="72582"/>
  </r>
  <r>
    <x v="1"/>
    <d v="2009-05-04T00:00:00"/>
    <x v="1"/>
    <s v="Mai"/>
    <n v="1"/>
    <n v="4"/>
    <s v="Lundi"/>
    <n v="61079"/>
  </r>
  <r>
    <x v="1"/>
    <d v="2009-05-05T00:00:00"/>
    <x v="1"/>
    <s v="Mai"/>
    <n v="1"/>
    <n v="5"/>
    <s v="Mardi"/>
    <n v="46317"/>
  </r>
  <r>
    <x v="1"/>
    <d v="2009-05-06T00:00:00"/>
    <x v="1"/>
    <s v="Mai"/>
    <n v="1"/>
    <n v="6"/>
    <s v="Mercredi"/>
    <n v="87648"/>
  </r>
  <r>
    <x v="1"/>
    <d v="2009-05-07T00:00:00"/>
    <x v="1"/>
    <s v="Mai"/>
    <n v="1"/>
    <n v="7"/>
    <s v="Jeudi"/>
    <n v="78071"/>
  </r>
  <r>
    <x v="1"/>
    <d v="2009-05-08T00:00:00"/>
    <x v="1"/>
    <s v="Mai"/>
    <n v="2"/>
    <n v="8"/>
    <s v="Vendredi"/>
    <n v="63554"/>
  </r>
  <r>
    <x v="1"/>
    <d v="2009-05-09T00:00:00"/>
    <x v="1"/>
    <s v="Mai"/>
    <n v="2"/>
    <n v="9"/>
    <s v="Samedi"/>
    <n v="67620"/>
  </r>
  <r>
    <x v="1"/>
    <d v="2009-05-10T00:00:00"/>
    <x v="1"/>
    <s v="Mai"/>
    <n v="2"/>
    <n v="10"/>
    <s v="Dimanche"/>
    <n v="85660"/>
  </r>
  <r>
    <x v="1"/>
    <d v="2009-05-11T00:00:00"/>
    <x v="1"/>
    <s v="Mai"/>
    <n v="2"/>
    <n v="11"/>
    <s v="Lundi"/>
    <n v="70093"/>
  </r>
  <r>
    <x v="1"/>
    <d v="2009-05-12T00:00:00"/>
    <x v="1"/>
    <s v="Mai"/>
    <n v="2"/>
    <n v="12"/>
    <s v="Mardi"/>
    <n v="79251"/>
  </r>
  <r>
    <x v="1"/>
    <d v="2009-05-13T00:00:00"/>
    <x v="1"/>
    <s v="Mai"/>
    <n v="2"/>
    <n v="13"/>
    <s v="Mercredi"/>
    <n v="70541"/>
  </r>
  <r>
    <x v="1"/>
    <d v="2009-05-14T00:00:00"/>
    <x v="1"/>
    <s v="Mai"/>
    <n v="2"/>
    <n v="14"/>
    <s v="Jeudi"/>
    <n v="15384"/>
  </r>
  <r>
    <x v="1"/>
    <d v="2009-05-15T00:00:00"/>
    <x v="1"/>
    <s v="Mai"/>
    <n v="3"/>
    <n v="15"/>
    <s v="Vendredi"/>
    <n v="74875"/>
  </r>
  <r>
    <x v="1"/>
    <d v="2009-05-16T00:00:00"/>
    <x v="1"/>
    <s v="Mai"/>
    <n v="3"/>
    <n v="16"/>
    <s v="Samedi"/>
    <n v="39889"/>
  </r>
  <r>
    <x v="1"/>
    <d v="2009-05-17T00:00:00"/>
    <x v="1"/>
    <s v="Mai"/>
    <n v="3"/>
    <n v="17"/>
    <s v="Dimanche"/>
    <n v="52407"/>
  </r>
  <r>
    <x v="1"/>
    <d v="2009-05-18T00:00:00"/>
    <x v="1"/>
    <s v="Mai"/>
    <n v="3"/>
    <n v="18"/>
    <s v="Lundi"/>
    <n v="55430"/>
  </r>
  <r>
    <x v="1"/>
    <d v="2009-05-19T00:00:00"/>
    <x v="1"/>
    <s v="Mai"/>
    <n v="3"/>
    <n v="19"/>
    <s v="Mardi"/>
    <n v="28674"/>
  </r>
  <r>
    <x v="1"/>
    <d v="2009-05-20T00:00:00"/>
    <x v="1"/>
    <s v="Mai"/>
    <n v="3"/>
    <n v="20"/>
    <s v="Mercredi"/>
    <n v="25382"/>
  </r>
  <r>
    <x v="1"/>
    <d v="2009-05-21T00:00:00"/>
    <x v="1"/>
    <s v="Mai"/>
    <n v="3"/>
    <n v="21"/>
    <s v="Jeudi"/>
    <n v="47153"/>
  </r>
  <r>
    <x v="1"/>
    <d v="2009-05-22T00:00:00"/>
    <x v="1"/>
    <s v="Mai"/>
    <n v="4"/>
    <n v="22"/>
    <s v="Vendredi"/>
    <n v="75368"/>
  </r>
  <r>
    <x v="1"/>
    <d v="2009-05-23T00:00:00"/>
    <x v="1"/>
    <s v="Mai"/>
    <n v="4"/>
    <n v="23"/>
    <s v="Samedi"/>
    <n v="44270"/>
  </r>
  <r>
    <x v="1"/>
    <d v="2009-05-24T00:00:00"/>
    <x v="1"/>
    <s v="Mai"/>
    <n v="4"/>
    <n v="24"/>
    <s v="Dimanche"/>
    <n v="55110"/>
  </r>
  <r>
    <x v="1"/>
    <d v="2009-05-25T00:00:00"/>
    <x v="1"/>
    <s v="Mai"/>
    <n v="4"/>
    <n v="25"/>
    <s v="Lundi"/>
    <n v="49930"/>
  </r>
  <r>
    <x v="1"/>
    <d v="2009-05-26T00:00:00"/>
    <x v="1"/>
    <s v="Mai"/>
    <n v="4"/>
    <n v="26"/>
    <s v="Mardi"/>
    <n v="25333"/>
  </r>
  <r>
    <x v="1"/>
    <d v="2009-05-27T00:00:00"/>
    <x v="1"/>
    <s v="Mai"/>
    <n v="4"/>
    <n v="27"/>
    <s v="Mercredi"/>
    <n v="81810"/>
  </r>
  <r>
    <x v="1"/>
    <d v="2009-05-28T00:00:00"/>
    <x v="1"/>
    <s v="Mai"/>
    <n v="4"/>
    <n v="28"/>
    <s v="Jeudi"/>
    <n v="63557"/>
  </r>
  <r>
    <x v="1"/>
    <d v="2009-05-29T00:00:00"/>
    <x v="1"/>
    <s v="Mai"/>
    <n v="5"/>
    <n v="29"/>
    <s v="Vendredi"/>
    <n v="85595"/>
  </r>
  <r>
    <x v="1"/>
    <d v="2009-05-30T00:00:00"/>
    <x v="1"/>
    <s v="Mai"/>
    <n v="5"/>
    <n v="30"/>
    <s v="Samedi"/>
    <n v="14185"/>
  </r>
  <r>
    <x v="1"/>
    <d v="2009-05-31T00:00:00"/>
    <x v="1"/>
    <s v="Mai"/>
    <n v="5"/>
    <n v="31"/>
    <s v="Dimanche"/>
    <n v="76136"/>
  </r>
  <r>
    <x v="1"/>
    <d v="2009-06-01T00:00:00"/>
    <x v="1"/>
    <s v="Juin"/>
    <n v="1"/>
    <n v="1"/>
    <s v="Lundi"/>
    <n v="24572"/>
  </r>
  <r>
    <x v="1"/>
    <d v="2009-06-02T00:00:00"/>
    <x v="1"/>
    <s v="Juin"/>
    <n v="1"/>
    <n v="2"/>
    <s v="Mardi"/>
    <n v="44684"/>
  </r>
  <r>
    <x v="1"/>
    <d v="2009-06-03T00:00:00"/>
    <x v="1"/>
    <s v="Juin"/>
    <n v="1"/>
    <n v="3"/>
    <s v="Mercredi"/>
    <n v="33953"/>
  </r>
  <r>
    <x v="1"/>
    <d v="2009-06-04T00:00:00"/>
    <x v="1"/>
    <s v="Juin"/>
    <n v="1"/>
    <n v="4"/>
    <s v="Jeudi"/>
    <n v="50686"/>
  </r>
  <r>
    <x v="1"/>
    <d v="2009-06-05T00:00:00"/>
    <x v="1"/>
    <s v="Juin"/>
    <n v="1"/>
    <n v="5"/>
    <s v="Vendredi"/>
    <n v="52587"/>
  </r>
  <r>
    <x v="1"/>
    <d v="2009-06-06T00:00:00"/>
    <x v="1"/>
    <s v="Juin"/>
    <n v="1"/>
    <n v="6"/>
    <s v="Samedi"/>
    <n v="17090"/>
  </r>
  <r>
    <x v="1"/>
    <d v="2009-06-07T00:00:00"/>
    <x v="1"/>
    <s v="Juin"/>
    <n v="1"/>
    <n v="7"/>
    <s v="Dimanche"/>
    <n v="42871"/>
  </r>
  <r>
    <x v="1"/>
    <d v="2009-06-08T00:00:00"/>
    <x v="1"/>
    <s v="Juin"/>
    <n v="2"/>
    <n v="8"/>
    <s v="Lundi"/>
    <n v="82238"/>
  </r>
  <r>
    <x v="1"/>
    <d v="2009-06-09T00:00:00"/>
    <x v="1"/>
    <s v="Juin"/>
    <n v="2"/>
    <n v="9"/>
    <s v="Mardi"/>
    <n v="61744"/>
  </r>
  <r>
    <x v="1"/>
    <d v="2009-06-10T00:00:00"/>
    <x v="1"/>
    <s v="Juin"/>
    <n v="2"/>
    <n v="10"/>
    <s v="Mercredi"/>
    <n v="40536"/>
  </r>
  <r>
    <x v="1"/>
    <d v="2009-06-11T00:00:00"/>
    <x v="1"/>
    <s v="Juin"/>
    <n v="2"/>
    <n v="11"/>
    <s v="Jeudi"/>
    <n v="88001"/>
  </r>
  <r>
    <x v="1"/>
    <d v="2009-06-12T00:00:00"/>
    <x v="1"/>
    <s v="Juin"/>
    <n v="2"/>
    <n v="12"/>
    <s v="Vendredi"/>
    <n v="17035"/>
  </r>
  <r>
    <x v="1"/>
    <d v="2009-06-13T00:00:00"/>
    <x v="1"/>
    <s v="Juin"/>
    <n v="2"/>
    <n v="13"/>
    <s v="Samedi"/>
    <n v="78681"/>
  </r>
  <r>
    <x v="1"/>
    <d v="2009-06-14T00:00:00"/>
    <x v="1"/>
    <s v="Juin"/>
    <n v="2"/>
    <n v="14"/>
    <s v="Dimanche"/>
    <n v="52805"/>
  </r>
  <r>
    <x v="1"/>
    <d v="2009-06-15T00:00:00"/>
    <x v="1"/>
    <s v="Juin"/>
    <n v="3"/>
    <n v="15"/>
    <s v="Lundi"/>
    <n v="31365"/>
  </r>
  <r>
    <x v="1"/>
    <d v="2009-06-16T00:00:00"/>
    <x v="1"/>
    <s v="Juin"/>
    <n v="3"/>
    <n v="16"/>
    <s v="Mardi"/>
    <n v="58932"/>
  </r>
  <r>
    <x v="1"/>
    <d v="2009-06-17T00:00:00"/>
    <x v="1"/>
    <s v="Juin"/>
    <n v="3"/>
    <n v="17"/>
    <s v="Mercredi"/>
    <n v="79278"/>
  </r>
  <r>
    <x v="1"/>
    <d v="2009-06-18T00:00:00"/>
    <x v="1"/>
    <s v="Juin"/>
    <n v="3"/>
    <n v="18"/>
    <s v="Jeudi"/>
    <n v="71940"/>
  </r>
  <r>
    <x v="1"/>
    <d v="2009-06-19T00:00:00"/>
    <x v="1"/>
    <s v="Juin"/>
    <n v="3"/>
    <n v="19"/>
    <s v="Vendredi"/>
    <n v="71646"/>
  </r>
  <r>
    <x v="1"/>
    <d v="2009-06-20T00:00:00"/>
    <x v="1"/>
    <s v="Juin"/>
    <n v="3"/>
    <n v="20"/>
    <s v="Samedi"/>
    <n v="20440"/>
  </r>
  <r>
    <x v="1"/>
    <d v="2009-06-21T00:00:00"/>
    <x v="1"/>
    <s v="Juin"/>
    <n v="3"/>
    <n v="21"/>
    <s v="Dimanche"/>
    <n v="21738"/>
  </r>
  <r>
    <x v="1"/>
    <d v="2009-06-22T00:00:00"/>
    <x v="1"/>
    <s v="Juin"/>
    <n v="4"/>
    <n v="22"/>
    <s v="Lundi"/>
    <n v="31235"/>
  </r>
  <r>
    <x v="1"/>
    <d v="2009-06-23T00:00:00"/>
    <x v="1"/>
    <s v="Juin"/>
    <n v="4"/>
    <n v="23"/>
    <s v="Mardi"/>
    <n v="44909"/>
  </r>
  <r>
    <x v="1"/>
    <d v="2009-06-24T00:00:00"/>
    <x v="1"/>
    <s v="Juin"/>
    <n v="4"/>
    <n v="24"/>
    <s v="Mercredi"/>
    <n v="23734"/>
  </r>
  <r>
    <x v="1"/>
    <d v="2009-06-25T00:00:00"/>
    <x v="1"/>
    <s v="Juin"/>
    <n v="4"/>
    <n v="25"/>
    <s v="Jeudi"/>
    <n v="24213"/>
  </r>
  <r>
    <x v="1"/>
    <d v="2009-06-26T00:00:00"/>
    <x v="1"/>
    <s v="Juin"/>
    <n v="4"/>
    <n v="26"/>
    <s v="Vendredi"/>
    <n v="86354"/>
  </r>
  <r>
    <x v="1"/>
    <d v="2009-06-27T00:00:00"/>
    <x v="1"/>
    <s v="Juin"/>
    <n v="4"/>
    <n v="27"/>
    <s v="Samedi"/>
    <n v="17685"/>
  </r>
  <r>
    <x v="1"/>
    <d v="2009-06-28T00:00:00"/>
    <x v="1"/>
    <s v="Juin"/>
    <n v="4"/>
    <n v="28"/>
    <s v="Dimanche"/>
    <n v="37765"/>
  </r>
  <r>
    <x v="1"/>
    <d v="2009-06-29T00:00:00"/>
    <x v="1"/>
    <s v="Juin"/>
    <n v="5"/>
    <n v="29"/>
    <s v="Lundi"/>
    <n v="80027"/>
  </r>
  <r>
    <x v="1"/>
    <d v="2009-06-30T00:00:00"/>
    <x v="1"/>
    <s v="Juin"/>
    <n v="5"/>
    <n v="30"/>
    <s v="Mardi"/>
    <n v="42774"/>
  </r>
  <r>
    <x v="1"/>
    <d v="2009-07-01T00:00:00"/>
    <x v="1"/>
    <s v="Juillet"/>
    <n v="1"/>
    <n v="1"/>
    <s v="Mercredi"/>
    <n v="42749"/>
  </r>
  <r>
    <x v="1"/>
    <d v="2009-07-02T00:00:00"/>
    <x v="1"/>
    <s v="Juillet"/>
    <n v="1"/>
    <n v="2"/>
    <s v="Jeudi"/>
    <n v="39127"/>
  </r>
  <r>
    <x v="1"/>
    <d v="2009-07-03T00:00:00"/>
    <x v="1"/>
    <s v="Juillet"/>
    <n v="1"/>
    <n v="3"/>
    <s v="Vendredi"/>
    <n v="66440"/>
  </r>
  <r>
    <x v="1"/>
    <d v="2009-07-04T00:00:00"/>
    <x v="1"/>
    <s v="Juillet"/>
    <n v="1"/>
    <n v="4"/>
    <s v="Samedi"/>
    <n v="42895"/>
  </r>
  <r>
    <x v="1"/>
    <d v="2009-07-05T00:00:00"/>
    <x v="1"/>
    <s v="Juillet"/>
    <n v="1"/>
    <n v="5"/>
    <s v="Dimanche"/>
    <n v="68282"/>
  </r>
  <r>
    <x v="1"/>
    <d v="2009-07-06T00:00:00"/>
    <x v="1"/>
    <s v="Juillet"/>
    <n v="1"/>
    <n v="6"/>
    <s v="Lundi"/>
    <n v="66222"/>
  </r>
  <r>
    <x v="1"/>
    <d v="2009-07-07T00:00:00"/>
    <x v="1"/>
    <s v="Juillet"/>
    <n v="1"/>
    <n v="7"/>
    <s v="Mardi"/>
    <n v="53699"/>
  </r>
  <r>
    <x v="1"/>
    <d v="2009-07-08T00:00:00"/>
    <x v="1"/>
    <s v="Juillet"/>
    <n v="2"/>
    <n v="8"/>
    <s v="Mercredi"/>
    <n v="63505"/>
  </r>
  <r>
    <x v="1"/>
    <d v="2009-07-09T00:00:00"/>
    <x v="1"/>
    <s v="Juillet"/>
    <n v="2"/>
    <n v="9"/>
    <s v="Jeudi"/>
    <n v="70525"/>
  </r>
  <r>
    <x v="1"/>
    <d v="2009-07-10T00:00:00"/>
    <x v="1"/>
    <s v="Juillet"/>
    <n v="2"/>
    <n v="10"/>
    <s v="Vendredi"/>
    <n v="16082"/>
  </r>
  <r>
    <x v="1"/>
    <d v="2009-07-11T00:00:00"/>
    <x v="1"/>
    <s v="Juillet"/>
    <n v="2"/>
    <n v="11"/>
    <s v="Samedi"/>
    <n v="45125"/>
  </r>
  <r>
    <x v="1"/>
    <d v="2009-07-12T00:00:00"/>
    <x v="1"/>
    <s v="Juillet"/>
    <n v="2"/>
    <n v="12"/>
    <s v="Dimanche"/>
    <n v="59715"/>
  </r>
  <r>
    <x v="1"/>
    <d v="2009-07-13T00:00:00"/>
    <x v="1"/>
    <s v="Juillet"/>
    <n v="2"/>
    <n v="13"/>
    <s v="Lundi"/>
    <n v="21649"/>
  </r>
  <r>
    <x v="1"/>
    <d v="2009-07-14T00:00:00"/>
    <x v="1"/>
    <s v="Juillet"/>
    <n v="2"/>
    <n v="14"/>
    <s v="Mardi"/>
    <n v="65458"/>
  </r>
  <r>
    <x v="1"/>
    <d v="2009-07-15T00:00:00"/>
    <x v="1"/>
    <s v="Juillet"/>
    <n v="3"/>
    <n v="15"/>
    <s v="Mercredi"/>
    <n v="47057"/>
  </r>
  <r>
    <x v="1"/>
    <d v="2009-07-16T00:00:00"/>
    <x v="1"/>
    <s v="Juillet"/>
    <n v="3"/>
    <n v="16"/>
    <s v="Jeudi"/>
    <n v="65711"/>
  </r>
  <r>
    <x v="1"/>
    <d v="2009-07-17T00:00:00"/>
    <x v="1"/>
    <s v="Juillet"/>
    <n v="3"/>
    <n v="17"/>
    <s v="Vendredi"/>
    <n v="85573"/>
  </r>
  <r>
    <x v="1"/>
    <d v="2009-07-18T00:00:00"/>
    <x v="1"/>
    <s v="Juillet"/>
    <n v="3"/>
    <n v="18"/>
    <s v="Samedi"/>
    <n v="62313"/>
  </r>
  <r>
    <x v="1"/>
    <d v="2009-07-19T00:00:00"/>
    <x v="1"/>
    <s v="Juillet"/>
    <n v="3"/>
    <n v="19"/>
    <s v="Dimanche"/>
    <n v="22823"/>
  </r>
  <r>
    <x v="1"/>
    <d v="2009-07-20T00:00:00"/>
    <x v="1"/>
    <s v="Juillet"/>
    <n v="3"/>
    <n v="20"/>
    <s v="Lundi"/>
    <n v="70902"/>
  </r>
  <r>
    <x v="1"/>
    <d v="2009-07-21T00:00:00"/>
    <x v="1"/>
    <s v="Juillet"/>
    <n v="3"/>
    <n v="21"/>
    <s v="Mardi"/>
    <n v="71524"/>
  </r>
  <r>
    <x v="1"/>
    <d v="2009-07-22T00:00:00"/>
    <x v="1"/>
    <s v="Juillet"/>
    <n v="4"/>
    <n v="22"/>
    <s v="Mercredi"/>
    <n v="33130"/>
  </r>
  <r>
    <x v="1"/>
    <d v="2009-07-23T00:00:00"/>
    <x v="1"/>
    <s v="Juillet"/>
    <n v="4"/>
    <n v="23"/>
    <s v="Jeudi"/>
    <n v="66658"/>
  </r>
  <r>
    <x v="1"/>
    <d v="2009-07-24T00:00:00"/>
    <x v="1"/>
    <s v="Juillet"/>
    <n v="4"/>
    <n v="24"/>
    <s v="Vendredi"/>
    <n v="65679"/>
  </r>
  <r>
    <x v="1"/>
    <d v="2009-07-25T00:00:00"/>
    <x v="1"/>
    <s v="Juillet"/>
    <n v="4"/>
    <n v="25"/>
    <s v="Samedi"/>
    <n v="86064"/>
  </r>
  <r>
    <x v="1"/>
    <d v="2009-07-26T00:00:00"/>
    <x v="1"/>
    <s v="Juillet"/>
    <n v="4"/>
    <n v="26"/>
    <s v="Dimanche"/>
    <n v="27229"/>
  </r>
  <r>
    <x v="1"/>
    <d v="2009-07-27T00:00:00"/>
    <x v="1"/>
    <s v="Juillet"/>
    <n v="4"/>
    <n v="27"/>
    <s v="Lundi"/>
    <n v="67873"/>
  </r>
  <r>
    <x v="1"/>
    <d v="2009-07-28T00:00:00"/>
    <x v="1"/>
    <s v="Juillet"/>
    <n v="4"/>
    <n v="28"/>
    <s v="Mardi"/>
    <n v="15097"/>
  </r>
  <r>
    <x v="1"/>
    <d v="2009-07-29T00:00:00"/>
    <x v="1"/>
    <s v="Juillet"/>
    <n v="5"/>
    <n v="29"/>
    <s v="Mercredi"/>
    <n v="50526"/>
  </r>
  <r>
    <x v="1"/>
    <d v="2009-07-30T00:00:00"/>
    <x v="1"/>
    <s v="Juillet"/>
    <n v="5"/>
    <n v="30"/>
    <s v="Jeudi"/>
    <n v="58070"/>
  </r>
  <r>
    <x v="1"/>
    <d v="2009-07-31T00:00:00"/>
    <x v="1"/>
    <s v="Juillet"/>
    <n v="5"/>
    <n v="31"/>
    <s v="Vendredi"/>
    <n v="88488"/>
  </r>
  <r>
    <x v="1"/>
    <d v="2009-08-01T00:00:00"/>
    <x v="1"/>
    <s v="Août"/>
    <n v="1"/>
    <n v="1"/>
    <s v="Samedi"/>
    <n v="39708"/>
  </r>
  <r>
    <x v="1"/>
    <d v="2009-08-02T00:00:00"/>
    <x v="1"/>
    <s v="Août"/>
    <n v="1"/>
    <n v="2"/>
    <s v="Dimanche"/>
    <n v="73179"/>
  </r>
  <r>
    <x v="1"/>
    <d v="2009-08-03T00:00:00"/>
    <x v="1"/>
    <s v="Août"/>
    <n v="1"/>
    <n v="3"/>
    <s v="Lundi"/>
    <n v="59733"/>
  </r>
  <r>
    <x v="1"/>
    <d v="2009-08-04T00:00:00"/>
    <x v="1"/>
    <s v="Août"/>
    <n v="1"/>
    <n v="4"/>
    <s v="Mardi"/>
    <n v="56929"/>
  </r>
  <r>
    <x v="1"/>
    <d v="2009-08-05T00:00:00"/>
    <x v="1"/>
    <s v="Août"/>
    <n v="1"/>
    <n v="5"/>
    <s v="Mercredi"/>
    <n v="39815"/>
  </r>
  <r>
    <x v="1"/>
    <d v="2009-08-06T00:00:00"/>
    <x v="1"/>
    <s v="Août"/>
    <n v="1"/>
    <n v="6"/>
    <s v="Jeudi"/>
    <n v="66875"/>
  </r>
  <r>
    <x v="1"/>
    <d v="2009-08-07T00:00:00"/>
    <x v="1"/>
    <s v="Août"/>
    <n v="1"/>
    <n v="7"/>
    <s v="Vendredi"/>
    <n v="66669"/>
  </r>
  <r>
    <x v="1"/>
    <d v="2009-08-08T00:00:00"/>
    <x v="1"/>
    <s v="Août"/>
    <n v="2"/>
    <n v="8"/>
    <s v="Samedi"/>
    <n v="75390"/>
  </r>
  <r>
    <x v="1"/>
    <d v="2009-08-09T00:00:00"/>
    <x v="1"/>
    <s v="Août"/>
    <n v="2"/>
    <n v="9"/>
    <s v="Dimanche"/>
    <n v="70993"/>
  </r>
  <r>
    <x v="1"/>
    <d v="2009-08-10T00:00:00"/>
    <x v="1"/>
    <s v="Août"/>
    <n v="2"/>
    <n v="10"/>
    <s v="Lundi"/>
    <n v="50016"/>
  </r>
  <r>
    <x v="1"/>
    <d v="2009-08-11T00:00:00"/>
    <x v="1"/>
    <s v="Août"/>
    <n v="2"/>
    <n v="11"/>
    <s v="Mardi"/>
    <n v="82930"/>
  </r>
  <r>
    <x v="1"/>
    <d v="2009-08-12T00:00:00"/>
    <x v="1"/>
    <s v="Août"/>
    <n v="2"/>
    <n v="12"/>
    <s v="Mercredi"/>
    <n v="37781"/>
  </r>
  <r>
    <x v="1"/>
    <d v="2009-08-13T00:00:00"/>
    <x v="1"/>
    <s v="Août"/>
    <n v="2"/>
    <n v="13"/>
    <s v="Jeudi"/>
    <n v="72525"/>
  </r>
  <r>
    <x v="1"/>
    <d v="2009-08-14T00:00:00"/>
    <x v="1"/>
    <s v="Août"/>
    <n v="2"/>
    <n v="14"/>
    <s v="Vendredi"/>
    <n v="73075"/>
  </r>
  <r>
    <x v="1"/>
    <d v="2009-08-15T00:00:00"/>
    <x v="1"/>
    <s v="Août"/>
    <n v="3"/>
    <n v="15"/>
    <s v="Samedi"/>
    <n v="41593"/>
  </r>
  <r>
    <x v="1"/>
    <d v="2009-08-16T00:00:00"/>
    <x v="1"/>
    <s v="Août"/>
    <n v="3"/>
    <n v="16"/>
    <s v="Dimanche"/>
    <n v="23497"/>
  </r>
  <r>
    <x v="1"/>
    <d v="2009-08-17T00:00:00"/>
    <x v="1"/>
    <s v="Août"/>
    <n v="3"/>
    <n v="17"/>
    <s v="Lundi"/>
    <n v="46384"/>
  </r>
  <r>
    <x v="1"/>
    <d v="2009-08-18T00:00:00"/>
    <x v="1"/>
    <s v="Août"/>
    <n v="3"/>
    <n v="18"/>
    <s v="Mardi"/>
    <n v="30897"/>
  </r>
  <r>
    <x v="1"/>
    <d v="2009-08-19T00:00:00"/>
    <x v="1"/>
    <s v="Août"/>
    <n v="3"/>
    <n v="19"/>
    <s v="Mercredi"/>
    <n v="50594"/>
  </r>
  <r>
    <x v="1"/>
    <d v="2009-08-20T00:00:00"/>
    <x v="1"/>
    <s v="Août"/>
    <n v="3"/>
    <n v="20"/>
    <s v="Jeudi"/>
    <n v="46925"/>
  </r>
  <r>
    <x v="1"/>
    <d v="2009-08-21T00:00:00"/>
    <x v="1"/>
    <s v="Août"/>
    <n v="3"/>
    <n v="21"/>
    <s v="Vendredi"/>
    <n v="49255"/>
  </r>
  <r>
    <x v="1"/>
    <d v="2009-08-22T00:00:00"/>
    <x v="1"/>
    <s v="Août"/>
    <n v="4"/>
    <n v="22"/>
    <s v="Samedi"/>
    <n v="25534"/>
  </r>
  <r>
    <x v="1"/>
    <d v="2009-08-23T00:00:00"/>
    <x v="1"/>
    <s v="Août"/>
    <n v="4"/>
    <n v="23"/>
    <s v="Dimanche"/>
    <n v="35680"/>
  </r>
  <r>
    <x v="1"/>
    <d v="2009-08-24T00:00:00"/>
    <x v="1"/>
    <s v="Août"/>
    <n v="4"/>
    <n v="24"/>
    <s v="Lundi"/>
    <n v="34590"/>
  </r>
  <r>
    <x v="1"/>
    <d v="2009-08-25T00:00:00"/>
    <x v="1"/>
    <s v="Août"/>
    <n v="4"/>
    <n v="25"/>
    <s v="Mardi"/>
    <n v="35432"/>
  </r>
  <r>
    <x v="1"/>
    <d v="2009-08-26T00:00:00"/>
    <x v="1"/>
    <s v="Août"/>
    <n v="4"/>
    <n v="26"/>
    <s v="Mercredi"/>
    <n v="58279"/>
  </r>
  <r>
    <x v="1"/>
    <d v="2009-08-27T00:00:00"/>
    <x v="1"/>
    <s v="Août"/>
    <n v="4"/>
    <n v="27"/>
    <s v="Jeudi"/>
    <n v="29405"/>
  </r>
  <r>
    <x v="1"/>
    <d v="2009-08-28T00:00:00"/>
    <x v="1"/>
    <s v="Août"/>
    <n v="4"/>
    <n v="28"/>
    <s v="Vendredi"/>
    <n v="35662"/>
  </r>
  <r>
    <x v="1"/>
    <d v="2009-08-29T00:00:00"/>
    <x v="1"/>
    <s v="Août"/>
    <n v="5"/>
    <n v="29"/>
    <s v="Samedi"/>
    <n v="24764"/>
  </r>
  <r>
    <x v="1"/>
    <d v="2009-08-30T00:00:00"/>
    <x v="1"/>
    <s v="Août"/>
    <n v="5"/>
    <n v="30"/>
    <s v="Dimanche"/>
    <n v="82721"/>
  </r>
  <r>
    <x v="1"/>
    <d v="2009-08-31T00:00:00"/>
    <x v="1"/>
    <s v="Août"/>
    <n v="5"/>
    <n v="31"/>
    <s v="Lundi"/>
    <n v="60821"/>
  </r>
  <r>
    <x v="1"/>
    <d v="2009-09-01T00:00:00"/>
    <x v="1"/>
    <s v="Septembre"/>
    <n v="1"/>
    <n v="1"/>
    <s v="Mardi"/>
    <n v="20145"/>
  </r>
  <r>
    <x v="1"/>
    <d v="2009-09-02T00:00:00"/>
    <x v="1"/>
    <s v="Septembre"/>
    <n v="1"/>
    <n v="2"/>
    <s v="Mercredi"/>
    <n v="87929"/>
  </r>
  <r>
    <x v="1"/>
    <d v="2009-09-03T00:00:00"/>
    <x v="1"/>
    <s v="Septembre"/>
    <n v="1"/>
    <n v="3"/>
    <s v="Jeudi"/>
    <n v="37781"/>
  </r>
  <r>
    <x v="1"/>
    <d v="2009-09-04T00:00:00"/>
    <x v="1"/>
    <s v="Septembre"/>
    <n v="1"/>
    <n v="4"/>
    <s v="Vendredi"/>
    <n v="77324"/>
  </r>
  <r>
    <x v="1"/>
    <d v="2009-09-05T00:00:00"/>
    <x v="1"/>
    <s v="Septembre"/>
    <n v="1"/>
    <n v="5"/>
    <s v="Samedi"/>
    <n v="63932"/>
  </r>
  <r>
    <x v="1"/>
    <d v="2009-09-06T00:00:00"/>
    <x v="1"/>
    <s v="Septembre"/>
    <n v="1"/>
    <n v="6"/>
    <s v="Dimanche"/>
    <n v="16476"/>
  </r>
  <r>
    <x v="1"/>
    <d v="2009-09-07T00:00:00"/>
    <x v="1"/>
    <s v="Septembre"/>
    <n v="1"/>
    <n v="7"/>
    <s v="Lundi"/>
    <n v="87484"/>
  </r>
  <r>
    <x v="1"/>
    <d v="2009-09-08T00:00:00"/>
    <x v="1"/>
    <s v="Septembre"/>
    <n v="2"/>
    <n v="8"/>
    <s v="Mardi"/>
    <n v="43227"/>
  </r>
  <r>
    <x v="1"/>
    <d v="2009-09-09T00:00:00"/>
    <x v="1"/>
    <s v="Septembre"/>
    <n v="2"/>
    <n v="9"/>
    <s v="Mercredi"/>
    <n v="32196"/>
  </r>
  <r>
    <x v="1"/>
    <d v="2009-09-10T00:00:00"/>
    <x v="1"/>
    <s v="Septembre"/>
    <n v="2"/>
    <n v="10"/>
    <s v="Jeudi"/>
    <n v="14063"/>
  </r>
  <r>
    <x v="1"/>
    <d v="2009-09-11T00:00:00"/>
    <x v="1"/>
    <s v="Septembre"/>
    <n v="2"/>
    <n v="11"/>
    <s v="Vendredi"/>
    <n v="18959"/>
  </r>
  <r>
    <x v="1"/>
    <d v="2009-09-12T00:00:00"/>
    <x v="1"/>
    <s v="Septembre"/>
    <n v="2"/>
    <n v="12"/>
    <s v="Samedi"/>
    <n v="75613"/>
  </r>
  <r>
    <x v="1"/>
    <d v="2009-09-13T00:00:00"/>
    <x v="1"/>
    <s v="Septembre"/>
    <n v="2"/>
    <n v="13"/>
    <s v="Dimanche"/>
    <n v="74428"/>
  </r>
  <r>
    <x v="1"/>
    <d v="2009-09-14T00:00:00"/>
    <x v="1"/>
    <s v="Septembre"/>
    <n v="2"/>
    <n v="14"/>
    <s v="Lundi"/>
    <n v="68641"/>
  </r>
  <r>
    <x v="1"/>
    <d v="2009-09-15T00:00:00"/>
    <x v="1"/>
    <s v="Septembre"/>
    <n v="3"/>
    <n v="15"/>
    <s v="Mardi"/>
    <n v="77881"/>
  </r>
  <r>
    <x v="1"/>
    <d v="2009-09-16T00:00:00"/>
    <x v="1"/>
    <s v="Septembre"/>
    <n v="3"/>
    <n v="16"/>
    <s v="Mercredi"/>
    <n v="57629"/>
  </r>
  <r>
    <x v="1"/>
    <d v="2009-09-17T00:00:00"/>
    <x v="1"/>
    <s v="Septembre"/>
    <n v="3"/>
    <n v="17"/>
    <s v="Jeudi"/>
    <n v="27263"/>
  </r>
  <r>
    <x v="1"/>
    <d v="2009-09-18T00:00:00"/>
    <x v="1"/>
    <s v="Septembre"/>
    <n v="3"/>
    <n v="18"/>
    <s v="Vendredi"/>
    <n v="76183"/>
  </r>
  <r>
    <x v="1"/>
    <d v="2009-09-19T00:00:00"/>
    <x v="1"/>
    <s v="Septembre"/>
    <n v="3"/>
    <n v="19"/>
    <s v="Samedi"/>
    <n v="41505"/>
  </r>
  <r>
    <x v="1"/>
    <d v="2009-09-20T00:00:00"/>
    <x v="1"/>
    <s v="Septembre"/>
    <n v="3"/>
    <n v="20"/>
    <s v="Dimanche"/>
    <n v="55680"/>
  </r>
  <r>
    <x v="1"/>
    <d v="2009-09-21T00:00:00"/>
    <x v="1"/>
    <s v="Septembre"/>
    <n v="3"/>
    <n v="21"/>
    <s v="Lundi"/>
    <n v="18434"/>
  </r>
  <r>
    <x v="1"/>
    <d v="2009-09-22T00:00:00"/>
    <x v="1"/>
    <s v="Septembre"/>
    <n v="4"/>
    <n v="22"/>
    <s v="Mardi"/>
    <n v="40047"/>
  </r>
  <r>
    <x v="1"/>
    <d v="2009-09-23T00:00:00"/>
    <x v="1"/>
    <s v="Septembre"/>
    <n v="4"/>
    <n v="23"/>
    <s v="Mercredi"/>
    <n v="49795"/>
  </r>
  <r>
    <x v="1"/>
    <d v="2009-09-24T00:00:00"/>
    <x v="1"/>
    <s v="Septembre"/>
    <n v="4"/>
    <n v="24"/>
    <s v="Jeudi"/>
    <n v="51104"/>
  </r>
  <r>
    <x v="1"/>
    <d v="2009-09-25T00:00:00"/>
    <x v="1"/>
    <s v="Septembre"/>
    <n v="4"/>
    <n v="25"/>
    <s v="Vendredi"/>
    <n v="43401"/>
  </r>
  <r>
    <x v="1"/>
    <d v="2009-09-26T00:00:00"/>
    <x v="1"/>
    <s v="Septembre"/>
    <n v="4"/>
    <n v="26"/>
    <s v="Samedi"/>
    <n v="57519"/>
  </r>
  <r>
    <x v="1"/>
    <d v="2009-09-27T00:00:00"/>
    <x v="1"/>
    <s v="Septembre"/>
    <n v="4"/>
    <n v="27"/>
    <s v="Dimanche"/>
    <n v="17627"/>
  </r>
  <r>
    <x v="1"/>
    <d v="2009-09-28T00:00:00"/>
    <x v="1"/>
    <s v="Septembre"/>
    <n v="4"/>
    <n v="28"/>
    <s v="Lundi"/>
    <n v="17744"/>
  </r>
  <r>
    <x v="1"/>
    <d v="2009-09-29T00:00:00"/>
    <x v="1"/>
    <s v="Septembre"/>
    <n v="5"/>
    <n v="29"/>
    <s v="Mardi"/>
    <n v="39977"/>
  </r>
  <r>
    <x v="1"/>
    <d v="2009-09-30T00:00:00"/>
    <x v="1"/>
    <s v="Septembre"/>
    <n v="5"/>
    <n v="30"/>
    <s v="Mercredi"/>
    <n v="30078"/>
  </r>
  <r>
    <x v="1"/>
    <d v="2009-10-01T00:00:00"/>
    <x v="1"/>
    <s v="Octobre"/>
    <n v="1"/>
    <n v="1"/>
    <s v="Jeudi"/>
    <n v="16706"/>
  </r>
  <r>
    <x v="1"/>
    <d v="2009-10-02T00:00:00"/>
    <x v="1"/>
    <s v="Octobre"/>
    <n v="1"/>
    <n v="2"/>
    <s v="Vendredi"/>
    <n v="78765"/>
  </r>
  <r>
    <x v="1"/>
    <d v="2009-10-03T00:00:00"/>
    <x v="1"/>
    <s v="Octobre"/>
    <n v="1"/>
    <n v="3"/>
    <s v="Samedi"/>
    <n v="17950"/>
  </r>
  <r>
    <x v="1"/>
    <d v="2009-10-04T00:00:00"/>
    <x v="1"/>
    <s v="Octobre"/>
    <n v="1"/>
    <n v="4"/>
    <s v="Dimanche"/>
    <n v="55598"/>
  </r>
  <r>
    <x v="1"/>
    <d v="2009-10-05T00:00:00"/>
    <x v="1"/>
    <s v="Octobre"/>
    <n v="1"/>
    <n v="5"/>
    <s v="Lundi"/>
    <n v="76431"/>
  </r>
  <r>
    <x v="1"/>
    <d v="2009-10-06T00:00:00"/>
    <x v="1"/>
    <s v="Octobre"/>
    <n v="1"/>
    <n v="6"/>
    <s v="Mardi"/>
    <n v="44452"/>
  </r>
  <r>
    <x v="1"/>
    <d v="2009-10-07T00:00:00"/>
    <x v="1"/>
    <s v="Octobre"/>
    <n v="1"/>
    <n v="7"/>
    <s v="Mercredi"/>
    <n v="16603"/>
  </r>
  <r>
    <x v="1"/>
    <d v="2009-10-08T00:00:00"/>
    <x v="1"/>
    <s v="Octobre"/>
    <n v="2"/>
    <n v="8"/>
    <s v="Jeudi"/>
    <n v="74558"/>
  </r>
  <r>
    <x v="1"/>
    <d v="2009-10-09T00:00:00"/>
    <x v="1"/>
    <s v="Octobre"/>
    <n v="2"/>
    <n v="9"/>
    <s v="Vendredi"/>
    <n v="86149"/>
  </r>
  <r>
    <x v="1"/>
    <d v="2009-10-10T00:00:00"/>
    <x v="1"/>
    <s v="Octobre"/>
    <n v="2"/>
    <n v="10"/>
    <s v="Samedi"/>
    <n v="54411"/>
  </r>
  <r>
    <x v="1"/>
    <d v="2009-10-11T00:00:00"/>
    <x v="1"/>
    <s v="Octobre"/>
    <n v="2"/>
    <n v="11"/>
    <s v="Dimanche"/>
    <n v="17403"/>
  </r>
  <r>
    <x v="1"/>
    <d v="2009-10-12T00:00:00"/>
    <x v="1"/>
    <s v="Octobre"/>
    <n v="2"/>
    <n v="12"/>
    <s v="Lundi"/>
    <n v="77763"/>
  </r>
  <r>
    <x v="1"/>
    <d v="2009-10-13T00:00:00"/>
    <x v="1"/>
    <s v="Octobre"/>
    <n v="2"/>
    <n v="13"/>
    <s v="Mardi"/>
    <n v="17507"/>
  </r>
  <r>
    <x v="1"/>
    <d v="2009-10-14T00:00:00"/>
    <x v="1"/>
    <s v="Octobre"/>
    <n v="2"/>
    <n v="14"/>
    <s v="Mercredi"/>
    <n v="61443"/>
  </r>
  <r>
    <x v="1"/>
    <d v="2009-10-15T00:00:00"/>
    <x v="1"/>
    <s v="Octobre"/>
    <n v="3"/>
    <n v="15"/>
    <s v="Jeudi"/>
    <n v="47834"/>
  </r>
  <r>
    <x v="1"/>
    <d v="2009-10-16T00:00:00"/>
    <x v="1"/>
    <s v="Octobre"/>
    <n v="3"/>
    <n v="16"/>
    <s v="Vendredi"/>
    <n v="86027"/>
  </r>
  <r>
    <x v="1"/>
    <d v="2009-10-17T00:00:00"/>
    <x v="1"/>
    <s v="Octobre"/>
    <n v="3"/>
    <n v="17"/>
    <s v="Samedi"/>
    <n v="26339"/>
  </r>
  <r>
    <x v="1"/>
    <d v="2009-10-18T00:00:00"/>
    <x v="1"/>
    <s v="Octobre"/>
    <n v="3"/>
    <n v="18"/>
    <s v="Dimanche"/>
    <n v="64720"/>
  </r>
  <r>
    <x v="1"/>
    <d v="2009-10-19T00:00:00"/>
    <x v="1"/>
    <s v="Octobre"/>
    <n v="3"/>
    <n v="19"/>
    <s v="Lundi"/>
    <n v="52952"/>
  </r>
  <r>
    <x v="1"/>
    <d v="2009-10-20T00:00:00"/>
    <x v="1"/>
    <s v="Octobre"/>
    <n v="3"/>
    <n v="20"/>
    <s v="Mardi"/>
    <n v="48814"/>
  </r>
  <r>
    <x v="1"/>
    <d v="2009-10-21T00:00:00"/>
    <x v="1"/>
    <s v="Octobre"/>
    <n v="3"/>
    <n v="21"/>
    <s v="Mercredi"/>
    <n v="70032"/>
  </r>
  <r>
    <x v="1"/>
    <d v="2009-10-22T00:00:00"/>
    <x v="1"/>
    <s v="Octobre"/>
    <n v="4"/>
    <n v="22"/>
    <s v="Jeudi"/>
    <n v="71160"/>
  </r>
  <r>
    <x v="1"/>
    <d v="2009-10-23T00:00:00"/>
    <x v="1"/>
    <s v="Octobre"/>
    <n v="4"/>
    <n v="23"/>
    <s v="Vendredi"/>
    <n v="53027"/>
  </r>
  <r>
    <x v="1"/>
    <d v="2009-10-24T00:00:00"/>
    <x v="1"/>
    <s v="Octobre"/>
    <n v="4"/>
    <n v="24"/>
    <s v="Samedi"/>
    <n v="80089"/>
  </r>
  <r>
    <x v="1"/>
    <d v="2009-10-25T00:00:00"/>
    <x v="1"/>
    <s v="Octobre"/>
    <n v="4"/>
    <n v="25"/>
    <s v="Dimanche"/>
    <n v="86441"/>
  </r>
  <r>
    <x v="1"/>
    <d v="2009-10-26T00:00:00"/>
    <x v="1"/>
    <s v="Octobre"/>
    <n v="4"/>
    <n v="26"/>
    <s v="Lundi"/>
    <n v="67521"/>
  </r>
  <r>
    <x v="1"/>
    <d v="2009-10-27T00:00:00"/>
    <x v="1"/>
    <s v="Octobre"/>
    <n v="4"/>
    <n v="27"/>
    <s v="Mardi"/>
    <n v="87876"/>
  </r>
  <r>
    <x v="1"/>
    <d v="2009-10-28T00:00:00"/>
    <x v="1"/>
    <s v="Octobre"/>
    <n v="4"/>
    <n v="28"/>
    <s v="Mercredi"/>
    <n v="33994"/>
  </r>
  <r>
    <x v="1"/>
    <d v="2009-10-29T00:00:00"/>
    <x v="1"/>
    <s v="Octobre"/>
    <n v="5"/>
    <n v="29"/>
    <s v="Jeudi"/>
    <n v="49374"/>
  </r>
  <r>
    <x v="1"/>
    <d v="2009-10-30T00:00:00"/>
    <x v="1"/>
    <s v="Octobre"/>
    <n v="5"/>
    <n v="30"/>
    <s v="Vendredi"/>
    <n v="35476"/>
  </r>
  <r>
    <x v="1"/>
    <d v="2009-10-31T00:00:00"/>
    <x v="1"/>
    <s v="Octobre"/>
    <n v="5"/>
    <n v="31"/>
    <s v="Samedi"/>
    <n v="54395"/>
  </r>
  <r>
    <x v="1"/>
    <d v="2009-11-01T00:00:00"/>
    <x v="1"/>
    <s v="Novembre"/>
    <n v="1"/>
    <n v="1"/>
    <s v="Dimanche"/>
    <n v="46645"/>
  </r>
  <r>
    <x v="1"/>
    <d v="2009-11-02T00:00:00"/>
    <x v="1"/>
    <s v="Novembre"/>
    <n v="1"/>
    <n v="2"/>
    <s v="Lundi"/>
    <n v="148648"/>
  </r>
  <r>
    <x v="1"/>
    <d v="2009-11-03T00:00:00"/>
    <x v="1"/>
    <s v="Novembre"/>
    <n v="1"/>
    <n v="3"/>
    <s v="Mardi"/>
    <n v="128637"/>
  </r>
  <r>
    <x v="1"/>
    <d v="2009-11-04T00:00:00"/>
    <x v="1"/>
    <s v="Novembre"/>
    <n v="1"/>
    <n v="4"/>
    <s v="Mercredi"/>
    <n v="76688"/>
  </r>
  <r>
    <x v="1"/>
    <d v="2009-11-05T00:00:00"/>
    <x v="1"/>
    <s v="Novembre"/>
    <n v="1"/>
    <n v="5"/>
    <s v="Jeudi"/>
    <n v="51161"/>
  </r>
  <r>
    <x v="1"/>
    <d v="2009-11-06T00:00:00"/>
    <x v="1"/>
    <s v="Novembre"/>
    <n v="1"/>
    <n v="6"/>
    <s v="Vendredi"/>
    <n v="114332"/>
  </r>
  <r>
    <x v="1"/>
    <d v="2009-11-07T00:00:00"/>
    <x v="1"/>
    <s v="Novembre"/>
    <n v="1"/>
    <n v="7"/>
    <s v="Samedi"/>
    <n v="84892"/>
  </r>
  <r>
    <x v="1"/>
    <d v="2009-11-08T00:00:00"/>
    <x v="1"/>
    <s v="Novembre"/>
    <n v="2"/>
    <n v="8"/>
    <s v="Dimanche"/>
    <n v="112343"/>
  </r>
  <r>
    <x v="1"/>
    <d v="2009-11-09T00:00:00"/>
    <x v="1"/>
    <s v="Novembre"/>
    <n v="2"/>
    <n v="9"/>
    <s v="Lundi"/>
    <n v="85423"/>
  </r>
  <r>
    <x v="1"/>
    <d v="2009-11-10T00:00:00"/>
    <x v="1"/>
    <s v="Novembre"/>
    <n v="2"/>
    <n v="10"/>
    <s v="Mardi"/>
    <n v="48204"/>
  </r>
  <r>
    <x v="1"/>
    <d v="2009-11-11T00:00:00"/>
    <x v="1"/>
    <s v="Novembre"/>
    <n v="2"/>
    <n v="11"/>
    <s v="Mercredi"/>
    <n v="102893"/>
  </r>
  <r>
    <x v="1"/>
    <d v="2009-11-12T00:00:00"/>
    <x v="1"/>
    <s v="Novembre"/>
    <n v="2"/>
    <n v="12"/>
    <s v="Jeudi"/>
    <n v="83959"/>
  </r>
  <r>
    <x v="1"/>
    <d v="2009-11-13T00:00:00"/>
    <x v="1"/>
    <s v="Novembre"/>
    <n v="2"/>
    <n v="13"/>
    <s v="Vendredi"/>
    <n v="102301"/>
  </r>
  <r>
    <x v="1"/>
    <d v="2009-11-14T00:00:00"/>
    <x v="1"/>
    <s v="Novembre"/>
    <n v="2"/>
    <n v="14"/>
    <s v="Samedi"/>
    <n v="120933"/>
  </r>
  <r>
    <x v="1"/>
    <d v="2009-11-15T00:00:00"/>
    <x v="1"/>
    <s v="Novembre"/>
    <n v="3"/>
    <n v="15"/>
    <s v="Dimanche"/>
    <n v="72065"/>
  </r>
  <r>
    <x v="1"/>
    <d v="2009-11-16T00:00:00"/>
    <x v="1"/>
    <s v="Novembre"/>
    <n v="3"/>
    <n v="16"/>
    <s v="Lundi"/>
    <n v="112249"/>
  </r>
  <r>
    <x v="1"/>
    <d v="2009-11-17T00:00:00"/>
    <x v="1"/>
    <s v="Novembre"/>
    <n v="3"/>
    <n v="17"/>
    <s v="Mardi"/>
    <n v="41089"/>
  </r>
  <r>
    <x v="1"/>
    <d v="2009-11-18T00:00:00"/>
    <x v="1"/>
    <s v="Novembre"/>
    <n v="3"/>
    <n v="18"/>
    <s v="Mercredi"/>
    <n v="137265"/>
  </r>
  <r>
    <x v="1"/>
    <d v="2009-11-19T00:00:00"/>
    <x v="1"/>
    <s v="Novembre"/>
    <n v="3"/>
    <n v="19"/>
    <s v="Jeudi"/>
    <n v="75212"/>
  </r>
  <r>
    <x v="1"/>
    <d v="2009-11-20T00:00:00"/>
    <x v="1"/>
    <s v="Novembre"/>
    <n v="3"/>
    <n v="20"/>
    <s v="Vendredi"/>
    <n v="110695"/>
  </r>
  <r>
    <x v="1"/>
    <d v="2009-11-21T00:00:00"/>
    <x v="1"/>
    <s v="Novembre"/>
    <n v="3"/>
    <n v="21"/>
    <s v="Samedi"/>
    <n v="47174"/>
  </r>
  <r>
    <x v="1"/>
    <d v="2009-11-22T00:00:00"/>
    <x v="1"/>
    <s v="Novembre"/>
    <n v="4"/>
    <n v="22"/>
    <s v="Dimanche"/>
    <n v="159295"/>
  </r>
  <r>
    <x v="1"/>
    <d v="2009-11-23T00:00:00"/>
    <x v="1"/>
    <s v="Novembre"/>
    <n v="4"/>
    <n v="23"/>
    <s v="Lundi"/>
    <n v="153605"/>
  </r>
  <r>
    <x v="1"/>
    <d v="2009-11-24T00:00:00"/>
    <x v="1"/>
    <s v="Novembre"/>
    <n v="4"/>
    <n v="24"/>
    <s v="Mardi"/>
    <n v="93480"/>
  </r>
  <r>
    <x v="1"/>
    <d v="2009-11-25T00:00:00"/>
    <x v="1"/>
    <s v="Novembre"/>
    <n v="4"/>
    <n v="25"/>
    <s v="Mercredi"/>
    <n v="72715"/>
  </r>
  <r>
    <x v="1"/>
    <d v="2009-11-26T00:00:00"/>
    <x v="1"/>
    <s v="Novembre"/>
    <n v="4"/>
    <n v="26"/>
    <s v="Jeudi"/>
    <n v="157903"/>
  </r>
  <r>
    <x v="1"/>
    <d v="2009-11-27T00:00:00"/>
    <x v="1"/>
    <s v="Novembre"/>
    <n v="4"/>
    <n v="27"/>
    <s v="Vendredi"/>
    <n v="93092"/>
  </r>
  <r>
    <x v="1"/>
    <d v="2009-11-28T00:00:00"/>
    <x v="1"/>
    <s v="Novembre"/>
    <n v="4"/>
    <n v="28"/>
    <s v="Samedi"/>
    <n v="119618"/>
  </r>
  <r>
    <x v="1"/>
    <d v="2009-11-29T00:00:00"/>
    <x v="1"/>
    <s v="Novembre"/>
    <n v="5"/>
    <n v="29"/>
    <s v="Dimanche"/>
    <n v="98088"/>
  </r>
  <r>
    <x v="1"/>
    <d v="2009-11-30T00:00:00"/>
    <x v="1"/>
    <s v="Novembre"/>
    <n v="5"/>
    <n v="30"/>
    <s v="Lundi"/>
    <n v="70918"/>
  </r>
  <r>
    <x v="1"/>
    <d v="2009-12-01T00:00:00"/>
    <x v="1"/>
    <s v="Décembre"/>
    <n v="1"/>
    <n v="1"/>
    <s v="Mardi"/>
    <n v="52136"/>
  </r>
  <r>
    <x v="1"/>
    <d v="2009-12-02T00:00:00"/>
    <x v="1"/>
    <s v="Décembre"/>
    <n v="1"/>
    <n v="2"/>
    <s v="Mercredi"/>
    <n v="136475"/>
  </r>
  <r>
    <x v="1"/>
    <d v="2009-12-03T00:00:00"/>
    <x v="1"/>
    <s v="Décembre"/>
    <n v="1"/>
    <n v="3"/>
    <s v="Jeudi"/>
    <n v="133454"/>
  </r>
  <r>
    <x v="1"/>
    <d v="2009-12-04T00:00:00"/>
    <x v="1"/>
    <s v="Décembre"/>
    <n v="1"/>
    <n v="4"/>
    <s v="Vendredi"/>
    <n v="106070"/>
  </r>
  <r>
    <x v="1"/>
    <d v="2009-12-05T00:00:00"/>
    <x v="1"/>
    <s v="Décembre"/>
    <n v="1"/>
    <n v="5"/>
    <s v="Samedi"/>
    <n v="73728"/>
  </r>
  <r>
    <x v="1"/>
    <d v="2009-12-06T00:00:00"/>
    <x v="1"/>
    <s v="Décembre"/>
    <n v="1"/>
    <n v="6"/>
    <s v="Dimanche"/>
    <n v="112004"/>
  </r>
  <r>
    <x v="1"/>
    <d v="2009-12-07T00:00:00"/>
    <x v="1"/>
    <s v="Décembre"/>
    <n v="1"/>
    <n v="7"/>
    <s v="Lundi"/>
    <n v="110097"/>
  </r>
  <r>
    <x v="1"/>
    <d v="2009-12-08T00:00:00"/>
    <x v="1"/>
    <s v="Décembre"/>
    <n v="2"/>
    <n v="8"/>
    <s v="Mardi"/>
    <n v="125463"/>
  </r>
  <r>
    <x v="1"/>
    <d v="2009-12-09T00:00:00"/>
    <x v="1"/>
    <s v="Décembre"/>
    <n v="2"/>
    <n v="9"/>
    <s v="Mercredi"/>
    <n v="142039"/>
  </r>
  <r>
    <x v="1"/>
    <d v="2009-12-10T00:00:00"/>
    <x v="1"/>
    <s v="Décembre"/>
    <n v="2"/>
    <n v="10"/>
    <s v="Jeudi"/>
    <n v="111267"/>
  </r>
  <r>
    <x v="1"/>
    <d v="2009-12-11T00:00:00"/>
    <x v="1"/>
    <s v="Décembre"/>
    <n v="2"/>
    <n v="11"/>
    <s v="Vendredi"/>
    <n v="128045"/>
  </r>
  <r>
    <x v="1"/>
    <d v="2009-12-12T00:00:00"/>
    <x v="1"/>
    <s v="Décembre"/>
    <n v="2"/>
    <n v="12"/>
    <s v="Samedi"/>
    <n v="143875"/>
  </r>
  <r>
    <x v="1"/>
    <d v="2009-12-13T00:00:00"/>
    <x v="1"/>
    <s v="Décembre"/>
    <n v="2"/>
    <n v="13"/>
    <s v="Dimanche"/>
    <n v="140828"/>
  </r>
  <r>
    <x v="1"/>
    <d v="2009-12-14T00:00:00"/>
    <x v="1"/>
    <s v="Décembre"/>
    <n v="2"/>
    <n v="14"/>
    <s v="Lundi"/>
    <n v="129736"/>
  </r>
  <r>
    <x v="1"/>
    <d v="2009-12-15T00:00:00"/>
    <x v="1"/>
    <s v="Décembre"/>
    <n v="3"/>
    <n v="15"/>
    <s v="Mardi"/>
    <n v="70964"/>
  </r>
  <r>
    <x v="1"/>
    <d v="2009-12-16T00:00:00"/>
    <x v="1"/>
    <s v="Décembre"/>
    <n v="3"/>
    <n v="16"/>
    <s v="Mercredi"/>
    <n v="127417"/>
  </r>
  <r>
    <x v="1"/>
    <d v="2009-12-17T00:00:00"/>
    <x v="1"/>
    <s v="Décembre"/>
    <n v="3"/>
    <n v="17"/>
    <s v="Jeudi"/>
    <n v="71215"/>
  </r>
  <r>
    <x v="1"/>
    <d v="2009-12-18T00:00:00"/>
    <x v="1"/>
    <s v="Décembre"/>
    <n v="3"/>
    <n v="18"/>
    <s v="Vendredi"/>
    <n v="106495"/>
  </r>
  <r>
    <x v="1"/>
    <d v="2009-12-19T00:00:00"/>
    <x v="1"/>
    <s v="Décembre"/>
    <n v="3"/>
    <n v="19"/>
    <s v="Samedi"/>
    <n v="120990"/>
  </r>
  <r>
    <x v="1"/>
    <d v="2009-12-20T00:00:00"/>
    <x v="1"/>
    <s v="Décembre"/>
    <n v="3"/>
    <n v="20"/>
    <s v="Dimanche"/>
    <n v="114183"/>
  </r>
  <r>
    <x v="1"/>
    <d v="2009-12-21T00:00:00"/>
    <x v="1"/>
    <s v="Décembre"/>
    <n v="3"/>
    <n v="21"/>
    <s v="Lundi"/>
    <n v="159898"/>
  </r>
  <r>
    <x v="1"/>
    <d v="2009-12-22T00:00:00"/>
    <x v="1"/>
    <s v="Décembre"/>
    <n v="4"/>
    <n v="22"/>
    <s v="Mardi"/>
    <n v="156586"/>
  </r>
  <r>
    <x v="1"/>
    <d v="2009-12-23T00:00:00"/>
    <x v="1"/>
    <s v="Décembre"/>
    <n v="4"/>
    <n v="23"/>
    <s v="Mercredi"/>
    <n v="131138"/>
  </r>
  <r>
    <x v="1"/>
    <d v="2009-12-24T00:00:00"/>
    <x v="1"/>
    <s v="Décembre"/>
    <n v="4"/>
    <n v="24"/>
    <s v="Jeudi"/>
    <n v="114108"/>
  </r>
  <r>
    <x v="1"/>
    <d v="2009-12-25T00:00:00"/>
    <x v="1"/>
    <s v="Décembre"/>
    <n v="4"/>
    <n v="25"/>
    <s v="Vendredi"/>
    <n v="72277"/>
  </r>
  <r>
    <x v="1"/>
    <d v="2009-12-26T00:00:00"/>
    <x v="1"/>
    <s v="Décembre"/>
    <n v="4"/>
    <n v="26"/>
    <s v="Samedi"/>
    <n v="156201"/>
  </r>
  <r>
    <x v="1"/>
    <d v="2009-12-27T00:00:00"/>
    <x v="1"/>
    <s v="Décembre"/>
    <n v="4"/>
    <n v="27"/>
    <s v="Dimanche"/>
    <n v="46076"/>
  </r>
  <r>
    <x v="1"/>
    <d v="2009-12-28T00:00:00"/>
    <x v="1"/>
    <s v="Décembre"/>
    <n v="4"/>
    <n v="28"/>
    <s v="Lundi"/>
    <n v="136199"/>
  </r>
  <r>
    <x v="1"/>
    <d v="2009-12-29T00:00:00"/>
    <x v="1"/>
    <s v="Décembre"/>
    <n v="5"/>
    <n v="29"/>
    <s v="Mardi"/>
    <n v="54323"/>
  </r>
  <r>
    <x v="1"/>
    <d v="2009-12-30T00:00:00"/>
    <x v="1"/>
    <s v="Décembre"/>
    <n v="5"/>
    <n v="30"/>
    <s v="Mercredi"/>
    <n v="45958"/>
  </r>
  <r>
    <x v="1"/>
    <d v="2009-12-31T00:00:00"/>
    <x v="1"/>
    <s v="Décembre"/>
    <n v="5"/>
    <n v="31"/>
    <s v="Jeudi"/>
    <n v="122826"/>
  </r>
  <r>
    <x v="2"/>
    <d v="2009-01-01T00:00:00"/>
    <x v="1"/>
    <s v="Janvier"/>
    <n v="1"/>
    <n v="1"/>
    <s v="Vendredi"/>
    <n v="137483"/>
  </r>
  <r>
    <x v="2"/>
    <d v="2009-01-02T00:00:00"/>
    <x v="1"/>
    <s v="Janvier"/>
    <n v="1"/>
    <n v="2"/>
    <s v="Samedi"/>
    <n v="51252"/>
  </r>
  <r>
    <x v="2"/>
    <d v="2009-01-03T00:00:00"/>
    <x v="1"/>
    <s v="Janvier"/>
    <n v="1"/>
    <n v="3"/>
    <s v="Dimanche"/>
    <n v="114741"/>
  </r>
  <r>
    <x v="2"/>
    <d v="2009-01-04T00:00:00"/>
    <x v="1"/>
    <s v="Janvier"/>
    <n v="1"/>
    <n v="4"/>
    <s v="Lundi"/>
    <n v="98614"/>
  </r>
  <r>
    <x v="2"/>
    <d v="2009-01-05T00:00:00"/>
    <x v="1"/>
    <s v="Janvier"/>
    <n v="1"/>
    <n v="5"/>
    <s v="Mardi"/>
    <n v="48468"/>
  </r>
  <r>
    <x v="2"/>
    <d v="2009-01-06T00:00:00"/>
    <x v="1"/>
    <s v="Janvier"/>
    <n v="1"/>
    <n v="6"/>
    <s v="Mercredi"/>
    <n v="101772"/>
  </r>
  <r>
    <x v="2"/>
    <d v="2009-01-07T00:00:00"/>
    <x v="1"/>
    <s v="Janvier"/>
    <n v="1"/>
    <n v="7"/>
    <s v="Jeudi"/>
    <n v="72466"/>
  </r>
  <r>
    <x v="2"/>
    <d v="2009-01-08T00:00:00"/>
    <x v="1"/>
    <s v="Janvier"/>
    <n v="2"/>
    <n v="8"/>
    <s v="Vendredi"/>
    <n v="104623"/>
  </r>
  <r>
    <x v="2"/>
    <d v="2009-01-09T00:00:00"/>
    <x v="1"/>
    <s v="Janvier"/>
    <n v="2"/>
    <n v="9"/>
    <s v="Samedi"/>
    <n v="42234"/>
  </r>
  <r>
    <x v="2"/>
    <d v="2009-01-10T00:00:00"/>
    <x v="1"/>
    <s v="Janvier"/>
    <n v="2"/>
    <n v="10"/>
    <s v="Dimanche"/>
    <n v="156386"/>
  </r>
  <r>
    <x v="2"/>
    <d v="2009-01-11T00:00:00"/>
    <x v="1"/>
    <s v="Janvier"/>
    <n v="2"/>
    <n v="11"/>
    <s v="Lundi"/>
    <n v="73020"/>
  </r>
  <r>
    <x v="2"/>
    <d v="2009-01-12T00:00:00"/>
    <x v="1"/>
    <s v="Janvier"/>
    <n v="2"/>
    <n v="12"/>
    <s v="Mardi"/>
    <n v="54615"/>
  </r>
  <r>
    <x v="2"/>
    <d v="2009-01-13T00:00:00"/>
    <x v="1"/>
    <s v="Janvier"/>
    <n v="2"/>
    <n v="13"/>
    <s v="Mercredi"/>
    <n v="120885"/>
  </r>
  <r>
    <x v="2"/>
    <d v="2009-01-14T00:00:00"/>
    <x v="1"/>
    <s v="Janvier"/>
    <n v="2"/>
    <n v="14"/>
    <s v="Jeudi"/>
    <n v="100358"/>
  </r>
  <r>
    <x v="2"/>
    <d v="2009-01-15T00:00:00"/>
    <x v="1"/>
    <s v="Janvier"/>
    <n v="3"/>
    <n v="15"/>
    <s v="Vendredi"/>
    <n v="109601"/>
  </r>
  <r>
    <x v="2"/>
    <d v="2009-01-16T00:00:00"/>
    <x v="1"/>
    <s v="Janvier"/>
    <n v="3"/>
    <n v="16"/>
    <s v="Samedi"/>
    <n v="104848"/>
  </r>
  <r>
    <x v="2"/>
    <d v="2009-01-17T00:00:00"/>
    <x v="1"/>
    <s v="Janvier"/>
    <n v="3"/>
    <n v="17"/>
    <s v="Dimanche"/>
    <n v="153904"/>
  </r>
  <r>
    <x v="2"/>
    <d v="2009-01-18T00:00:00"/>
    <x v="1"/>
    <s v="Janvier"/>
    <n v="3"/>
    <n v="18"/>
    <s v="Lundi"/>
    <n v="61866"/>
  </r>
  <r>
    <x v="2"/>
    <d v="2009-01-19T00:00:00"/>
    <x v="1"/>
    <s v="Janvier"/>
    <n v="3"/>
    <n v="19"/>
    <s v="Mardi"/>
    <n v="46927"/>
  </r>
  <r>
    <x v="2"/>
    <d v="2009-01-20T00:00:00"/>
    <x v="1"/>
    <s v="Janvier"/>
    <n v="3"/>
    <n v="20"/>
    <s v="Mercredi"/>
    <n v="152507"/>
  </r>
  <r>
    <x v="2"/>
    <d v="2009-01-21T00:00:00"/>
    <x v="1"/>
    <s v="Janvier"/>
    <n v="3"/>
    <n v="21"/>
    <s v="Jeudi"/>
    <n v="54373"/>
  </r>
  <r>
    <x v="2"/>
    <d v="2009-01-22T00:00:00"/>
    <x v="1"/>
    <s v="Janvier"/>
    <n v="4"/>
    <n v="22"/>
    <s v="Vendredi"/>
    <n v="71005"/>
  </r>
  <r>
    <x v="2"/>
    <d v="2009-01-23T00:00:00"/>
    <x v="1"/>
    <s v="Janvier"/>
    <n v="4"/>
    <n v="23"/>
    <s v="Samedi"/>
    <n v="54309"/>
  </r>
  <r>
    <x v="2"/>
    <d v="2009-01-24T00:00:00"/>
    <x v="1"/>
    <s v="Janvier"/>
    <n v="4"/>
    <n v="24"/>
    <s v="Dimanche"/>
    <n v="56266"/>
  </r>
  <r>
    <x v="2"/>
    <d v="2009-01-25T00:00:00"/>
    <x v="1"/>
    <s v="Janvier"/>
    <n v="4"/>
    <n v="25"/>
    <s v="Lundi"/>
    <n v="91150"/>
  </r>
  <r>
    <x v="2"/>
    <d v="2009-01-26T00:00:00"/>
    <x v="1"/>
    <s v="Janvier"/>
    <n v="4"/>
    <n v="26"/>
    <s v="Mardi"/>
    <n v="88199"/>
  </r>
  <r>
    <x v="2"/>
    <d v="2009-01-27T00:00:00"/>
    <x v="1"/>
    <s v="Janvier"/>
    <n v="4"/>
    <n v="27"/>
    <s v="Mercredi"/>
    <n v="122535"/>
  </r>
  <r>
    <x v="2"/>
    <d v="2009-01-28T00:00:00"/>
    <x v="1"/>
    <s v="Janvier"/>
    <n v="4"/>
    <n v="28"/>
    <s v="Jeudi"/>
    <n v="138077"/>
  </r>
  <r>
    <x v="2"/>
    <d v="2009-01-29T00:00:00"/>
    <x v="1"/>
    <s v="Janvier"/>
    <n v="5"/>
    <n v="29"/>
    <s v="Vendredi"/>
    <n v="50130"/>
  </r>
  <r>
    <x v="2"/>
    <d v="2009-01-30T00:00:00"/>
    <x v="1"/>
    <s v="Janvier"/>
    <n v="5"/>
    <n v="30"/>
    <s v="Samedi"/>
    <n v="68935"/>
  </r>
  <r>
    <x v="2"/>
    <d v="2009-01-31T00:00:00"/>
    <x v="1"/>
    <s v="Janvier"/>
    <n v="5"/>
    <n v="31"/>
    <s v="Dimanche"/>
    <n v="73328"/>
  </r>
  <r>
    <x v="2"/>
    <d v="2009-02-01T00:00:00"/>
    <x v="1"/>
    <s v="Février"/>
    <n v="1"/>
    <n v="1"/>
    <s v="Lundi"/>
    <n v="81850"/>
  </r>
  <r>
    <x v="2"/>
    <d v="2009-02-02T00:00:00"/>
    <x v="1"/>
    <s v="Février"/>
    <n v="1"/>
    <n v="2"/>
    <s v="Mardi"/>
    <n v="119879"/>
  </r>
  <r>
    <x v="2"/>
    <d v="2009-02-03T00:00:00"/>
    <x v="1"/>
    <s v="Février"/>
    <n v="1"/>
    <n v="3"/>
    <s v="Mercredi"/>
    <n v="127370"/>
  </r>
  <r>
    <x v="2"/>
    <d v="2009-02-04T00:00:00"/>
    <x v="1"/>
    <s v="Février"/>
    <n v="1"/>
    <n v="4"/>
    <s v="Jeudi"/>
    <n v="134653"/>
  </r>
  <r>
    <x v="2"/>
    <d v="2009-02-05T00:00:00"/>
    <x v="1"/>
    <s v="Février"/>
    <n v="1"/>
    <n v="5"/>
    <s v="Vendredi"/>
    <n v="159015"/>
  </r>
  <r>
    <x v="2"/>
    <d v="2009-02-06T00:00:00"/>
    <x v="1"/>
    <s v="Février"/>
    <n v="1"/>
    <n v="6"/>
    <s v="Samedi"/>
    <n v="93584"/>
  </r>
  <r>
    <x v="2"/>
    <d v="2009-02-07T00:00:00"/>
    <x v="1"/>
    <s v="Février"/>
    <n v="1"/>
    <n v="7"/>
    <s v="Dimanche"/>
    <n v="154427"/>
  </r>
  <r>
    <x v="2"/>
    <d v="2009-02-08T00:00:00"/>
    <x v="1"/>
    <s v="Février"/>
    <n v="2"/>
    <n v="8"/>
    <s v="Lundi"/>
    <n v="100464"/>
  </r>
  <r>
    <x v="2"/>
    <d v="2009-02-09T00:00:00"/>
    <x v="1"/>
    <s v="Février"/>
    <n v="2"/>
    <n v="9"/>
    <s v="Mardi"/>
    <n v="121994"/>
  </r>
  <r>
    <x v="2"/>
    <d v="2009-02-10T00:00:00"/>
    <x v="1"/>
    <s v="Février"/>
    <n v="2"/>
    <n v="10"/>
    <s v="Mercredi"/>
    <n v="78138"/>
  </r>
  <r>
    <x v="2"/>
    <d v="2009-02-11T00:00:00"/>
    <x v="1"/>
    <s v="Février"/>
    <n v="2"/>
    <n v="11"/>
    <s v="Jeudi"/>
    <n v="85562"/>
  </r>
  <r>
    <x v="2"/>
    <d v="2009-02-12T00:00:00"/>
    <x v="1"/>
    <s v="Février"/>
    <n v="2"/>
    <n v="12"/>
    <s v="Vendredi"/>
    <n v="34645"/>
  </r>
  <r>
    <x v="2"/>
    <d v="2009-02-13T00:00:00"/>
    <x v="1"/>
    <s v="Février"/>
    <n v="2"/>
    <n v="13"/>
    <s v="Samedi"/>
    <n v="43491"/>
  </r>
  <r>
    <x v="2"/>
    <d v="2009-02-14T00:00:00"/>
    <x v="1"/>
    <s v="Février"/>
    <n v="2"/>
    <n v="14"/>
    <s v="Dimanche"/>
    <n v="60255"/>
  </r>
  <r>
    <x v="2"/>
    <d v="2009-02-15T00:00:00"/>
    <x v="1"/>
    <s v="Février"/>
    <n v="3"/>
    <n v="15"/>
    <s v="Lundi"/>
    <n v="61654"/>
  </r>
  <r>
    <x v="2"/>
    <d v="2009-02-16T00:00:00"/>
    <x v="1"/>
    <s v="Février"/>
    <n v="3"/>
    <n v="16"/>
    <s v="Mardi"/>
    <n v="43530"/>
  </r>
  <r>
    <x v="2"/>
    <d v="2009-02-17T00:00:00"/>
    <x v="1"/>
    <s v="Février"/>
    <n v="3"/>
    <n v="17"/>
    <s v="Mercredi"/>
    <n v="45135"/>
  </r>
  <r>
    <x v="2"/>
    <d v="2009-02-18T00:00:00"/>
    <x v="1"/>
    <s v="Février"/>
    <n v="3"/>
    <n v="18"/>
    <s v="Jeudi"/>
    <n v="85323"/>
  </r>
  <r>
    <x v="2"/>
    <d v="2009-02-19T00:00:00"/>
    <x v="1"/>
    <s v="Février"/>
    <n v="3"/>
    <n v="19"/>
    <s v="Vendredi"/>
    <n v="28228"/>
  </r>
  <r>
    <x v="2"/>
    <d v="2009-02-20T00:00:00"/>
    <x v="1"/>
    <s v="Février"/>
    <n v="3"/>
    <n v="20"/>
    <s v="Samedi"/>
    <n v="67616"/>
  </r>
  <r>
    <x v="2"/>
    <d v="2009-02-21T00:00:00"/>
    <x v="1"/>
    <s v="Février"/>
    <n v="3"/>
    <n v="21"/>
    <s v="Dimanche"/>
    <n v="88814"/>
  </r>
  <r>
    <x v="2"/>
    <d v="2009-02-22T00:00:00"/>
    <x v="1"/>
    <s v="Février"/>
    <n v="4"/>
    <n v="22"/>
    <s v="Lundi"/>
    <n v="30842"/>
  </r>
  <r>
    <x v="2"/>
    <d v="2009-02-23T00:00:00"/>
    <x v="1"/>
    <s v="Février"/>
    <n v="4"/>
    <n v="23"/>
    <s v="Mardi"/>
    <n v="63678"/>
  </r>
  <r>
    <x v="2"/>
    <d v="2009-02-24T00:00:00"/>
    <x v="1"/>
    <s v="Février"/>
    <n v="4"/>
    <n v="24"/>
    <s v="Mercredi"/>
    <n v="53365"/>
  </r>
  <r>
    <x v="2"/>
    <d v="2009-02-25T00:00:00"/>
    <x v="1"/>
    <s v="Février"/>
    <n v="4"/>
    <n v="25"/>
    <s v="Jeudi"/>
    <n v="16066"/>
  </r>
  <r>
    <x v="2"/>
    <d v="2009-02-26T00:00:00"/>
    <x v="1"/>
    <s v="Février"/>
    <n v="4"/>
    <n v="26"/>
    <s v="Vendredi"/>
    <n v="17314"/>
  </r>
  <r>
    <x v="2"/>
    <d v="2009-02-27T00:00:00"/>
    <x v="1"/>
    <s v="Février"/>
    <n v="4"/>
    <n v="27"/>
    <s v="Samedi"/>
    <n v="16744"/>
  </r>
  <r>
    <x v="2"/>
    <d v="2009-02-28T00:00:00"/>
    <x v="1"/>
    <s v="Février"/>
    <n v="4"/>
    <n v="28"/>
    <s v="Dimanche"/>
    <n v="32812"/>
  </r>
  <r>
    <x v="2"/>
    <d v="2009-03-01T00:00:00"/>
    <x v="1"/>
    <s v="Mars"/>
    <n v="1"/>
    <n v="1"/>
    <s v="Lundi"/>
    <n v="46262"/>
  </r>
  <r>
    <x v="2"/>
    <d v="2009-03-02T00:00:00"/>
    <x v="1"/>
    <s v="Mars"/>
    <n v="1"/>
    <n v="2"/>
    <s v="Mardi"/>
    <n v="49037"/>
  </r>
  <r>
    <x v="2"/>
    <d v="2009-03-03T00:00:00"/>
    <x v="1"/>
    <s v="Mars"/>
    <n v="1"/>
    <n v="3"/>
    <s v="Mercredi"/>
    <n v="49787"/>
  </r>
  <r>
    <x v="2"/>
    <d v="2009-03-04T00:00:00"/>
    <x v="1"/>
    <s v="Mars"/>
    <n v="1"/>
    <n v="4"/>
    <s v="Jeudi"/>
    <n v="33892"/>
  </r>
  <r>
    <x v="2"/>
    <d v="2009-03-05T00:00:00"/>
    <x v="1"/>
    <s v="Mars"/>
    <n v="1"/>
    <n v="5"/>
    <s v="Vendredi"/>
    <n v="27870"/>
  </r>
  <r>
    <x v="2"/>
    <d v="2009-03-06T00:00:00"/>
    <x v="1"/>
    <s v="Mars"/>
    <n v="1"/>
    <n v="6"/>
    <s v="Samedi"/>
    <n v="79541"/>
  </r>
  <r>
    <x v="2"/>
    <d v="2009-03-07T00:00:00"/>
    <x v="1"/>
    <s v="Mars"/>
    <n v="1"/>
    <n v="7"/>
    <s v="Dimanche"/>
    <n v="74280"/>
  </r>
  <r>
    <x v="2"/>
    <d v="2009-03-08T00:00:00"/>
    <x v="1"/>
    <s v="Mars"/>
    <n v="2"/>
    <n v="8"/>
    <s v="Lundi"/>
    <n v="73514"/>
  </r>
  <r>
    <x v="2"/>
    <d v="2009-03-09T00:00:00"/>
    <x v="1"/>
    <s v="Mars"/>
    <n v="2"/>
    <n v="9"/>
    <s v="Mardi"/>
    <n v="60571"/>
  </r>
  <r>
    <x v="2"/>
    <d v="2009-03-10T00:00:00"/>
    <x v="1"/>
    <s v="Mars"/>
    <n v="2"/>
    <n v="10"/>
    <s v="Mercredi"/>
    <n v="71006"/>
  </r>
  <r>
    <x v="2"/>
    <d v="2009-03-11T00:00:00"/>
    <x v="1"/>
    <s v="Mars"/>
    <n v="2"/>
    <n v="11"/>
    <s v="Jeudi"/>
    <n v="81500"/>
  </r>
  <r>
    <x v="2"/>
    <d v="2009-03-12T00:00:00"/>
    <x v="1"/>
    <s v="Mars"/>
    <n v="2"/>
    <n v="12"/>
    <s v="Vendredi"/>
    <n v="68683"/>
  </r>
  <r>
    <x v="2"/>
    <d v="2009-03-13T00:00:00"/>
    <x v="1"/>
    <s v="Mars"/>
    <n v="2"/>
    <n v="13"/>
    <s v="Samedi"/>
    <n v="51286"/>
  </r>
  <r>
    <x v="2"/>
    <d v="2009-03-14T00:00:00"/>
    <x v="1"/>
    <s v="Mars"/>
    <n v="2"/>
    <n v="14"/>
    <s v="Dimanche"/>
    <n v="30117"/>
  </r>
  <r>
    <x v="2"/>
    <d v="2009-03-15T00:00:00"/>
    <x v="1"/>
    <s v="Mars"/>
    <n v="3"/>
    <n v="15"/>
    <s v="Lundi"/>
    <n v="68765"/>
  </r>
  <r>
    <x v="2"/>
    <d v="2009-03-16T00:00:00"/>
    <x v="1"/>
    <s v="Mars"/>
    <n v="3"/>
    <n v="16"/>
    <s v="Mardi"/>
    <n v="29793"/>
  </r>
  <r>
    <x v="2"/>
    <d v="2009-03-17T00:00:00"/>
    <x v="1"/>
    <s v="Mars"/>
    <n v="3"/>
    <n v="17"/>
    <s v="Mercredi"/>
    <n v="36504"/>
  </r>
  <r>
    <x v="2"/>
    <d v="2009-03-18T00:00:00"/>
    <x v="1"/>
    <s v="Mars"/>
    <n v="3"/>
    <n v="18"/>
    <s v="Jeudi"/>
    <n v="79309"/>
  </r>
  <r>
    <x v="2"/>
    <d v="2009-03-19T00:00:00"/>
    <x v="1"/>
    <s v="Mars"/>
    <n v="3"/>
    <n v="19"/>
    <s v="Vendredi"/>
    <n v="55623"/>
  </r>
  <r>
    <x v="2"/>
    <d v="2009-03-20T00:00:00"/>
    <x v="1"/>
    <s v="Mars"/>
    <n v="3"/>
    <n v="20"/>
    <s v="Samedi"/>
    <n v="37861"/>
  </r>
  <r>
    <x v="2"/>
    <d v="2009-03-21T00:00:00"/>
    <x v="1"/>
    <s v="Mars"/>
    <n v="3"/>
    <n v="21"/>
    <s v="Dimanche"/>
    <n v="18560"/>
  </r>
  <r>
    <x v="2"/>
    <d v="2009-03-22T00:00:00"/>
    <x v="1"/>
    <s v="Mars"/>
    <n v="4"/>
    <n v="22"/>
    <s v="Lundi"/>
    <n v="55723"/>
  </r>
  <r>
    <x v="2"/>
    <d v="2009-03-23T00:00:00"/>
    <x v="1"/>
    <s v="Mars"/>
    <n v="4"/>
    <n v="23"/>
    <s v="Mardi"/>
    <n v="76468"/>
  </r>
  <r>
    <x v="2"/>
    <d v="2009-03-24T00:00:00"/>
    <x v="1"/>
    <s v="Mars"/>
    <n v="4"/>
    <n v="24"/>
    <s v="Mercredi"/>
    <n v="48400"/>
  </r>
  <r>
    <x v="2"/>
    <d v="2009-03-25T00:00:00"/>
    <x v="1"/>
    <s v="Mars"/>
    <n v="4"/>
    <n v="25"/>
    <s v="Jeudi"/>
    <n v="26777"/>
  </r>
  <r>
    <x v="2"/>
    <d v="2009-03-26T00:00:00"/>
    <x v="1"/>
    <s v="Mars"/>
    <n v="4"/>
    <n v="26"/>
    <s v="Vendredi"/>
    <n v="41439"/>
  </r>
  <r>
    <x v="2"/>
    <d v="2009-03-27T00:00:00"/>
    <x v="1"/>
    <s v="Mars"/>
    <n v="4"/>
    <n v="27"/>
    <s v="Samedi"/>
    <n v="25110"/>
  </r>
  <r>
    <x v="2"/>
    <d v="2009-03-28T00:00:00"/>
    <x v="1"/>
    <s v="Mars"/>
    <n v="4"/>
    <n v="28"/>
    <s v="Dimanche"/>
    <n v="53082"/>
  </r>
  <r>
    <x v="2"/>
    <d v="2009-03-29T00:00:00"/>
    <x v="1"/>
    <s v="Mars"/>
    <n v="5"/>
    <n v="29"/>
    <s v="Lundi"/>
    <n v="32123"/>
  </r>
  <r>
    <x v="2"/>
    <d v="2009-03-30T00:00:00"/>
    <x v="1"/>
    <s v="Mars"/>
    <n v="5"/>
    <n v="30"/>
    <s v="Mardi"/>
    <n v="45673"/>
  </r>
  <r>
    <x v="2"/>
    <d v="2009-03-31T00:00:00"/>
    <x v="1"/>
    <s v="Mars"/>
    <n v="5"/>
    <n v="31"/>
    <s v="Mercredi"/>
    <n v="72364"/>
  </r>
  <r>
    <x v="2"/>
    <d v="2009-04-01T00:00:00"/>
    <x v="1"/>
    <s v="Avril"/>
    <n v="1"/>
    <n v="1"/>
    <s v="Jeudi"/>
    <n v="40801"/>
  </r>
  <r>
    <x v="2"/>
    <d v="2009-04-02T00:00:00"/>
    <x v="1"/>
    <s v="Avril"/>
    <n v="1"/>
    <n v="2"/>
    <s v="Vendredi"/>
    <n v="39995"/>
  </r>
  <r>
    <x v="2"/>
    <d v="2009-04-03T00:00:00"/>
    <x v="1"/>
    <s v="Avril"/>
    <n v="1"/>
    <n v="3"/>
    <s v="Samedi"/>
    <n v="54497"/>
  </r>
  <r>
    <x v="2"/>
    <d v="2009-04-04T00:00:00"/>
    <x v="1"/>
    <s v="Avril"/>
    <n v="1"/>
    <n v="4"/>
    <s v="Dimanche"/>
    <n v="16467"/>
  </r>
  <r>
    <x v="2"/>
    <d v="2009-04-05T00:00:00"/>
    <x v="1"/>
    <s v="Avril"/>
    <n v="1"/>
    <n v="5"/>
    <s v="Lundi"/>
    <n v="19028"/>
  </r>
  <r>
    <x v="2"/>
    <d v="2009-04-06T00:00:00"/>
    <x v="1"/>
    <s v="Avril"/>
    <n v="1"/>
    <n v="6"/>
    <s v="Mardi"/>
    <n v="19151"/>
  </r>
  <r>
    <x v="2"/>
    <d v="2009-04-07T00:00:00"/>
    <x v="1"/>
    <s v="Avril"/>
    <n v="1"/>
    <n v="7"/>
    <s v="Mercredi"/>
    <n v="84554"/>
  </r>
  <r>
    <x v="2"/>
    <d v="2009-04-08T00:00:00"/>
    <x v="1"/>
    <s v="Avril"/>
    <n v="2"/>
    <n v="8"/>
    <s v="Jeudi"/>
    <n v="62757"/>
  </r>
  <r>
    <x v="2"/>
    <d v="2009-04-09T00:00:00"/>
    <x v="1"/>
    <s v="Avril"/>
    <n v="2"/>
    <n v="9"/>
    <s v="Vendredi"/>
    <n v="33299"/>
  </r>
  <r>
    <x v="2"/>
    <d v="2009-04-10T00:00:00"/>
    <x v="1"/>
    <s v="Avril"/>
    <n v="2"/>
    <n v="10"/>
    <s v="Samedi"/>
    <n v="25025"/>
  </r>
  <r>
    <x v="2"/>
    <d v="2009-04-11T00:00:00"/>
    <x v="1"/>
    <s v="Avril"/>
    <n v="2"/>
    <n v="11"/>
    <s v="Dimanche"/>
    <n v="14465"/>
  </r>
  <r>
    <x v="2"/>
    <d v="2009-04-12T00:00:00"/>
    <x v="1"/>
    <s v="Avril"/>
    <n v="2"/>
    <n v="12"/>
    <s v="Lundi"/>
    <n v="39566"/>
  </r>
  <r>
    <x v="2"/>
    <d v="2009-04-13T00:00:00"/>
    <x v="1"/>
    <s v="Avril"/>
    <n v="2"/>
    <n v="13"/>
    <s v="Mardi"/>
    <n v="21827"/>
  </r>
  <r>
    <x v="2"/>
    <d v="2009-04-14T00:00:00"/>
    <x v="1"/>
    <s v="Avril"/>
    <n v="2"/>
    <n v="14"/>
    <s v="Mercredi"/>
    <n v="62939"/>
  </r>
  <r>
    <x v="2"/>
    <d v="2009-04-15T00:00:00"/>
    <x v="1"/>
    <s v="Avril"/>
    <n v="3"/>
    <n v="15"/>
    <s v="Jeudi"/>
    <n v="30031"/>
  </r>
  <r>
    <x v="2"/>
    <d v="2009-04-16T00:00:00"/>
    <x v="1"/>
    <s v="Avril"/>
    <n v="3"/>
    <n v="16"/>
    <s v="Vendredi"/>
    <n v="35984"/>
  </r>
  <r>
    <x v="2"/>
    <d v="2009-04-17T00:00:00"/>
    <x v="1"/>
    <s v="Avril"/>
    <n v="3"/>
    <n v="17"/>
    <s v="Samedi"/>
    <n v="35285"/>
  </r>
  <r>
    <x v="2"/>
    <d v="2009-04-18T00:00:00"/>
    <x v="1"/>
    <s v="Avril"/>
    <n v="3"/>
    <n v="18"/>
    <s v="Dimanche"/>
    <n v="51148"/>
  </r>
  <r>
    <x v="2"/>
    <d v="2009-04-19T00:00:00"/>
    <x v="1"/>
    <s v="Avril"/>
    <n v="3"/>
    <n v="19"/>
    <s v="Lundi"/>
    <n v="51869"/>
  </r>
  <r>
    <x v="2"/>
    <d v="2009-04-20T00:00:00"/>
    <x v="1"/>
    <s v="Avril"/>
    <n v="3"/>
    <n v="20"/>
    <s v="Mardi"/>
    <n v="20879"/>
  </r>
  <r>
    <x v="2"/>
    <d v="2009-04-21T00:00:00"/>
    <x v="1"/>
    <s v="Avril"/>
    <n v="3"/>
    <n v="21"/>
    <s v="Mercredi"/>
    <n v="81392"/>
  </r>
  <r>
    <x v="2"/>
    <d v="2009-04-22T00:00:00"/>
    <x v="1"/>
    <s v="Avril"/>
    <n v="4"/>
    <n v="22"/>
    <s v="Jeudi"/>
    <n v="40014"/>
  </r>
  <r>
    <x v="2"/>
    <d v="2009-04-23T00:00:00"/>
    <x v="1"/>
    <s v="Avril"/>
    <n v="4"/>
    <n v="23"/>
    <s v="Vendredi"/>
    <n v="64790"/>
  </r>
  <r>
    <x v="2"/>
    <d v="2009-04-24T00:00:00"/>
    <x v="1"/>
    <s v="Avril"/>
    <n v="4"/>
    <n v="24"/>
    <s v="Samedi"/>
    <n v="72941"/>
  </r>
  <r>
    <x v="2"/>
    <d v="2009-04-25T00:00:00"/>
    <x v="1"/>
    <s v="Avril"/>
    <n v="4"/>
    <n v="25"/>
    <s v="Dimanche"/>
    <n v="81190"/>
  </r>
  <r>
    <x v="2"/>
    <d v="2009-04-26T00:00:00"/>
    <x v="1"/>
    <s v="Avril"/>
    <n v="4"/>
    <n v="26"/>
    <s v="Lundi"/>
    <n v="39019"/>
  </r>
  <r>
    <x v="2"/>
    <d v="2009-04-27T00:00:00"/>
    <x v="1"/>
    <s v="Avril"/>
    <n v="4"/>
    <n v="27"/>
    <s v="Mardi"/>
    <n v="69675"/>
  </r>
  <r>
    <x v="2"/>
    <d v="2009-04-28T00:00:00"/>
    <x v="1"/>
    <s v="Avril"/>
    <n v="4"/>
    <n v="28"/>
    <s v="Mercredi"/>
    <n v="34561"/>
  </r>
  <r>
    <x v="2"/>
    <d v="2009-04-29T00:00:00"/>
    <x v="1"/>
    <s v="Avril"/>
    <n v="5"/>
    <n v="29"/>
    <s v="Jeudi"/>
    <n v="65093"/>
  </r>
  <r>
    <x v="2"/>
    <d v="2009-04-30T00:00:00"/>
    <x v="1"/>
    <s v="Avril"/>
    <n v="5"/>
    <n v="30"/>
    <s v="Vendredi"/>
    <n v="87560"/>
  </r>
  <r>
    <x v="2"/>
    <d v="2009-05-01T00:00:00"/>
    <x v="1"/>
    <s v="Mai"/>
    <n v="1"/>
    <n v="1"/>
    <s v="Samedi"/>
    <n v="69021"/>
  </r>
  <r>
    <x v="2"/>
    <d v="2009-05-02T00:00:00"/>
    <x v="1"/>
    <s v="Mai"/>
    <n v="1"/>
    <n v="2"/>
    <s v="Dimanche"/>
    <n v="30486"/>
  </r>
  <r>
    <x v="2"/>
    <d v="2009-05-03T00:00:00"/>
    <x v="1"/>
    <s v="Mai"/>
    <n v="1"/>
    <n v="3"/>
    <s v="Lundi"/>
    <n v="68659"/>
  </r>
  <r>
    <x v="2"/>
    <d v="2009-05-04T00:00:00"/>
    <x v="1"/>
    <s v="Mai"/>
    <n v="1"/>
    <n v="4"/>
    <s v="Mardi"/>
    <n v="39933"/>
  </r>
  <r>
    <x v="2"/>
    <d v="2009-05-05T00:00:00"/>
    <x v="1"/>
    <s v="Mai"/>
    <n v="1"/>
    <n v="5"/>
    <s v="Mercredi"/>
    <n v="48139"/>
  </r>
  <r>
    <x v="2"/>
    <d v="2009-05-06T00:00:00"/>
    <x v="1"/>
    <s v="Mai"/>
    <n v="1"/>
    <n v="6"/>
    <s v="Jeudi"/>
    <n v="43782"/>
  </r>
  <r>
    <x v="2"/>
    <d v="2009-05-07T00:00:00"/>
    <x v="1"/>
    <s v="Mai"/>
    <n v="1"/>
    <n v="7"/>
    <s v="Vendredi"/>
    <n v="31333"/>
  </r>
  <r>
    <x v="2"/>
    <d v="2009-05-08T00:00:00"/>
    <x v="1"/>
    <s v="Mai"/>
    <n v="2"/>
    <n v="8"/>
    <s v="Samedi"/>
    <n v="17993"/>
  </r>
  <r>
    <x v="2"/>
    <d v="2009-05-09T00:00:00"/>
    <x v="1"/>
    <s v="Mai"/>
    <n v="2"/>
    <n v="9"/>
    <s v="Dimanche"/>
    <n v="39391"/>
  </r>
  <r>
    <x v="2"/>
    <d v="2009-05-10T00:00:00"/>
    <x v="1"/>
    <s v="Mai"/>
    <n v="2"/>
    <n v="10"/>
    <s v="Lundi"/>
    <n v="19352"/>
  </r>
  <r>
    <x v="2"/>
    <d v="2009-05-11T00:00:00"/>
    <x v="1"/>
    <s v="Mai"/>
    <n v="2"/>
    <n v="11"/>
    <s v="Mardi"/>
    <n v="41514"/>
  </r>
  <r>
    <x v="2"/>
    <d v="2009-05-12T00:00:00"/>
    <x v="1"/>
    <s v="Mai"/>
    <n v="2"/>
    <n v="12"/>
    <s v="Mercredi"/>
    <n v="27096"/>
  </r>
  <r>
    <x v="2"/>
    <d v="2009-05-13T00:00:00"/>
    <x v="1"/>
    <s v="Mai"/>
    <n v="2"/>
    <n v="13"/>
    <s v="Jeudi"/>
    <n v="63634"/>
  </r>
  <r>
    <x v="2"/>
    <d v="2009-05-14T00:00:00"/>
    <x v="1"/>
    <s v="Mai"/>
    <n v="2"/>
    <n v="14"/>
    <s v="Vendredi"/>
    <n v="70758"/>
  </r>
  <r>
    <x v="2"/>
    <d v="2009-05-15T00:00:00"/>
    <x v="1"/>
    <s v="Mai"/>
    <n v="3"/>
    <n v="15"/>
    <s v="Samedi"/>
    <n v="35953"/>
  </r>
  <r>
    <x v="2"/>
    <d v="2009-05-16T00:00:00"/>
    <x v="1"/>
    <s v="Mai"/>
    <n v="3"/>
    <n v="16"/>
    <s v="Dimanche"/>
    <n v="54528"/>
  </r>
  <r>
    <x v="2"/>
    <d v="2009-05-17T00:00:00"/>
    <x v="1"/>
    <s v="Mai"/>
    <n v="3"/>
    <n v="17"/>
    <s v="Lundi"/>
    <n v="47113"/>
  </r>
  <r>
    <x v="2"/>
    <d v="2009-05-18T00:00:00"/>
    <x v="1"/>
    <s v="Mai"/>
    <n v="3"/>
    <n v="18"/>
    <s v="Mardi"/>
    <n v="18561"/>
  </r>
  <r>
    <x v="2"/>
    <d v="2009-05-19T00:00:00"/>
    <x v="1"/>
    <s v="Mai"/>
    <n v="3"/>
    <n v="19"/>
    <s v="Mercredi"/>
    <n v="83193"/>
  </r>
  <r>
    <x v="2"/>
    <d v="2009-05-20T00:00:00"/>
    <x v="1"/>
    <s v="Mai"/>
    <n v="3"/>
    <n v="20"/>
    <s v="Jeudi"/>
    <n v="88336"/>
  </r>
  <r>
    <x v="2"/>
    <d v="2009-05-21T00:00:00"/>
    <x v="1"/>
    <s v="Mai"/>
    <n v="3"/>
    <n v="21"/>
    <s v="Vendredi"/>
    <n v="42869"/>
  </r>
  <r>
    <x v="2"/>
    <d v="2009-05-22T00:00:00"/>
    <x v="1"/>
    <s v="Mai"/>
    <n v="4"/>
    <n v="22"/>
    <s v="Samedi"/>
    <n v="60286"/>
  </r>
  <r>
    <x v="2"/>
    <d v="2009-05-23T00:00:00"/>
    <x v="1"/>
    <s v="Mai"/>
    <n v="4"/>
    <n v="23"/>
    <s v="Dimanche"/>
    <n v="59975"/>
  </r>
  <r>
    <x v="2"/>
    <d v="2009-05-24T00:00:00"/>
    <x v="1"/>
    <s v="Mai"/>
    <n v="4"/>
    <n v="24"/>
    <s v="Lundi"/>
    <n v="74494"/>
  </r>
  <r>
    <x v="2"/>
    <d v="2009-05-25T00:00:00"/>
    <x v="1"/>
    <s v="Mai"/>
    <n v="4"/>
    <n v="25"/>
    <s v="Mardi"/>
    <n v="30630"/>
  </r>
  <r>
    <x v="2"/>
    <d v="2009-05-26T00:00:00"/>
    <x v="1"/>
    <s v="Mai"/>
    <n v="4"/>
    <n v="26"/>
    <s v="Mercredi"/>
    <n v="27784"/>
  </r>
  <r>
    <x v="2"/>
    <d v="2009-05-27T00:00:00"/>
    <x v="1"/>
    <s v="Mai"/>
    <n v="4"/>
    <n v="27"/>
    <s v="Jeudi"/>
    <n v="52397"/>
  </r>
  <r>
    <x v="2"/>
    <d v="2009-05-28T00:00:00"/>
    <x v="1"/>
    <s v="Mai"/>
    <n v="4"/>
    <n v="28"/>
    <s v="Vendredi"/>
    <n v="53694"/>
  </r>
  <r>
    <x v="2"/>
    <d v="2009-05-29T00:00:00"/>
    <x v="1"/>
    <s v="Mai"/>
    <n v="5"/>
    <n v="29"/>
    <s v="Samedi"/>
    <n v="72608"/>
  </r>
  <r>
    <x v="2"/>
    <d v="2009-05-30T00:00:00"/>
    <x v="1"/>
    <s v="Mai"/>
    <n v="5"/>
    <n v="30"/>
    <s v="Dimanche"/>
    <n v="74604"/>
  </r>
  <r>
    <x v="2"/>
    <d v="2009-05-31T00:00:00"/>
    <x v="1"/>
    <s v="Mai"/>
    <n v="5"/>
    <n v="31"/>
    <s v="Lundi"/>
    <n v="40970"/>
  </r>
  <r>
    <x v="2"/>
    <d v="2009-06-01T00:00:00"/>
    <x v="1"/>
    <s v="Juin"/>
    <n v="1"/>
    <n v="1"/>
    <s v="Mardi"/>
    <n v="84178"/>
  </r>
  <r>
    <x v="2"/>
    <d v="2009-06-02T00:00:00"/>
    <x v="1"/>
    <s v="Juin"/>
    <n v="1"/>
    <n v="2"/>
    <s v="Mercredi"/>
    <n v="14741"/>
  </r>
  <r>
    <x v="2"/>
    <d v="2009-06-03T00:00:00"/>
    <x v="1"/>
    <s v="Juin"/>
    <n v="1"/>
    <n v="3"/>
    <s v="Jeudi"/>
    <n v="32390"/>
  </r>
  <r>
    <x v="2"/>
    <d v="2009-06-04T00:00:00"/>
    <x v="1"/>
    <s v="Juin"/>
    <n v="1"/>
    <n v="4"/>
    <s v="Vendredi"/>
    <n v="66031"/>
  </r>
  <r>
    <x v="2"/>
    <d v="2009-06-05T00:00:00"/>
    <x v="1"/>
    <s v="Juin"/>
    <n v="1"/>
    <n v="5"/>
    <s v="Samedi"/>
    <n v="43258"/>
  </r>
  <r>
    <x v="2"/>
    <d v="2009-06-06T00:00:00"/>
    <x v="1"/>
    <s v="Juin"/>
    <n v="1"/>
    <n v="6"/>
    <s v="Dimanche"/>
    <n v="74532"/>
  </r>
  <r>
    <x v="2"/>
    <d v="2009-06-07T00:00:00"/>
    <x v="1"/>
    <s v="Juin"/>
    <n v="1"/>
    <n v="7"/>
    <s v="Lundi"/>
    <n v="33103"/>
  </r>
  <r>
    <x v="2"/>
    <d v="2009-06-08T00:00:00"/>
    <x v="1"/>
    <s v="Juin"/>
    <n v="2"/>
    <n v="8"/>
    <s v="Mardi"/>
    <n v="42980"/>
  </r>
  <r>
    <x v="2"/>
    <d v="2009-06-09T00:00:00"/>
    <x v="1"/>
    <s v="Juin"/>
    <n v="2"/>
    <n v="9"/>
    <s v="Mercredi"/>
    <n v="62886"/>
  </r>
  <r>
    <x v="2"/>
    <d v="2009-06-10T00:00:00"/>
    <x v="1"/>
    <s v="Juin"/>
    <n v="2"/>
    <n v="10"/>
    <s v="Jeudi"/>
    <n v="37358"/>
  </r>
  <r>
    <x v="2"/>
    <d v="2009-06-11T00:00:00"/>
    <x v="1"/>
    <s v="Juin"/>
    <n v="2"/>
    <n v="11"/>
    <s v="Vendredi"/>
    <n v="70243"/>
  </r>
  <r>
    <x v="2"/>
    <d v="2009-06-12T00:00:00"/>
    <x v="1"/>
    <s v="Juin"/>
    <n v="2"/>
    <n v="12"/>
    <s v="Samedi"/>
    <n v="63145"/>
  </r>
  <r>
    <x v="2"/>
    <d v="2009-06-13T00:00:00"/>
    <x v="1"/>
    <s v="Juin"/>
    <n v="2"/>
    <n v="13"/>
    <s v="Dimanche"/>
    <n v="85968"/>
  </r>
  <r>
    <x v="2"/>
    <d v="2009-06-14T00:00:00"/>
    <x v="1"/>
    <s v="Juin"/>
    <n v="2"/>
    <n v="14"/>
    <s v="Lundi"/>
    <n v="27873"/>
  </r>
  <r>
    <x v="2"/>
    <d v="2009-06-15T00:00:00"/>
    <x v="1"/>
    <s v="Juin"/>
    <n v="3"/>
    <n v="15"/>
    <s v="Mardi"/>
    <n v="43198"/>
  </r>
  <r>
    <x v="2"/>
    <d v="2009-06-16T00:00:00"/>
    <x v="1"/>
    <s v="Juin"/>
    <n v="3"/>
    <n v="16"/>
    <s v="Mercredi"/>
    <n v="14964"/>
  </r>
  <r>
    <x v="2"/>
    <d v="2009-06-17T00:00:00"/>
    <x v="1"/>
    <s v="Juin"/>
    <n v="3"/>
    <n v="17"/>
    <s v="Jeudi"/>
    <n v="62355"/>
  </r>
  <r>
    <x v="2"/>
    <d v="2009-06-18T00:00:00"/>
    <x v="1"/>
    <s v="Juin"/>
    <n v="3"/>
    <n v="18"/>
    <s v="Vendredi"/>
    <n v="23272"/>
  </r>
  <r>
    <x v="2"/>
    <d v="2009-06-19T00:00:00"/>
    <x v="1"/>
    <s v="Juin"/>
    <n v="3"/>
    <n v="19"/>
    <s v="Samedi"/>
    <n v="59597"/>
  </r>
  <r>
    <x v="2"/>
    <d v="2009-06-20T00:00:00"/>
    <x v="1"/>
    <s v="Juin"/>
    <n v="3"/>
    <n v="20"/>
    <s v="Dimanche"/>
    <n v="45165"/>
  </r>
  <r>
    <x v="2"/>
    <d v="2009-06-21T00:00:00"/>
    <x v="1"/>
    <s v="Juin"/>
    <n v="3"/>
    <n v="21"/>
    <s v="Lundi"/>
    <n v="48066"/>
  </r>
  <r>
    <x v="2"/>
    <d v="2009-06-22T00:00:00"/>
    <x v="1"/>
    <s v="Juin"/>
    <n v="4"/>
    <n v="22"/>
    <s v="Mardi"/>
    <n v="71348"/>
  </r>
  <r>
    <x v="2"/>
    <d v="2009-06-23T00:00:00"/>
    <x v="1"/>
    <s v="Juin"/>
    <n v="4"/>
    <n v="23"/>
    <s v="Mercredi"/>
    <n v="46625"/>
  </r>
  <r>
    <x v="2"/>
    <d v="2009-06-24T00:00:00"/>
    <x v="1"/>
    <s v="Juin"/>
    <n v="4"/>
    <n v="24"/>
    <s v="Jeudi"/>
    <n v="46216"/>
  </r>
  <r>
    <x v="2"/>
    <d v="2009-06-25T00:00:00"/>
    <x v="1"/>
    <s v="Juin"/>
    <n v="4"/>
    <n v="25"/>
    <s v="Vendredi"/>
    <n v="57672"/>
  </r>
  <r>
    <x v="2"/>
    <d v="2009-06-26T00:00:00"/>
    <x v="1"/>
    <s v="Juin"/>
    <n v="4"/>
    <n v="26"/>
    <s v="Samedi"/>
    <n v="28690"/>
  </r>
  <r>
    <x v="2"/>
    <d v="2009-06-27T00:00:00"/>
    <x v="1"/>
    <s v="Juin"/>
    <n v="4"/>
    <n v="27"/>
    <s v="Dimanche"/>
    <n v="49152"/>
  </r>
  <r>
    <x v="2"/>
    <d v="2009-06-28T00:00:00"/>
    <x v="1"/>
    <s v="Juin"/>
    <n v="4"/>
    <n v="28"/>
    <s v="Lundi"/>
    <n v="45388"/>
  </r>
  <r>
    <x v="2"/>
    <d v="2009-06-29T00:00:00"/>
    <x v="1"/>
    <s v="Juin"/>
    <n v="5"/>
    <n v="29"/>
    <s v="Mardi"/>
    <n v="62749"/>
  </r>
  <r>
    <x v="2"/>
    <d v="2009-06-30T00:00:00"/>
    <x v="1"/>
    <s v="Juin"/>
    <n v="5"/>
    <n v="30"/>
    <s v="Mercredi"/>
    <n v="14866"/>
  </r>
  <r>
    <x v="2"/>
    <d v="2009-07-01T00:00:00"/>
    <x v="1"/>
    <s v="Juillet"/>
    <n v="1"/>
    <n v="1"/>
    <s v="Jeudi"/>
    <n v="54653"/>
  </r>
  <r>
    <x v="2"/>
    <d v="2009-07-02T00:00:00"/>
    <x v="1"/>
    <s v="Juillet"/>
    <n v="1"/>
    <n v="2"/>
    <s v="Vendredi"/>
    <n v="42082"/>
  </r>
  <r>
    <x v="2"/>
    <d v="2009-07-03T00:00:00"/>
    <x v="1"/>
    <s v="Juillet"/>
    <n v="1"/>
    <n v="3"/>
    <s v="Samedi"/>
    <n v="63141"/>
  </r>
  <r>
    <x v="2"/>
    <d v="2009-07-04T00:00:00"/>
    <x v="1"/>
    <s v="Juillet"/>
    <n v="1"/>
    <n v="4"/>
    <s v="Dimanche"/>
    <n v="64248"/>
  </r>
  <r>
    <x v="2"/>
    <d v="2009-07-05T00:00:00"/>
    <x v="1"/>
    <s v="Juillet"/>
    <n v="1"/>
    <n v="5"/>
    <s v="Lundi"/>
    <n v="26504"/>
  </r>
  <r>
    <x v="2"/>
    <d v="2009-07-06T00:00:00"/>
    <x v="1"/>
    <s v="Juillet"/>
    <n v="1"/>
    <n v="6"/>
    <s v="Mardi"/>
    <n v="54054"/>
  </r>
  <r>
    <x v="2"/>
    <d v="2009-07-07T00:00:00"/>
    <x v="1"/>
    <s v="Juillet"/>
    <n v="1"/>
    <n v="7"/>
    <s v="Mercredi"/>
    <n v="87218"/>
  </r>
  <r>
    <x v="2"/>
    <d v="2009-07-08T00:00:00"/>
    <x v="1"/>
    <s v="Juillet"/>
    <n v="2"/>
    <n v="8"/>
    <s v="Jeudi"/>
    <n v="19764"/>
  </r>
  <r>
    <x v="2"/>
    <d v="2009-07-09T00:00:00"/>
    <x v="1"/>
    <s v="Juillet"/>
    <n v="2"/>
    <n v="9"/>
    <s v="Vendredi"/>
    <n v="49812"/>
  </r>
  <r>
    <x v="2"/>
    <d v="2009-07-10T00:00:00"/>
    <x v="1"/>
    <s v="Juillet"/>
    <n v="2"/>
    <n v="10"/>
    <s v="Samedi"/>
    <n v="57695"/>
  </r>
  <r>
    <x v="2"/>
    <d v="2009-07-11T00:00:00"/>
    <x v="1"/>
    <s v="Juillet"/>
    <n v="2"/>
    <n v="11"/>
    <s v="Dimanche"/>
    <n v="66905"/>
  </r>
  <r>
    <x v="2"/>
    <d v="2009-07-12T00:00:00"/>
    <x v="1"/>
    <s v="Juillet"/>
    <n v="2"/>
    <n v="12"/>
    <s v="Lundi"/>
    <n v="37026"/>
  </r>
  <r>
    <x v="2"/>
    <d v="2009-07-13T00:00:00"/>
    <x v="1"/>
    <s v="Juillet"/>
    <n v="2"/>
    <n v="13"/>
    <s v="Mardi"/>
    <n v="18792"/>
  </r>
  <r>
    <x v="2"/>
    <d v="2009-07-14T00:00:00"/>
    <x v="1"/>
    <s v="Juillet"/>
    <n v="2"/>
    <n v="14"/>
    <s v="Mercredi"/>
    <n v="86011"/>
  </r>
  <r>
    <x v="2"/>
    <d v="2009-07-15T00:00:00"/>
    <x v="1"/>
    <s v="Juillet"/>
    <n v="3"/>
    <n v="15"/>
    <s v="Jeudi"/>
    <n v="64441"/>
  </r>
  <r>
    <x v="2"/>
    <d v="2009-07-16T00:00:00"/>
    <x v="1"/>
    <s v="Juillet"/>
    <n v="3"/>
    <n v="16"/>
    <s v="Vendredi"/>
    <n v="21626"/>
  </r>
  <r>
    <x v="2"/>
    <d v="2009-07-17T00:00:00"/>
    <x v="1"/>
    <s v="Juillet"/>
    <n v="3"/>
    <n v="17"/>
    <s v="Samedi"/>
    <n v="26962"/>
  </r>
  <r>
    <x v="2"/>
    <d v="2009-07-18T00:00:00"/>
    <x v="1"/>
    <s v="Juillet"/>
    <n v="3"/>
    <n v="18"/>
    <s v="Dimanche"/>
    <n v="23981"/>
  </r>
  <r>
    <x v="2"/>
    <d v="2009-07-19T00:00:00"/>
    <x v="1"/>
    <s v="Juillet"/>
    <n v="3"/>
    <n v="19"/>
    <s v="Lundi"/>
    <n v="73461"/>
  </r>
  <r>
    <x v="2"/>
    <d v="2009-07-20T00:00:00"/>
    <x v="1"/>
    <s v="Juillet"/>
    <n v="3"/>
    <n v="20"/>
    <s v="Mardi"/>
    <n v="44317"/>
  </r>
  <r>
    <x v="2"/>
    <d v="2009-07-21T00:00:00"/>
    <x v="1"/>
    <s v="Juillet"/>
    <n v="3"/>
    <n v="21"/>
    <s v="Mercredi"/>
    <n v="25570"/>
  </r>
  <r>
    <x v="2"/>
    <d v="2009-07-22T00:00:00"/>
    <x v="1"/>
    <s v="Juillet"/>
    <n v="4"/>
    <n v="22"/>
    <s v="Jeudi"/>
    <n v="28417"/>
  </r>
  <r>
    <x v="2"/>
    <d v="2009-07-23T00:00:00"/>
    <x v="1"/>
    <s v="Juillet"/>
    <n v="4"/>
    <n v="23"/>
    <s v="Vendredi"/>
    <n v="47964"/>
  </r>
  <r>
    <x v="2"/>
    <d v="2009-07-24T00:00:00"/>
    <x v="1"/>
    <s v="Juillet"/>
    <n v="4"/>
    <n v="24"/>
    <s v="Samedi"/>
    <n v="19491"/>
  </r>
  <r>
    <x v="2"/>
    <d v="2009-07-25T00:00:00"/>
    <x v="1"/>
    <s v="Juillet"/>
    <n v="4"/>
    <n v="25"/>
    <s v="Dimanche"/>
    <n v="70715"/>
  </r>
  <r>
    <x v="2"/>
    <d v="2009-07-26T00:00:00"/>
    <x v="1"/>
    <s v="Juillet"/>
    <n v="4"/>
    <n v="26"/>
    <s v="Lundi"/>
    <n v="35711"/>
  </r>
  <r>
    <x v="2"/>
    <d v="2009-07-27T00:00:00"/>
    <x v="1"/>
    <s v="Juillet"/>
    <n v="4"/>
    <n v="27"/>
    <s v="Mardi"/>
    <n v="76854"/>
  </r>
  <r>
    <x v="2"/>
    <d v="2009-07-28T00:00:00"/>
    <x v="1"/>
    <s v="Juillet"/>
    <n v="4"/>
    <n v="28"/>
    <s v="Mercredi"/>
    <n v="41330"/>
  </r>
  <r>
    <x v="2"/>
    <d v="2009-07-29T00:00:00"/>
    <x v="1"/>
    <s v="Juillet"/>
    <n v="5"/>
    <n v="29"/>
    <s v="Jeudi"/>
    <n v="72442"/>
  </r>
  <r>
    <x v="2"/>
    <d v="2009-07-30T00:00:00"/>
    <x v="1"/>
    <s v="Juillet"/>
    <n v="5"/>
    <n v="30"/>
    <s v="Vendredi"/>
    <n v="52660"/>
  </r>
  <r>
    <x v="2"/>
    <d v="2009-07-31T00:00:00"/>
    <x v="1"/>
    <s v="Juillet"/>
    <n v="5"/>
    <n v="31"/>
    <s v="Samedi"/>
    <n v="18687"/>
  </r>
  <r>
    <x v="2"/>
    <d v="2009-08-01T00:00:00"/>
    <x v="1"/>
    <s v="Août"/>
    <n v="1"/>
    <n v="1"/>
    <s v="Dimanche"/>
    <n v="52716"/>
  </r>
  <r>
    <x v="2"/>
    <d v="2009-08-02T00:00:00"/>
    <x v="1"/>
    <s v="Août"/>
    <n v="1"/>
    <n v="2"/>
    <s v="Lundi"/>
    <n v="82561"/>
  </r>
  <r>
    <x v="2"/>
    <d v="2009-08-03T00:00:00"/>
    <x v="1"/>
    <s v="Août"/>
    <n v="1"/>
    <n v="3"/>
    <s v="Mardi"/>
    <n v="27587"/>
  </r>
  <r>
    <x v="2"/>
    <d v="2009-08-04T00:00:00"/>
    <x v="1"/>
    <s v="Août"/>
    <n v="1"/>
    <n v="4"/>
    <s v="Mercredi"/>
    <n v="88986"/>
  </r>
  <r>
    <x v="2"/>
    <d v="2009-08-05T00:00:00"/>
    <x v="1"/>
    <s v="Août"/>
    <n v="1"/>
    <n v="5"/>
    <s v="Jeudi"/>
    <n v="71689"/>
  </r>
  <r>
    <x v="2"/>
    <d v="2009-08-06T00:00:00"/>
    <x v="1"/>
    <s v="Août"/>
    <n v="1"/>
    <n v="6"/>
    <s v="Vendredi"/>
    <n v="43775"/>
  </r>
  <r>
    <x v="2"/>
    <d v="2009-08-07T00:00:00"/>
    <x v="1"/>
    <s v="Août"/>
    <n v="1"/>
    <n v="7"/>
    <s v="Samedi"/>
    <n v="37744"/>
  </r>
  <r>
    <x v="2"/>
    <d v="2009-08-08T00:00:00"/>
    <x v="1"/>
    <s v="Août"/>
    <n v="2"/>
    <n v="8"/>
    <s v="Dimanche"/>
    <n v="18481"/>
  </r>
  <r>
    <x v="2"/>
    <d v="2009-08-09T00:00:00"/>
    <x v="1"/>
    <s v="Août"/>
    <n v="2"/>
    <n v="9"/>
    <s v="Lundi"/>
    <n v="86758"/>
  </r>
  <r>
    <x v="2"/>
    <d v="2009-08-10T00:00:00"/>
    <x v="1"/>
    <s v="Août"/>
    <n v="2"/>
    <n v="10"/>
    <s v="Mardi"/>
    <n v="63239"/>
  </r>
  <r>
    <x v="2"/>
    <d v="2009-08-11T00:00:00"/>
    <x v="1"/>
    <s v="Août"/>
    <n v="2"/>
    <n v="11"/>
    <s v="Mercredi"/>
    <n v="60229"/>
  </r>
  <r>
    <x v="2"/>
    <d v="2009-08-12T00:00:00"/>
    <x v="1"/>
    <s v="Août"/>
    <n v="2"/>
    <n v="12"/>
    <s v="Jeudi"/>
    <n v="14019"/>
  </r>
  <r>
    <x v="2"/>
    <d v="2009-08-13T00:00:00"/>
    <x v="1"/>
    <s v="Août"/>
    <n v="2"/>
    <n v="13"/>
    <s v="Vendredi"/>
    <n v="28535"/>
  </r>
  <r>
    <x v="2"/>
    <d v="2009-08-14T00:00:00"/>
    <x v="1"/>
    <s v="Août"/>
    <n v="2"/>
    <n v="14"/>
    <s v="Samedi"/>
    <n v="78854"/>
  </r>
  <r>
    <x v="2"/>
    <d v="2009-08-15T00:00:00"/>
    <x v="1"/>
    <s v="Août"/>
    <n v="3"/>
    <n v="15"/>
    <s v="Dimanche"/>
    <n v="82522"/>
  </r>
  <r>
    <x v="2"/>
    <d v="2009-08-16T00:00:00"/>
    <x v="1"/>
    <s v="Août"/>
    <n v="3"/>
    <n v="16"/>
    <s v="Lundi"/>
    <n v="64429"/>
  </r>
  <r>
    <x v="2"/>
    <d v="2009-08-17T00:00:00"/>
    <x v="1"/>
    <s v="Août"/>
    <n v="3"/>
    <n v="17"/>
    <s v="Mardi"/>
    <n v="25256"/>
  </r>
  <r>
    <x v="2"/>
    <d v="2009-08-18T00:00:00"/>
    <x v="1"/>
    <s v="Août"/>
    <n v="3"/>
    <n v="18"/>
    <s v="Mercredi"/>
    <n v="70181"/>
  </r>
  <r>
    <x v="2"/>
    <d v="2009-08-19T00:00:00"/>
    <x v="1"/>
    <s v="Août"/>
    <n v="3"/>
    <n v="19"/>
    <s v="Jeudi"/>
    <n v="73392"/>
  </r>
  <r>
    <x v="2"/>
    <d v="2009-08-20T00:00:00"/>
    <x v="1"/>
    <s v="Août"/>
    <n v="3"/>
    <n v="20"/>
    <s v="Vendredi"/>
    <n v="37074"/>
  </r>
  <r>
    <x v="2"/>
    <d v="2009-08-21T00:00:00"/>
    <x v="1"/>
    <s v="Août"/>
    <n v="3"/>
    <n v="21"/>
    <s v="Samedi"/>
    <n v="86784"/>
  </r>
  <r>
    <x v="2"/>
    <d v="2009-08-22T00:00:00"/>
    <x v="1"/>
    <s v="Août"/>
    <n v="4"/>
    <n v="22"/>
    <s v="Dimanche"/>
    <n v="88968"/>
  </r>
  <r>
    <x v="2"/>
    <d v="2009-08-23T00:00:00"/>
    <x v="1"/>
    <s v="Août"/>
    <n v="4"/>
    <n v="23"/>
    <s v="Lundi"/>
    <n v="54007"/>
  </r>
  <r>
    <x v="2"/>
    <d v="2009-08-24T00:00:00"/>
    <x v="1"/>
    <s v="Août"/>
    <n v="4"/>
    <n v="24"/>
    <s v="Mardi"/>
    <n v="75065"/>
  </r>
  <r>
    <x v="2"/>
    <d v="2009-08-25T00:00:00"/>
    <x v="1"/>
    <s v="Août"/>
    <n v="4"/>
    <n v="25"/>
    <s v="Mercredi"/>
    <n v="28275"/>
  </r>
  <r>
    <x v="2"/>
    <d v="2009-08-26T00:00:00"/>
    <x v="1"/>
    <s v="Août"/>
    <n v="4"/>
    <n v="26"/>
    <s v="Jeudi"/>
    <n v="72407"/>
  </r>
  <r>
    <x v="2"/>
    <d v="2009-08-27T00:00:00"/>
    <x v="1"/>
    <s v="Août"/>
    <n v="4"/>
    <n v="27"/>
    <s v="Vendredi"/>
    <n v="15038"/>
  </r>
  <r>
    <x v="2"/>
    <d v="2009-08-28T00:00:00"/>
    <x v="1"/>
    <s v="Août"/>
    <n v="4"/>
    <n v="28"/>
    <s v="Samedi"/>
    <n v="69586"/>
  </r>
  <r>
    <x v="2"/>
    <d v="2009-08-29T00:00:00"/>
    <x v="1"/>
    <s v="Août"/>
    <n v="5"/>
    <n v="29"/>
    <s v="Dimanche"/>
    <n v="58047"/>
  </r>
  <r>
    <x v="2"/>
    <d v="2009-08-30T00:00:00"/>
    <x v="1"/>
    <s v="Août"/>
    <n v="5"/>
    <n v="30"/>
    <s v="Lundi"/>
    <n v="82238"/>
  </r>
  <r>
    <x v="2"/>
    <d v="2009-08-31T00:00:00"/>
    <x v="1"/>
    <s v="Août"/>
    <n v="5"/>
    <n v="31"/>
    <s v="Mardi"/>
    <n v="58697"/>
  </r>
  <r>
    <x v="2"/>
    <d v="2009-09-01T00:00:00"/>
    <x v="1"/>
    <s v="Septembre"/>
    <n v="1"/>
    <n v="1"/>
    <s v="Mercredi"/>
    <n v="40136"/>
  </r>
  <r>
    <x v="2"/>
    <d v="2009-09-02T00:00:00"/>
    <x v="1"/>
    <s v="Septembre"/>
    <n v="1"/>
    <n v="2"/>
    <s v="Jeudi"/>
    <n v="78418"/>
  </r>
  <r>
    <x v="2"/>
    <d v="2009-09-03T00:00:00"/>
    <x v="1"/>
    <s v="Septembre"/>
    <n v="1"/>
    <n v="3"/>
    <s v="Vendredi"/>
    <n v="79316"/>
  </r>
  <r>
    <x v="2"/>
    <d v="2009-09-04T00:00:00"/>
    <x v="1"/>
    <s v="Septembre"/>
    <n v="1"/>
    <n v="4"/>
    <s v="Samedi"/>
    <n v="26163"/>
  </r>
  <r>
    <x v="2"/>
    <d v="2009-09-05T00:00:00"/>
    <x v="1"/>
    <s v="Septembre"/>
    <n v="1"/>
    <n v="5"/>
    <s v="Dimanche"/>
    <n v="40035"/>
  </r>
  <r>
    <x v="2"/>
    <d v="2009-09-06T00:00:00"/>
    <x v="1"/>
    <s v="Septembre"/>
    <n v="1"/>
    <n v="6"/>
    <s v="Lundi"/>
    <n v="81459"/>
  </r>
  <r>
    <x v="2"/>
    <d v="2009-09-07T00:00:00"/>
    <x v="1"/>
    <s v="Septembre"/>
    <n v="1"/>
    <n v="7"/>
    <s v="Mardi"/>
    <n v="63906"/>
  </r>
  <r>
    <x v="2"/>
    <d v="2009-09-08T00:00:00"/>
    <x v="1"/>
    <s v="Septembre"/>
    <n v="2"/>
    <n v="8"/>
    <s v="Mercredi"/>
    <n v="83873"/>
  </r>
  <r>
    <x v="2"/>
    <d v="2009-09-09T00:00:00"/>
    <x v="1"/>
    <s v="Septembre"/>
    <n v="2"/>
    <n v="9"/>
    <s v="Jeudi"/>
    <n v="37672"/>
  </r>
  <r>
    <x v="2"/>
    <d v="2009-09-10T00:00:00"/>
    <x v="1"/>
    <s v="Septembre"/>
    <n v="2"/>
    <n v="10"/>
    <s v="Vendredi"/>
    <n v="47277"/>
  </r>
  <r>
    <x v="2"/>
    <d v="2009-09-11T00:00:00"/>
    <x v="1"/>
    <s v="Septembre"/>
    <n v="2"/>
    <n v="11"/>
    <s v="Samedi"/>
    <n v="43975"/>
  </r>
  <r>
    <x v="2"/>
    <d v="2009-09-12T00:00:00"/>
    <x v="1"/>
    <s v="Septembre"/>
    <n v="2"/>
    <n v="12"/>
    <s v="Dimanche"/>
    <n v="18310"/>
  </r>
  <r>
    <x v="2"/>
    <d v="2009-09-13T00:00:00"/>
    <x v="1"/>
    <s v="Septembre"/>
    <n v="2"/>
    <n v="13"/>
    <s v="Lundi"/>
    <n v="26009"/>
  </r>
  <r>
    <x v="2"/>
    <d v="2009-09-14T00:00:00"/>
    <x v="1"/>
    <s v="Septembre"/>
    <n v="2"/>
    <n v="14"/>
    <s v="Mardi"/>
    <n v="80890"/>
  </r>
  <r>
    <x v="2"/>
    <d v="2009-09-15T00:00:00"/>
    <x v="1"/>
    <s v="Septembre"/>
    <n v="3"/>
    <n v="15"/>
    <s v="Mercredi"/>
    <n v="52648"/>
  </r>
  <r>
    <x v="2"/>
    <d v="2009-09-16T00:00:00"/>
    <x v="1"/>
    <s v="Septembre"/>
    <n v="3"/>
    <n v="16"/>
    <s v="Jeudi"/>
    <n v="63635"/>
  </r>
  <r>
    <x v="2"/>
    <d v="2009-09-17T00:00:00"/>
    <x v="1"/>
    <s v="Septembre"/>
    <n v="3"/>
    <n v="17"/>
    <s v="Vendredi"/>
    <n v="80761"/>
  </r>
  <r>
    <x v="2"/>
    <d v="2009-09-18T00:00:00"/>
    <x v="1"/>
    <s v="Septembre"/>
    <n v="3"/>
    <n v="18"/>
    <s v="Samedi"/>
    <n v="21887"/>
  </r>
  <r>
    <x v="2"/>
    <d v="2009-09-19T00:00:00"/>
    <x v="1"/>
    <s v="Septembre"/>
    <n v="3"/>
    <n v="19"/>
    <s v="Dimanche"/>
    <n v="88504"/>
  </r>
  <r>
    <x v="2"/>
    <d v="2009-09-20T00:00:00"/>
    <x v="1"/>
    <s v="Septembre"/>
    <n v="3"/>
    <n v="20"/>
    <s v="Lundi"/>
    <n v="40072"/>
  </r>
  <r>
    <x v="2"/>
    <d v="2009-09-21T00:00:00"/>
    <x v="1"/>
    <s v="Septembre"/>
    <n v="3"/>
    <n v="21"/>
    <s v="Mardi"/>
    <n v="72999"/>
  </r>
  <r>
    <x v="2"/>
    <d v="2009-09-22T00:00:00"/>
    <x v="1"/>
    <s v="Septembre"/>
    <n v="4"/>
    <n v="22"/>
    <s v="Mercredi"/>
    <n v="35759"/>
  </r>
  <r>
    <x v="2"/>
    <d v="2009-09-23T00:00:00"/>
    <x v="1"/>
    <s v="Septembre"/>
    <n v="4"/>
    <n v="23"/>
    <s v="Jeudi"/>
    <n v="57871"/>
  </r>
  <r>
    <x v="2"/>
    <d v="2009-09-24T00:00:00"/>
    <x v="1"/>
    <s v="Septembre"/>
    <n v="4"/>
    <n v="24"/>
    <s v="Vendredi"/>
    <n v="40919"/>
  </r>
  <r>
    <x v="2"/>
    <d v="2009-09-25T00:00:00"/>
    <x v="1"/>
    <s v="Septembre"/>
    <n v="4"/>
    <n v="25"/>
    <s v="Samedi"/>
    <n v="78447"/>
  </r>
  <r>
    <x v="2"/>
    <d v="2009-09-26T00:00:00"/>
    <x v="1"/>
    <s v="Septembre"/>
    <n v="4"/>
    <n v="26"/>
    <s v="Dimanche"/>
    <n v="83909"/>
  </r>
  <r>
    <x v="2"/>
    <d v="2009-09-27T00:00:00"/>
    <x v="1"/>
    <s v="Septembre"/>
    <n v="4"/>
    <n v="27"/>
    <s v="Lundi"/>
    <n v="52016"/>
  </r>
  <r>
    <x v="2"/>
    <d v="2009-09-28T00:00:00"/>
    <x v="1"/>
    <s v="Septembre"/>
    <n v="4"/>
    <n v="28"/>
    <s v="Mardi"/>
    <n v="21173"/>
  </r>
  <r>
    <x v="2"/>
    <d v="2009-09-29T00:00:00"/>
    <x v="1"/>
    <s v="Septembre"/>
    <n v="5"/>
    <n v="29"/>
    <s v="Mercredi"/>
    <n v="48856"/>
  </r>
  <r>
    <x v="2"/>
    <d v="2009-09-30T00:00:00"/>
    <x v="1"/>
    <s v="Septembre"/>
    <n v="5"/>
    <n v="30"/>
    <s v="Jeudi"/>
    <n v="85151"/>
  </r>
  <r>
    <x v="2"/>
    <d v="2009-10-01T00:00:00"/>
    <x v="1"/>
    <s v="Octobre"/>
    <n v="1"/>
    <n v="1"/>
    <s v="Vendredi"/>
    <n v="26838"/>
  </r>
  <r>
    <x v="2"/>
    <d v="2009-10-02T00:00:00"/>
    <x v="1"/>
    <s v="Octobre"/>
    <n v="1"/>
    <n v="2"/>
    <s v="Samedi"/>
    <n v="61801"/>
  </r>
  <r>
    <x v="2"/>
    <d v="2009-10-03T00:00:00"/>
    <x v="1"/>
    <s v="Octobre"/>
    <n v="1"/>
    <n v="3"/>
    <s v="Dimanche"/>
    <n v="53686"/>
  </r>
  <r>
    <x v="2"/>
    <d v="2009-10-04T00:00:00"/>
    <x v="1"/>
    <s v="Octobre"/>
    <n v="1"/>
    <n v="4"/>
    <s v="Lundi"/>
    <n v="67775"/>
  </r>
  <r>
    <x v="2"/>
    <d v="2009-10-05T00:00:00"/>
    <x v="1"/>
    <s v="Octobre"/>
    <n v="1"/>
    <n v="5"/>
    <s v="Mardi"/>
    <n v="52010"/>
  </r>
  <r>
    <x v="2"/>
    <d v="2009-10-06T00:00:00"/>
    <x v="1"/>
    <s v="Octobre"/>
    <n v="1"/>
    <n v="6"/>
    <s v="Mercredi"/>
    <n v="64995"/>
  </r>
  <r>
    <x v="2"/>
    <d v="2009-10-07T00:00:00"/>
    <x v="1"/>
    <s v="Octobre"/>
    <n v="1"/>
    <n v="7"/>
    <s v="Jeudi"/>
    <n v="62739"/>
  </r>
  <r>
    <x v="2"/>
    <d v="2009-10-08T00:00:00"/>
    <x v="1"/>
    <s v="Octobre"/>
    <n v="2"/>
    <n v="8"/>
    <s v="Vendredi"/>
    <n v="75429"/>
  </r>
  <r>
    <x v="2"/>
    <d v="2009-10-09T00:00:00"/>
    <x v="1"/>
    <s v="Octobre"/>
    <n v="2"/>
    <n v="9"/>
    <s v="Samedi"/>
    <n v="73224"/>
  </r>
  <r>
    <x v="2"/>
    <d v="2009-10-10T00:00:00"/>
    <x v="1"/>
    <s v="Octobre"/>
    <n v="2"/>
    <n v="10"/>
    <s v="Dimanche"/>
    <n v="83131"/>
  </r>
  <r>
    <x v="2"/>
    <d v="2009-10-11T00:00:00"/>
    <x v="1"/>
    <s v="Octobre"/>
    <n v="2"/>
    <n v="11"/>
    <s v="Lundi"/>
    <n v="87302"/>
  </r>
  <r>
    <x v="2"/>
    <d v="2009-10-12T00:00:00"/>
    <x v="1"/>
    <s v="Octobre"/>
    <n v="2"/>
    <n v="12"/>
    <s v="Mardi"/>
    <n v="14636"/>
  </r>
  <r>
    <x v="2"/>
    <d v="2009-10-13T00:00:00"/>
    <x v="1"/>
    <s v="Octobre"/>
    <n v="2"/>
    <n v="13"/>
    <s v="Mercredi"/>
    <n v="59901"/>
  </r>
  <r>
    <x v="2"/>
    <d v="2009-10-14T00:00:00"/>
    <x v="1"/>
    <s v="Octobre"/>
    <n v="2"/>
    <n v="14"/>
    <s v="Jeudi"/>
    <n v="46710"/>
  </r>
  <r>
    <x v="2"/>
    <d v="2009-10-15T00:00:00"/>
    <x v="1"/>
    <s v="Octobre"/>
    <n v="3"/>
    <n v="15"/>
    <s v="Vendredi"/>
    <n v="88686"/>
  </r>
  <r>
    <x v="2"/>
    <d v="2009-10-16T00:00:00"/>
    <x v="1"/>
    <s v="Octobre"/>
    <n v="3"/>
    <n v="16"/>
    <s v="Samedi"/>
    <n v="42243"/>
  </r>
  <r>
    <x v="2"/>
    <d v="2009-10-17T00:00:00"/>
    <x v="1"/>
    <s v="Octobre"/>
    <n v="3"/>
    <n v="17"/>
    <s v="Dimanche"/>
    <n v="54442"/>
  </r>
  <r>
    <x v="2"/>
    <d v="2009-10-18T00:00:00"/>
    <x v="1"/>
    <s v="Octobre"/>
    <n v="3"/>
    <n v="18"/>
    <s v="Lundi"/>
    <n v="16166"/>
  </r>
  <r>
    <x v="2"/>
    <d v="2009-10-19T00:00:00"/>
    <x v="1"/>
    <s v="Octobre"/>
    <n v="3"/>
    <n v="19"/>
    <s v="Mardi"/>
    <n v="18083"/>
  </r>
  <r>
    <x v="2"/>
    <d v="2009-10-20T00:00:00"/>
    <x v="1"/>
    <s v="Octobre"/>
    <n v="3"/>
    <n v="20"/>
    <s v="Mercredi"/>
    <n v="18098"/>
  </r>
  <r>
    <x v="2"/>
    <d v="2009-10-21T00:00:00"/>
    <x v="1"/>
    <s v="Octobre"/>
    <n v="3"/>
    <n v="21"/>
    <s v="Jeudi"/>
    <n v="54361"/>
  </r>
  <r>
    <x v="2"/>
    <d v="2009-10-22T00:00:00"/>
    <x v="1"/>
    <s v="Octobre"/>
    <n v="4"/>
    <n v="22"/>
    <s v="Vendredi"/>
    <n v="68962"/>
  </r>
  <r>
    <x v="2"/>
    <d v="2009-10-23T00:00:00"/>
    <x v="1"/>
    <s v="Octobre"/>
    <n v="4"/>
    <n v="23"/>
    <s v="Samedi"/>
    <n v="25033"/>
  </r>
  <r>
    <x v="2"/>
    <d v="2009-10-24T00:00:00"/>
    <x v="1"/>
    <s v="Octobre"/>
    <n v="4"/>
    <n v="24"/>
    <s v="Dimanche"/>
    <n v="73941"/>
  </r>
  <r>
    <x v="2"/>
    <d v="2009-10-25T00:00:00"/>
    <x v="1"/>
    <s v="Octobre"/>
    <n v="4"/>
    <n v="25"/>
    <s v="Lundi"/>
    <n v="49762"/>
  </r>
  <r>
    <x v="2"/>
    <d v="2009-10-26T00:00:00"/>
    <x v="1"/>
    <s v="Octobre"/>
    <n v="4"/>
    <n v="26"/>
    <s v="Mardi"/>
    <n v="25386"/>
  </r>
  <r>
    <x v="2"/>
    <d v="2009-10-27T00:00:00"/>
    <x v="1"/>
    <s v="Octobre"/>
    <n v="4"/>
    <n v="27"/>
    <s v="Mercredi"/>
    <n v="70183"/>
  </r>
  <r>
    <x v="2"/>
    <d v="2009-10-28T00:00:00"/>
    <x v="1"/>
    <s v="Octobre"/>
    <n v="4"/>
    <n v="28"/>
    <s v="Jeudi"/>
    <n v="34861"/>
  </r>
  <r>
    <x v="2"/>
    <d v="2009-10-29T00:00:00"/>
    <x v="1"/>
    <s v="Octobre"/>
    <n v="5"/>
    <n v="29"/>
    <s v="Vendredi"/>
    <n v="38782"/>
  </r>
  <r>
    <x v="2"/>
    <d v="2009-10-30T00:00:00"/>
    <x v="1"/>
    <s v="Octobre"/>
    <n v="5"/>
    <n v="30"/>
    <s v="Samedi"/>
    <n v="20011"/>
  </r>
  <r>
    <x v="2"/>
    <d v="2009-10-31T00:00:00"/>
    <x v="1"/>
    <s v="Octobre"/>
    <n v="5"/>
    <n v="31"/>
    <s v="Dimanche"/>
    <n v="70750"/>
  </r>
  <r>
    <x v="2"/>
    <d v="2009-11-01T00:00:00"/>
    <x v="1"/>
    <s v="Novembre"/>
    <n v="1"/>
    <n v="1"/>
    <s v="Lundi"/>
    <n v="62905"/>
  </r>
  <r>
    <x v="2"/>
    <d v="2009-11-02T00:00:00"/>
    <x v="1"/>
    <s v="Novembre"/>
    <n v="1"/>
    <n v="2"/>
    <s v="Mardi"/>
    <n v="109210"/>
  </r>
  <r>
    <x v="2"/>
    <d v="2009-11-03T00:00:00"/>
    <x v="1"/>
    <s v="Novembre"/>
    <n v="1"/>
    <n v="3"/>
    <s v="Mercredi"/>
    <n v="113628"/>
  </r>
  <r>
    <x v="2"/>
    <d v="2009-11-04T00:00:00"/>
    <x v="1"/>
    <s v="Novembre"/>
    <n v="1"/>
    <n v="4"/>
    <s v="Jeudi"/>
    <n v="62233"/>
  </r>
  <r>
    <x v="2"/>
    <d v="2009-11-05T00:00:00"/>
    <x v="1"/>
    <s v="Novembre"/>
    <n v="1"/>
    <n v="5"/>
    <s v="Vendredi"/>
    <n v="56815"/>
  </r>
  <r>
    <x v="2"/>
    <d v="2009-11-06T00:00:00"/>
    <x v="1"/>
    <s v="Novembre"/>
    <n v="1"/>
    <n v="6"/>
    <s v="Samedi"/>
    <n v="148002"/>
  </r>
  <r>
    <x v="2"/>
    <d v="2009-11-07T00:00:00"/>
    <x v="1"/>
    <s v="Novembre"/>
    <n v="1"/>
    <n v="7"/>
    <s v="Dimanche"/>
    <n v="117177"/>
  </r>
  <r>
    <x v="2"/>
    <d v="2009-11-08T00:00:00"/>
    <x v="1"/>
    <s v="Novembre"/>
    <n v="2"/>
    <n v="8"/>
    <s v="Lundi"/>
    <n v="58698"/>
  </r>
  <r>
    <x v="2"/>
    <d v="2009-11-09T00:00:00"/>
    <x v="1"/>
    <s v="Novembre"/>
    <n v="2"/>
    <n v="9"/>
    <s v="Mardi"/>
    <n v="129517"/>
  </r>
  <r>
    <x v="2"/>
    <d v="2009-11-10T00:00:00"/>
    <x v="1"/>
    <s v="Novembre"/>
    <n v="2"/>
    <n v="10"/>
    <s v="Mercredi"/>
    <n v="146893"/>
  </r>
  <r>
    <x v="2"/>
    <d v="2009-11-11T00:00:00"/>
    <x v="1"/>
    <s v="Novembre"/>
    <n v="2"/>
    <n v="11"/>
    <s v="Jeudi"/>
    <n v="109699"/>
  </r>
  <r>
    <x v="2"/>
    <d v="2009-11-12T00:00:00"/>
    <x v="1"/>
    <s v="Novembre"/>
    <n v="2"/>
    <n v="12"/>
    <s v="Vendredi"/>
    <n v="70438"/>
  </r>
  <r>
    <x v="2"/>
    <d v="2009-11-13T00:00:00"/>
    <x v="1"/>
    <s v="Novembre"/>
    <n v="2"/>
    <n v="13"/>
    <s v="Samedi"/>
    <n v="133742"/>
  </r>
  <r>
    <x v="2"/>
    <d v="2009-11-14T00:00:00"/>
    <x v="1"/>
    <s v="Novembre"/>
    <n v="2"/>
    <n v="14"/>
    <s v="Dimanche"/>
    <n v="67973"/>
  </r>
  <r>
    <x v="2"/>
    <d v="2009-11-15T00:00:00"/>
    <x v="1"/>
    <s v="Novembre"/>
    <n v="3"/>
    <n v="15"/>
    <s v="Lundi"/>
    <n v="127271"/>
  </r>
  <r>
    <x v="2"/>
    <d v="2009-11-16T00:00:00"/>
    <x v="1"/>
    <s v="Novembre"/>
    <n v="3"/>
    <n v="16"/>
    <s v="Mardi"/>
    <n v="110561"/>
  </r>
  <r>
    <x v="2"/>
    <d v="2009-11-17T00:00:00"/>
    <x v="1"/>
    <s v="Novembre"/>
    <n v="3"/>
    <n v="17"/>
    <s v="Mercredi"/>
    <n v="71812"/>
  </r>
  <r>
    <x v="2"/>
    <d v="2009-11-18T00:00:00"/>
    <x v="1"/>
    <s v="Novembre"/>
    <n v="3"/>
    <n v="18"/>
    <s v="Jeudi"/>
    <n v="148427"/>
  </r>
  <r>
    <x v="2"/>
    <d v="2009-11-19T00:00:00"/>
    <x v="1"/>
    <s v="Novembre"/>
    <n v="3"/>
    <n v="19"/>
    <s v="Vendredi"/>
    <n v="154740"/>
  </r>
  <r>
    <x v="2"/>
    <d v="2009-11-20T00:00:00"/>
    <x v="1"/>
    <s v="Novembre"/>
    <n v="3"/>
    <n v="20"/>
    <s v="Samedi"/>
    <n v="148633"/>
  </r>
  <r>
    <x v="2"/>
    <d v="2009-11-21T00:00:00"/>
    <x v="1"/>
    <s v="Novembre"/>
    <n v="3"/>
    <n v="21"/>
    <s v="Dimanche"/>
    <n v="87480"/>
  </r>
  <r>
    <x v="2"/>
    <d v="2009-11-22T00:00:00"/>
    <x v="1"/>
    <s v="Novembre"/>
    <n v="4"/>
    <n v="22"/>
    <s v="Lundi"/>
    <n v="89684"/>
  </r>
  <r>
    <x v="2"/>
    <d v="2009-11-23T00:00:00"/>
    <x v="1"/>
    <s v="Novembre"/>
    <n v="4"/>
    <n v="23"/>
    <s v="Mardi"/>
    <n v="75619"/>
  </r>
  <r>
    <x v="2"/>
    <d v="2009-11-24T00:00:00"/>
    <x v="1"/>
    <s v="Novembre"/>
    <n v="4"/>
    <n v="24"/>
    <s v="Mercredi"/>
    <n v="129033"/>
  </r>
  <r>
    <x v="2"/>
    <d v="2009-11-25T00:00:00"/>
    <x v="1"/>
    <s v="Novembre"/>
    <n v="4"/>
    <n v="25"/>
    <s v="Jeudi"/>
    <n v="73401"/>
  </r>
  <r>
    <x v="2"/>
    <d v="2009-11-26T00:00:00"/>
    <x v="1"/>
    <s v="Novembre"/>
    <n v="4"/>
    <n v="26"/>
    <s v="Vendredi"/>
    <n v="120295"/>
  </r>
  <r>
    <x v="2"/>
    <d v="2009-11-27T00:00:00"/>
    <x v="1"/>
    <s v="Novembre"/>
    <n v="4"/>
    <n v="27"/>
    <s v="Samedi"/>
    <n v="126077"/>
  </r>
  <r>
    <x v="2"/>
    <d v="2009-11-28T00:00:00"/>
    <x v="1"/>
    <s v="Novembre"/>
    <n v="4"/>
    <n v="28"/>
    <s v="Dimanche"/>
    <n v="107696"/>
  </r>
  <r>
    <x v="2"/>
    <d v="2009-11-29T00:00:00"/>
    <x v="1"/>
    <s v="Novembre"/>
    <n v="5"/>
    <n v="29"/>
    <s v="Lundi"/>
    <n v="69583"/>
  </r>
  <r>
    <x v="2"/>
    <d v="2009-11-30T00:00:00"/>
    <x v="1"/>
    <s v="Novembre"/>
    <n v="5"/>
    <n v="30"/>
    <s v="Mardi"/>
    <n v="126454"/>
  </r>
  <r>
    <x v="2"/>
    <d v="2009-12-01T00:00:00"/>
    <x v="1"/>
    <s v="Décembre"/>
    <n v="1"/>
    <n v="1"/>
    <s v="Mercredi"/>
    <n v="138891"/>
  </r>
  <r>
    <x v="2"/>
    <d v="2009-12-02T00:00:00"/>
    <x v="1"/>
    <s v="Décembre"/>
    <n v="1"/>
    <n v="2"/>
    <s v="Jeudi"/>
    <n v="118766"/>
  </r>
  <r>
    <x v="2"/>
    <d v="2009-12-03T00:00:00"/>
    <x v="1"/>
    <s v="Décembre"/>
    <n v="1"/>
    <n v="3"/>
    <s v="Vendredi"/>
    <n v="137300"/>
  </r>
  <r>
    <x v="2"/>
    <d v="2009-12-04T00:00:00"/>
    <x v="1"/>
    <s v="Décembre"/>
    <n v="1"/>
    <n v="4"/>
    <s v="Samedi"/>
    <n v="48057"/>
  </r>
  <r>
    <x v="2"/>
    <d v="2009-12-05T00:00:00"/>
    <x v="1"/>
    <s v="Décembre"/>
    <n v="1"/>
    <n v="5"/>
    <s v="Dimanche"/>
    <n v="47270"/>
  </r>
  <r>
    <x v="2"/>
    <d v="2009-12-06T00:00:00"/>
    <x v="1"/>
    <s v="Décembre"/>
    <n v="1"/>
    <n v="6"/>
    <s v="Lundi"/>
    <n v="121317"/>
  </r>
  <r>
    <x v="2"/>
    <d v="2009-12-07T00:00:00"/>
    <x v="1"/>
    <s v="Décembre"/>
    <n v="1"/>
    <n v="7"/>
    <s v="Mardi"/>
    <n v="89280"/>
  </r>
  <r>
    <x v="2"/>
    <d v="2009-12-08T00:00:00"/>
    <x v="1"/>
    <s v="Décembre"/>
    <n v="2"/>
    <n v="8"/>
    <s v="Mercredi"/>
    <n v="44381"/>
  </r>
  <r>
    <x v="2"/>
    <d v="2009-12-09T00:00:00"/>
    <x v="1"/>
    <s v="Décembre"/>
    <n v="2"/>
    <n v="9"/>
    <s v="Jeudi"/>
    <n v="158273"/>
  </r>
  <r>
    <x v="2"/>
    <d v="2009-12-10T00:00:00"/>
    <x v="1"/>
    <s v="Décembre"/>
    <n v="2"/>
    <n v="10"/>
    <s v="Vendredi"/>
    <n v="93669"/>
  </r>
  <r>
    <x v="2"/>
    <d v="2009-12-11T00:00:00"/>
    <x v="1"/>
    <s v="Décembre"/>
    <n v="2"/>
    <n v="11"/>
    <s v="Samedi"/>
    <n v="97379"/>
  </r>
  <r>
    <x v="2"/>
    <d v="2009-12-12T00:00:00"/>
    <x v="1"/>
    <s v="Décembre"/>
    <n v="2"/>
    <n v="12"/>
    <s v="Dimanche"/>
    <n v="55066"/>
  </r>
  <r>
    <x v="2"/>
    <d v="2009-12-13T00:00:00"/>
    <x v="1"/>
    <s v="Décembre"/>
    <n v="2"/>
    <n v="13"/>
    <s v="Lundi"/>
    <n v="107013"/>
  </r>
  <r>
    <x v="2"/>
    <d v="2009-12-14T00:00:00"/>
    <x v="1"/>
    <s v="Décembre"/>
    <n v="2"/>
    <n v="14"/>
    <s v="Mardi"/>
    <n v="140781"/>
  </r>
  <r>
    <x v="2"/>
    <d v="2009-12-15T00:00:00"/>
    <x v="1"/>
    <s v="Décembre"/>
    <n v="3"/>
    <n v="15"/>
    <s v="Mercredi"/>
    <n v="119258"/>
  </r>
  <r>
    <x v="2"/>
    <d v="2009-12-16T00:00:00"/>
    <x v="1"/>
    <s v="Décembre"/>
    <n v="3"/>
    <n v="16"/>
    <s v="Jeudi"/>
    <n v="146546"/>
  </r>
  <r>
    <x v="2"/>
    <d v="2009-12-17T00:00:00"/>
    <x v="1"/>
    <s v="Décembre"/>
    <n v="3"/>
    <n v="17"/>
    <s v="Vendredi"/>
    <n v="142690"/>
  </r>
  <r>
    <x v="2"/>
    <d v="2009-12-18T00:00:00"/>
    <x v="1"/>
    <s v="Décembre"/>
    <n v="3"/>
    <n v="18"/>
    <s v="Samedi"/>
    <n v="56233"/>
  </r>
  <r>
    <x v="2"/>
    <d v="2009-12-19T00:00:00"/>
    <x v="1"/>
    <s v="Décembre"/>
    <n v="3"/>
    <n v="19"/>
    <s v="Dimanche"/>
    <n v="69211"/>
  </r>
  <r>
    <x v="2"/>
    <d v="2009-12-20T00:00:00"/>
    <x v="1"/>
    <s v="Décembre"/>
    <n v="3"/>
    <n v="20"/>
    <s v="Lundi"/>
    <n v="129329"/>
  </r>
  <r>
    <x v="2"/>
    <d v="2009-12-21T00:00:00"/>
    <x v="1"/>
    <s v="Décembre"/>
    <n v="3"/>
    <n v="21"/>
    <s v="Mardi"/>
    <n v="79919"/>
  </r>
  <r>
    <x v="2"/>
    <d v="2009-12-22T00:00:00"/>
    <x v="1"/>
    <s v="Décembre"/>
    <n v="4"/>
    <n v="22"/>
    <s v="Mercredi"/>
    <n v="93013"/>
  </r>
  <r>
    <x v="2"/>
    <d v="2009-12-23T00:00:00"/>
    <x v="1"/>
    <s v="Décembre"/>
    <n v="4"/>
    <n v="23"/>
    <s v="Jeudi"/>
    <n v="132035"/>
  </r>
  <r>
    <x v="2"/>
    <d v="2009-12-24T00:00:00"/>
    <x v="1"/>
    <s v="Décembre"/>
    <n v="4"/>
    <n v="24"/>
    <s v="Vendredi"/>
    <n v="84422"/>
  </r>
  <r>
    <x v="2"/>
    <d v="2009-12-25T00:00:00"/>
    <x v="1"/>
    <s v="Décembre"/>
    <n v="4"/>
    <n v="25"/>
    <s v="Samedi"/>
    <n v="106166"/>
  </r>
  <r>
    <x v="2"/>
    <d v="2009-12-26T00:00:00"/>
    <x v="1"/>
    <s v="Décembre"/>
    <n v="4"/>
    <n v="26"/>
    <s v="Dimanche"/>
    <n v="74084"/>
  </r>
  <r>
    <x v="2"/>
    <d v="2009-12-27T00:00:00"/>
    <x v="1"/>
    <s v="Décembre"/>
    <n v="4"/>
    <n v="27"/>
    <s v="Lundi"/>
    <n v="86311"/>
  </r>
  <r>
    <x v="2"/>
    <d v="2009-12-28T00:00:00"/>
    <x v="1"/>
    <s v="Décembre"/>
    <n v="4"/>
    <n v="28"/>
    <s v="Mardi"/>
    <n v="80156"/>
  </r>
  <r>
    <x v="2"/>
    <d v="2009-12-29T00:00:00"/>
    <x v="1"/>
    <s v="Décembre"/>
    <n v="5"/>
    <n v="29"/>
    <s v="Mercredi"/>
    <n v="47388"/>
  </r>
  <r>
    <x v="2"/>
    <d v="2009-12-30T00:00:00"/>
    <x v="1"/>
    <s v="Décembre"/>
    <n v="5"/>
    <n v="30"/>
    <s v="Jeudi"/>
    <n v="151844"/>
  </r>
  <r>
    <x v="2"/>
    <d v="2009-12-31T00:00:00"/>
    <x v="1"/>
    <s v="Décembre"/>
    <n v="5"/>
    <n v="31"/>
    <s v="Vendredi"/>
    <n v="146904"/>
  </r>
  <r>
    <x v="3"/>
    <d v="2009-01-01T00:00:00"/>
    <x v="1"/>
    <s v="Janvier"/>
    <n v="1"/>
    <n v="1"/>
    <s v="Samedi"/>
    <n v="76064"/>
  </r>
  <r>
    <x v="3"/>
    <d v="2009-01-02T00:00:00"/>
    <x v="1"/>
    <s v="Janvier"/>
    <n v="1"/>
    <n v="2"/>
    <s v="Dimanche"/>
    <n v="112644"/>
  </r>
  <r>
    <x v="3"/>
    <d v="2009-01-03T00:00:00"/>
    <x v="1"/>
    <s v="Janvier"/>
    <n v="1"/>
    <n v="3"/>
    <s v="Lundi"/>
    <n v="47107"/>
  </r>
  <r>
    <x v="3"/>
    <d v="2009-01-04T00:00:00"/>
    <x v="1"/>
    <s v="Janvier"/>
    <n v="1"/>
    <n v="4"/>
    <s v="Mardi"/>
    <n v="94152"/>
  </r>
  <r>
    <x v="3"/>
    <d v="2009-01-05T00:00:00"/>
    <x v="1"/>
    <s v="Janvier"/>
    <n v="1"/>
    <n v="5"/>
    <s v="Mercredi"/>
    <n v="81746"/>
  </r>
  <r>
    <x v="3"/>
    <d v="2009-01-06T00:00:00"/>
    <x v="1"/>
    <s v="Janvier"/>
    <n v="1"/>
    <n v="6"/>
    <s v="Jeudi"/>
    <n v="95434"/>
  </r>
  <r>
    <x v="3"/>
    <d v="2009-01-07T00:00:00"/>
    <x v="1"/>
    <s v="Janvier"/>
    <n v="1"/>
    <n v="7"/>
    <s v="Vendredi"/>
    <n v="107425"/>
  </r>
  <r>
    <x v="3"/>
    <d v="2009-01-08T00:00:00"/>
    <x v="1"/>
    <s v="Janvier"/>
    <n v="2"/>
    <n v="8"/>
    <s v="Samedi"/>
    <n v="79694"/>
  </r>
  <r>
    <x v="3"/>
    <d v="2009-01-09T00:00:00"/>
    <x v="1"/>
    <s v="Janvier"/>
    <n v="2"/>
    <n v="9"/>
    <s v="Dimanche"/>
    <n v="128583"/>
  </r>
  <r>
    <x v="3"/>
    <d v="2009-01-10T00:00:00"/>
    <x v="1"/>
    <s v="Janvier"/>
    <n v="2"/>
    <n v="10"/>
    <s v="Lundi"/>
    <n v="87415"/>
  </r>
  <r>
    <x v="3"/>
    <d v="2009-01-11T00:00:00"/>
    <x v="1"/>
    <s v="Janvier"/>
    <n v="2"/>
    <n v="11"/>
    <s v="Mardi"/>
    <n v="122910"/>
  </r>
  <r>
    <x v="3"/>
    <d v="2009-01-12T00:00:00"/>
    <x v="1"/>
    <s v="Janvier"/>
    <n v="2"/>
    <n v="12"/>
    <s v="Mercredi"/>
    <n v="130200"/>
  </r>
  <r>
    <x v="3"/>
    <d v="2009-01-13T00:00:00"/>
    <x v="1"/>
    <s v="Janvier"/>
    <n v="2"/>
    <n v="13"/>
    <s v="Jeudi"/>
    <n v="156176"/>
  </r>
  <r>
    <x v="3"/>
    <d v="2009-01-14T00:00:00"/>
    <x v="1"/>
    <s v="Janvier"/>
    <n v="2"/>
    <n v="14"/>
    <s v="Vendredi"/>
    <n v="148292"/>
  </r>
  <r>
    <x v="3"/>
    <d v="2009-01-15T00:00:00"/>
    <x v="1"/>
    <s v="Janvier"/>
    <n v="3"/>
    <n v="15"/>
    <s v="Samedi"/>
    <n v="118152"/>
  </r>
  <r>
    <x v="3"/>
    <d v="2009-01-16T00:00:00"/>
    <x v="1"/>
    <s v="Janvier"/>
    <n v="3"/>
    <n v="16"/>
    <s v="Dimanche"/>
    <n v="54768"/>
  </r>
  <r>
    <x v="3"/>
    <d v="2009-01-17T00:00:00"/>
    <x v="1"/>
    <s v="Janvier"/>
    <n v="3"/>
    <n v="17"/>
    <s v="Lundi"/>
    <n v="53291"/>
  </r>
  <r>
    <x v="3"/>
    <d v="2009-01-18T00:00:00"/>
    <x v="1"/>
    <s v="Janvier"/>
    <n v="3"/>
    <n v="18"/>
    <s v="Mardi"/>
    <n v="44049"/>
  </r>
  <r>
    <x v="3"/>
    <d v="2009-01-19T00:00:00"/>
    <x v="1"/>
    <s v="Janvier"/>
    <n v="3"/>
    <n v="19"/>
    <s v="Mercredi"/>
    <n v="104954"/>
  </r>
  <r>
    <x v="3"/>
    <d v="2009-01-20T00:00:00"/>
    <x v="1"/>
    <s v="Janvier"/>
    <n v="3"/>
    <n v="20"/>
    <s v="Jeudi"/>
    <n v="133255"/>
  </r>
  <r>
    <x v="3"/>
    <d v="2009-01-21T00:00:00"/>
    <x v="1"/>
    <s v="Janvier"/>
    <n v="3"/>
    <n v="21"/>
    <s v="Vendredi"/>
    <n v="58624"/>
  </r>
  <r>
    <x v="3"/>
    <d v="2009-01-22T00:00:00"/>
    <x v="1"/>
    <s v="Janvier"/>
    <n v="4"/>
    <n v="22"/>
    <s v="Samedi"/>
    <n v="110652"/>
  </r>
  <r>
    <x v="3"/>
    <d v="2009-01-23T00:00:00"/>
    <x v="1"/>
    <s v="Janvier"/>
    <n v="4"/>
    <n v="23"/>
    <s v="Dimanche"/>
    <n v="121214"/>
  </r>
  <r>
    <x v="3"/>
    <d v="2009-01-24T00:00:00"/>
    <x v="1"/>
    <s v="Janvier"/>
    <n v="4"/>
    <n v="24"/>
    <s v="Lundi"/>
    <n v="63205"/>
  </r>
  <r>
    <x v="3"/>
    <d v="2009-01-25T00:00:00"/>
    <x v="1"/>
    <s v="Janvier"/>
    <n v="4"/>
    <n v="25"/>
    <s v="Mardi"/>
    <n v="87459"/>
  </r>
  <r>
    <x v="3"/>
    <d v="2009-01-26T00:00:00"/>
    <x v="1"/>
    <s v="Janvier"/>
    <n v="4"/>
    <n v="26"/>
    <s v="Mercredi"/>
    <n v="133525"/>
  </r>
  <r>
    <x v="3"/>
    <d v="2009-01-27T00:00:00"/>
    <x v="1"/>
    <s v="Janvier"/>
    <n v="4"/>
    <n v="27"/>
    <s v="Jeudi"/>
    <n v="65426"/>
  </r>
  <r>
    <x v="3"/>
    <d v="2009-01-28T00:00:00"/>
    <x v="1"/>
    <s v="Janvier"/>
    <n v="4"/>
    <n v="28"/>
    <s v="Vendredi"/>
    <n v="131557"/>
  </r>
  <r>
    <x v="3"/>
    <d v="2009-01-29T00:00:00"/>
    <x v="1"/>
    <s v="Janvier"/>
    <n v="5"/>
    <n v="29"/>
    <s v="Samedi"/>
    <n v="80580"/>
  </r>
  <r>
    <x v="3"/>
    <d v="2009-01-30T00:00:00"/>
    <x v="1"/>
    <s v="Janvier"/>
    <n v="5"/>
    <n v="30"/>
    <s v="Dimanche"/>
    <n v="50873"/>
  </r>
  <r>
    <x v="3"/>
    <d v="2009-01-31T00:00:00"/>
    <x v="1"/>
    <s v="Janvier"/>
    <n v="5"/>
    <n v="31"/>
    <s v="Lundi"/>
    <n v="63118"/>
  </r>
  <r>
    <x v="3"/>
    <d v="2009-02-01T00:00:00"/>
    <x v="1"/>
    <s v="Février"/>
    <n v="1"/>
    <n v="1"/>
    <s v="Mardi"/>
    <n v="44485"/>
  </r>
  <r>
    <x v="3"/>
    <d v="2009-02-02T00:00:00"/>
    <x v="1"/>
    <s v="Février"/>
    <n v="1"/>
    <n v="2"/>
    <s v="Mercredi"/>
    <n v="79499"/>
  </r>
  <r>
    <x v="3"/>
    <d v="2009-02-03T00:00:00"/>
    <x v="1"/>
    <s v="Février"/>
    <n v="1"/>
    <n v="3"/>
    <s v="Jeudi"/>
    <n v="71381"/>
  </r>
  <r>
    <x v="3"/>
    <d v="2009-02-04T00:00:00"/>
    <x v="1"/>
    <s v="Février"/>
    <n v="1"/>
    <n v="4"/>
    <s v="Vendredi"/>
    <n v="76044"/>
  </r>
  <r>
    <x v="3"/>
    <d v="2009-02-05T00:00:00"/>
    <x v="1"/>
    <s v="Février"/>
    <n v="1"/>
    <n v="5"/>
    <s v="Samedi"/>
    <n v="61276"/>
  </r>
  <r>
    <x v="3"/>
    <d v="2009-02-06T00:00:00"/>
    <x v="1"/>
    <s v="Février"/>
    <n v="1"/>
    <n v="6"/>
    <s v="Dimanche"/>
    <n v="76073"/>
  </r>
  <r>
    <x v="3"/>
    <d v="2009-02-07T00:00:00"/>
    <x v="1"/>
    <s v="Février"/>
    <n v="1"/>
    <n v="7"/>
    <s v="Lundi"/>
    <n v="39336"/>
  </r>
  <r>
    <x v="3"/>
    <d v="2009-02-08T00:00:00"/>
    <x v="1"/>
    <s v="Février"/>
    <n v="2"/>
    <n v="8"/>
    <s v="Mardi"/>
    <n v="74827"/>
  </r>
  <r>
    <x v="3"/>
    <d v="2009-02-09T00:00:00"/>
    <x v="1"/>
    <s v="Février"/>
    <n v="2"/>
    <n v="9"/>
    <s v="Mercredi"/>
    <n v="63052"/>
  </r>
  <r>
    <x v="3"/>
    <d v="2009-02-10T00:00:00"/>
    <x v="1"/>
    <s v="Février"/>
    <n v="2"/>
    <n v="10"/>
    <s v="Jeudi"/>
    <n v="38303"/>
  </r>
  <r>
    <x v="3"/>
    <d v="2009-02-11T00:00:00"/>
    <x v="1"/>
    <s v="Février"/>
    <n v="2"/>
    <n v="11"/>
    <s v="Vendredi"/>
    <n v="44534"/>
  </r>
  <r>
    <x v="3"/>
    <d v="2009-02-12T00:00:00"/>
    <x v="1"/>
    <s v="Février"/>
    <n v="2"/>
    <n v="12"/>
    <s v="Samedi"/>
    <n v="73057"/>
  </r>
  <r>
    <x v="3"/>
    <d v="2009-02-13T00:00:00"/>
    <x v="1"/>
    <s v="Février"/>
    <n v="2"/>
    <n v="13"/>
    <s v="Dimanche"/>
    <n v="65479"/>
  </r>
  <r>
    <x v="3"/>
    <d v="2009-02-14T00:00:00"/>
    <x v="1"/>
    <s v="Février"/>
    <n v="2"/>
    <n v="14"/>
    <s v="Lundi"/>
    <n v="54003"/>
  </r>
  <r>
    <x v="3"/>
    <d v="2009-02-15T00:00:00"/>
    <x v="1"/>
    <s v="Février"/>
    <n v="3"/>
    <n v="15"/>
    <s v="Mardi"/>
    <n v="32874"/>
  </r>
  <r>
    <x v="3"/>
    <d v="2009-02-16T00:00:00"/>
    <x v="1"/>
    <s v="Février"/>
    <n v="3"/>
    <n v="16"/>
    <s v="Mercredi"/>
    <n v="82547"/>
  </r>
  <r>
    <x v="3"/>
    <d v="2009-02-17T00:00:00"/>
    <x v="1"/>
    <s v="Février"/>
    <n v="3"/>
    <n v="17"/>
    <s v="Jeudi"/>
    <n v="77978"/>
  </r>
  <r>
    <x v="3"/>
    <d v="2009-02-18T00:00:00"/>
    <x v="1"/>
    <s v="Février"/>
    <n v="3"/>
    <n v="18"/>
    <s v="Vendredi"/>
    <n v="23518"/>
  </r>
  <r>
    <x v="3"/>
    <d v="2009-02-19T00:00:00"/>
    <x v="1"/>
    <s v="Février"/>
    <n v="3"/>
    <n v="19"/>
    <s v="Samedi"/>
    <n v="44997"/>
  </r>
  <r>
    <x v="3"/>
    <d v="2009-02-20T00:00:00"/>
    <x v="1"/>
    <s v="Février"/>
    <n v="3"/>
    <n v="20"/>
    <s v="Dimanche"/>
    <n v="72433"/>
  </r>
  <r>
    <x v="3"/>
    <d v="2009-02-21T00:00:00"/>
    <x v="1"/>
    <s v="Février"/>
    <n v="3"/>
    <n v="21"/>
    <s v="Lundi"/>
    <n v="65060"/>
  </r>
  <r>
    <x v="3"/>
    <d v="2009-02-22T00:00:00"/>
    <x v="1"/>
    <s v="Février"/>
    <n v="4"/>
    <n v="22"/>
    <s v="Mardi"/>
    <n v="28170"/>
  </r>
  <r>
    <x v="3"/>
    <d v="2009-02-23T00:00:00"/>
    <x v="1"/>
    <s v="Février"/>
    <n v="4"/>
    <n v="23"/>
    <s v="Mercredi"/>
    <n v="23133"/>
  </r>
  <r>
    <x v="3"/>
    <d v="2009-02-24T00:00:00"/>
    <x v="1"/>
    <s v="Février"/>
    <n v="4"/>
    <n v="24"/>
    <s v="Jeudi"/>
    <n v="19907"/>
  </r>
  <r>
    <x v="3"/>
    <d v="2009-02-25T00:00:00"/>
    <x v="1"/>
    <s v="Février"/>
    <n v="4"/>
    <n v="25"/>
    <s v="Vendredi"/>
    <n v="80358"/>
  </r>
  <r>
    <x v="3"/>
    <d v="2009-02-26T00:00:00"/>
    <x v="1"/>
    <s v="Février"/>
    <n v="4"/>
    <n v="26"/>
    <s v="Samedi"/>
    <n v="25532"/>
  </r>
  <r>
    <x v="3"/>
    <d v="2009-02-27T00:00:00"/>
    <x v="1"/>
    <s v="Février"/>
    <n v="4"/>
    <n v="27"/>
    <s v="Dimanche"/>
    <n v="26053"/>
  </r>
  <r>
    <x v="3"/>
    <d v="2009-02-28T00:00:00"/>
    <x v="1"/>
    <s v="Février"/>
    <n v="4"/>
    <n v="28"/>
    <s v="Lundi"/>
    <n v="88189"/>
  </r>
  <r>
    <x v="3"/>
    <d v="2009-03-01T00:00:00"/>
    <x v="1"/>
    <s v="Mars"/>
    <n v="1"/>
    <n v="1"/>
    <s v="Mardi"/>
    <n v="63540"/>
  </r>
  <r>
    <x v="3"/>
    <d v="2009-03-02T00:00:00"/>
    <x v="1"/>
    <s v="Mars"/>
    <n v="1"/>
    <n v="2"/>
    <s v="Mercredi"/>
    <n v="61962"/>
  </r>
  <r>
    <x v="3"/>
    <d v="2009-03-03T00:00:00"/>
    <x v="1"/>
    <s v="Mars"/>
    <n v="1"/>
    <n v="3"/>
    <s v="Jeudi"/>
    <n v="39734"/>
  </r>
  <r>
    <x v="3"/>
    <d v="2009-03-04T00:00:00"/>
    <x v="1"/>
    <s v="Mars"/>
    <n v="1"/>
    <n v="4"/>
    <s v="Vendredi"/>
    <n v="46984"/>
  </r>
  <r>
    <x v="3"/>
    <d v="2009-03-05T00:00:00"/>
    <x v="1"/>
    <s v="Mars"/>
    <n v="1"/>
    <n v="5"/>
    <s v="Samedi"/>
    <n v="61343"/>
  </r>
  <r>
    <x v="3"/>
    <d v="2009-03-06T00:00:00"/>
    <x v="1"/>
    <s v="Mars"/>
    <n v="1"/>
    <n v="6"/>
    <s v="Dimanche"/>
    <n v="85791"/>
  </r>
  <r>
    <x v="3"/>
    <d v="2009-03-07T00:00:00"/>
    <x v="1"/>
    <s v="Mars"/>
    <n v="1"/>
    <n v="7"/>
    <s v="Lundi"/>
    <n v="29236"/>
  </r>
  <r>
    <x v="3"/>
    <d v="2009-03-08T00:00:00"/>
    <x v="1"/>
    <s v="Mars"/>
    <n v="2"/>
    <n v="8"/>
    <s v="Mardi"/>
    <n v="33103"/>
  </r>
  <r>
    <x v="3"/>
    <d v="2009-03-09T00:00:00"/>
    <x v="1"/>
    <s v="Mars"/>
    <n v="2"/>
    <n v="9"/>
    <s v="Mercredi"/>
    <n v="18489"/>
  </r>
  <r>
    <x v="3"/>
    <d v="2009-03-10T00:00:00"/>
    <x v="1"/>
    <s v="Mars"/>
    <n v="2"/>
    <n v="10"/>
    <s v="Jeudi"/>
    <n v="83590"/>
  </r>
  <r>
    <x v="3"/>
    <d v="2009-03-11T00:00:00"/>
    <x v="1"/>
    <s v="Mars"/>
    <n v="2"/>
    <n v="11"/>
    <s v="Vendredi"/>
    <n v="60998"/>
  </r>
  <r>
    <x v="3"/>
    <d v="2009-03-12T00:00:00"/>
    <x v="1"/>
    <s v="Mars"/>
    <n v="2"/>
    <n v="12"/>
    <s v="Samedi"/>
    <n v="54245"/>
  </r>
  <r>
    <x v="3"/>
    <d v="2009-03-13T00:00:00"/>
    <x v="1"/>
    <s v="Mars"/>
    <n v="2"/>
    <n v="13"/>
    <s v="Dimanche"/>
    <n v="66281"/>
  </r>
  <r>
    <x v="3"/>
    <d v="2009-03-14T00:00:00"/>
    <x v="1"/>
    <s v="Mars"/>
    <n v="2"/>
    <n v="14"/>
    <s v="Lundi"/>
    <n v="82076"/>
  </r>
  <r>
    <x v="3"/>
    <d v="2009-03-15T00:00:00"/>
    <x v="1"/>
    <s v="Mars"/>
    <n v="3"/>
    <n v="15"/>
    <s v="Mardi"/>
    <n v="17724"/>
  </r>
  <r>
    <x v="3"/>
    <d v="2009-03-16T00:00:00"/>
    <x v="1"/>
    <s v="Mars"/>
    <n v="3"/>
    <n v="16"/>
    <s v="Mercredi"/>
    <n v="50639"/>
  </r>
  <r>
    <x v="3"/>
    <d v="2009-03-17T00:00:00"/>
    <x v="1"/>
    <s v="Mars"/>
    <n v="3"/>
    <n v="17"/>
    <s v="Jeudi"/>
    <n v="58889"/>
  </r>
  <r>
    <x v="3"/>
    <d v="2009-03-18T00:00:00"/>
    <x v="1"/>
    <s v="Mars"/>
    <n v="3"/>
    <n v="18"/>
    <s v="Vendredi"/>
    <n v="15221"/>
  </r>
  <r>
    <x v="3"/>
    <d v="2009-03-19T00:00:00"/>
    <x v="1"/>
    <s v="Mars"/>
    <n v="3"/>
    <n v="19"/>
    <s v="Samedi"/>
    <n v="73995"/>
  </r>
  <r>
    <x v="3"/>
    <d v="2009-03-20T00:00:00"/>
    <x v="1"/>
    <s v="Mars"/>
    <n v="3"/>
    <n v="20"/>
    <s v="Dimanche"/>
    <n v="18009"/>
  </r>
  <r>
    <x v="3"/>
    <d v="2009-03-21T00:00:00"/>
    <x v="1"/>
    <s v="Mars"/>
    <n v="3"/>
    <n v="21"/>
    <s v="Lundi"/>
    <n v="44043"/>
  </r>
  <r>
    <x v="3"/>
    <d v="2009-03-22T00:00:00"/>
    <x v="1"/>
    <s v="Mars"/>
    <n v="4"/>
    <n v="22"/>
    <s v="Mardi"/>
    <n v="55910"/>
  </r>
  <r>
    <x v="3"/>
    <d v="2009-03-23T00:00:00"/>
    <x v="1"/>
    <s v="Mars"/>
    <n v="4"/>
    <n v="23"/>
    <s v="Mercredi"/>
    <n v="74275"/>
  </r>
  <r>
    <x v="3"/>
    <d v="2009-03-24T00:00:00"/>
    <x v="1"/>
    <s v="Mars"/>
    <n v="4"/>
    <n v="24"/>
    <s v="Jeudi"/>
    <n v="77404"/>
  </r>
  <r>
    <x v="3"/>
    <d v="2009-03-25T00:00:00"/>
    <x v="1"/>
    <s v="Mars"/>
    <n v="4"/>
    <n v="25"/>
    <s v="Vendredi"/>
    <n v="62985"/>
  </r>
  <r>
    <x v="3"/>
    <d v="2009-03-26T00:00:00"/>
    <x v="1"/>
    <s v="Mars"/>
    <n v="4"/>
    <n v="26"/>
    <s v="Samedi"/>
    <n v="80626"/>
  </r>
  <r>
    <x v="3"/>
    <d v="2009-03-27T00:00:00"/>
    <x v="1"/>
    <s v="Mars"/>
    <n v="4"/>
    <n v="27"/>
    <s v="Dimanche"/>
    <n v="28880"/>
  </r>
  <r>
    <x v="3"/>
    <d v="2009-03-28T00:00:00"/>
    <x v="1"/>
    <s v="Mars"/>
    <n v="4"/>
    <n v="28"/>
    <s v="Lundi"/>
    <n v="74444"/>
  </r>
  <r>
    <x v="3"/>
    <d v="2009-03-29T00:00:00"/>
    <x v="1"/>
    <s v="Mars"/>
    <n v="5"/>
    <n v="29"/>
    <s v="Mardi"/>
    <n v="68680"/>
  </r>
  <r>
    <x v="3"/>
    <d v="2009-03-30T00:00:00"/>
    <x v="1"/>
    <s v="Mars"/>
    <n v="5"/>
    <n v="30"/>
    <s v="Mercredi"/>
    <n v="20717"/>
  </r>
  <r>
    <x v="3"/>
    <d v="2009-03-31T00:00:00"/>
    <x v="1"/>
    <s v="Mars"/>
    <n v="5"/>
    <n v="31"/>
    <s v="Jeudi"/>
    <n v="31213"/>
  </r>
  <r>
    <x v="3"/>
    <d v="2009-04-01T00:00:00"/>
    <x v="1"/>
    <s v="Avril"/>
    <n v="1"/>
    <n v="1"/>
    <s v="Vendredi"/>
    <n v="80961"/>
  </r>
  <r>
    <x v="3"/>
    <d v="2009-04-02T00:00:00"/>
    <x v="1"/>
    <s v="Avril"/>
    <n v="1"/>
    <n v="2"/>
    <s v="Samedi"/>
    <n v="15107"/>
  </r>
  <r>
    <x v="3"/>
    <d v="2009-04-03T00:00:00"/>
    <x v="1"/>
    <s v="Avril"/>
    <n v="1"/>
    <n v="3"/>
    <s v="Dimanche"/>
    <n v="82253"/>
  </r>
  <r>
    <x v="3"/>
    <d v="2009-04-04T00:00:00"/>
    <x v="1"/>
    <s v="Avril"/>
    <n v="1"/>
    <n v="4"/>
    <s v="Lundi"/>
    <n v="45186"/>
  </r>
  <r>
    <x v="3"/>
    <d v="2009-04-05T00:00:00"/>
    <x v="1"/>
    <s v="Avril"/>
    <n v="1"/>
    <n v="5"/>
    <s v="Mardi"/>
    <n v="88428"/>
  </r>
  <r>
    <x v="3"/>
    <d v="2009-04-06T00:00:00"/>
    <x v="1"/>
    <s v="Avril"/>
    <n v="1"/>
    <n v="6"/>
    <s v="Mercredi"/>
    <n v="80060"/>
  </r>
  <r>
    <x v="3"/>
    <d v="2009-04-07T00:00:00"/>
    <x v="1"/>
    <s v="Avril"/>
    <n v="1"/>
    <n v="7"/>
    <s v="Jeudi"/>
    <n v="14588"/>
  </r>
  <r>
    <x v="3"/>
    <d v="2009-04-08T00:00:00"/>
    <x v="1"/>
    <s v="Avril"/>
    <n v="2"/>
    <n v="8"/>
    <s v="Vendredi"/>
    <n v="19902"/>
  </r>
  <r>
    <x v="3"/>
    <d v="2009-04-09T00:00:00"/>
    <x v="1"/>
    <s v="Avril"/>
    <n v="2"/>
    <n v="9"/>
    <s v="Samedi"/>
    <n v="72222"/>
  </r>
  <r>
    <x v="3"/>
    <d v="2009-04-10T00:00:00"/>
    <x v="1"/>
    <s v="Avril"/>
    <n v="2"/>
    <n v="10"/>
    <s v="Dimanche"/>
    <n v="38099"/>
  </r>
  <r>
    <x v="3"/>
    <d v="2009-04-11T00:00:00"/>
    <x v="1"/>
    <s v="Avril"/>
    <n v="2"/>
    <n v="11"/>
    <s v="Lundi"/>
    <n v="84332"/>
  </r>
  <r>
    <x v="3"/>
    <d v="2009-04-12T00:00:00"/>
    <x v="1"/>
    <s v="Avril"/>
    <n v="2"/>
    <n v="12"/>
    <s v="Mardi"/>
    <n v="68335"/>
  </r>
  <r>
    <x v="3"/>
    <d v="2009-04-13T00:00:00"/>
    <x v="1"/>
    <s v="Avril"/>
    <n v="2"/>
    <n v="13"/>
    <s v="Mercredi"/>
    <n v="75198"/>
  </r>
  <r>
    <x v="3"/>
    <d v="2009-04-14T00:00:00"/>
    <x v="1"/>
    <s v="Avril"/>
    <n v="2"/>
    <n v="14"/>
    <s v="Jeudi"/>
    <n v="55951"/>
  </r>
  <r>
    <x v="3"/>
    <d v="2009-04-15T00:00:00"/>
    <x v="1"/>
    <s v="Avril"/>
    <n v="3"/>
    <n v="15"/>
    <s v="Vendredi"/>
    <n v="49572"/>
  </r>
  <r>
    <x v="3"/>
    <d v="2009-04-16T00:00:00"/>
    <x v="1"/>
    <s v="Avril"/>
    <n v="3"/>
    <n v="16"/>
    <s v="Samedi"/>
    <n v="41768"/>
  </r>
  <r>
    <x v="3"/>
    <d v="2009-04-17T00:00:00"/>
    <x v="1"/>
    <s v="Avril"/>
    <n v="3"/>
    <n v="17"/>
    <s v="Dimanche"/>
    <n v="38070"/>
  </r>
  <r>
    <x v="3"/>
    <d v="2009-04-18T00:00:00"/>
    <x v="1"/>
    <s v="Avril"/>
    <n v="3"/>
    <n v="18"/>
    <s v="Lundi"/>
    <n v="46710"/>
  </r>
  <r>
    <x v="3"/>
    <d v="2009-04-19T00:00:00"/>
    <x v="1"/>
    <s v="Avril"/>
    <n v="3"/>
    <n v="19"/>
    <s v="Mardi"/>
    <n v="76955"/>
  </r>
  <r>
    <x v="3"/>
    <d v="2009-04-20T00:00:00"/>
    <x v="1"/>
    <s v="Avril"/>
    <n v="3"/>
    <n v="20"/>
    <s v="Mercredi"/>
    <n v="60128"/>
  </r>
  <r>
    <x v="3"/>
    <d v="2009-04-21T00:00:00"/>
    <x v="1"/>
    <s v="Avril"/>
    <n v="3"/>
    <n v="21"/>
    <s v="Jeudi"/>
    <n v="37665"/>
  </r>
  <r>
    <x v="3"/>
    <d v="2009-04-22T00:00:00"/>
    <x v="1"/>
    <s v="Avril"/>
    <n v="4"/>
    <n v="22"/>
    <s v="Vendredi"/>
    <n v="24813"/>
  </r>
  <r>
    <x v="3"/>
    <d v="2009-04-23T00:00:00"/>
    <x v="1"/>
    <s v="Avril"/>
    <n v="4"/>
    <n v="23"/>
    <s v="Samedi"/>
    <n v="72808"/>
  </r>
  <r>
    <x v="3"/>
    <d v="2009-04-24T00:00:00"/>
    <x v="1"/>
    <s v="Avril"/>
    <n v="4"/>
    <n v="24"/>
    <s v="Dimanche"/>
    <n v="23192"/>
  </r>
  <r>
    <x v="3"/>
    <d v="2009-04-25T00:00:00"/>
    <x v="1"/>
    <s v="Avril"/>
    <n v="4"/>
    <n v="25"/>
    <s v="Lundi"/>
    <n v="69686"/>
  </r>
  <r>
    <x v="3"/>
    <d v="2009-04-26T00:00:00"/>
    <x v="1"/>
    <s v="Avril"/>
    <n v="4"/>
    <n v="26"/>
    <s v="Mardi"/>
    <n v="29736"/>
  </r>
  <r>
    <x v="3"/>
    <d v="2009-04-27T00:00:00"/>
    <x v="1"/>
    <s v="Avril"/>
    <n v="4"/>
    <n v="27"/>
    <s v="Mercredi"/>
    <n v="56739"/>
  </r>
  <r>
    <x v="3"/>
    <d v="2009-04-28T00:00:00"/>
    <x v="1"/>
    <s v="Avril"/>
    <n v="4"/>
    <n v="28"/>
    <s v="Jeudi"/>
    <n v="80996"/>
  </r>
  <r>
    <x v="3"/>
    <d v="2009-04-29T00:00:00"/>
    <x v="1"/>
    <s v="Avril"/>
    <n v="5"/>
    <n v="29"/>
    <s v="Vendredi"/>
    <n v="74390"/>
  </r>
  <r>
    <x v="3"/>
    <d v="2009-04-30T00:00:00"/>
    <x v="1"/>
    <s v="Avril"/>
    <n v="5"/>
    <n v="30"/>
    <s v="Samedi"/>
    <n v="49979"/>
  </r>
  <r>
    <x v="3"/>
    <d v="2009-05-01T00:00:00"/>
    <x v="1"/>
    <s v="Mai"/>
    <n v="1"/>
    <n v="1"/>
    <s v="Dimanche"/>
    <n v="49469"/>
  </r>
  <r>
    <x v="3"/>
    <d v="2009-05-02T00:00:00"/>
    <x v="1"/>
    <s v="Mai"/>
    <n v="1"/>
    <n v="2"/>
    <s v="Lundi"/>
    <n v="77222"/>
  </r>
  <r>
    <x v="3"/>
    <d v="2009-05-03T00:00:00"/>
    <x v="1"/>
    <s v="Mai"/>
    <n v="1"/>
    <n v="3"/>
    <s v="Mardi"/>
    <n v="75867"/>
  </r>
  <r>
    <x v="3"/>
    <d v="2009-05-04T00:00:00"/>
    <x v="1"/>
    <s v="Mai"/>
    <n v="1"/>
    <n v="4"/>
    <s v="Mercredi"/>
    <n v="26173"/>
  </r>
  <r>
    <x v="3"/>
    <d v="2009-05-05T00:00:00"/>
    <x v="1"/>
    <s v="Mai"/>
    <n v="1"/>
    <n v="5"/>
    <s v="Jeudi"/>
    <n v="28412"/>
  </r>
  <r>
    <x v="3"/>
    <d v="2009-05-06T00:00:00"/>
    <x v="1"/>
    <s v="Mai"/>
    <n v="1"/>
    <n v="6"/>
    <s v="Vendredi"/>
    <n v="36101"/>
  </r>
  <r>
    <x v="3"/>
    <d v="2009-05-07T00:00:00"/>
    <x v="1"/>
    <s v="Mai"/>
    <n v="1"/>
    <n v="7"/>
    <s v="Samedi"/>
    <n v="46203"/>
  </r>
  <r>
    <x v="3"/>
    <d v="2009-05-08T00:00:00"/>
    <x v="1"/>
    <s v="Mai"/>
    <n v="2"/>
    <n v="8"/>
    <s v="Dimanche"/>
    <n v="25650"/>
  </r>
  <r>
    <x v="3"/>
    <d v="2009-05-09T00:00:00"/>
    <x v="1"/>
    <s v="Mai"/>
    <n v="2"/>
    <n v="9"/>
    <s v="Lundi"/>
    <n v="87252"/>
  </r>
  <r>
    <x v="3"/>
    <d v="2009-05-10T00:00:00"/>
    <x v="1"/>
    <s v="Mai"/>
    <n v="2"/>
    <n v="10"/>
    <s v="Mardi"/>
    <n v="63764"/>
  </r>
  <r>
    <x v="3"/>
    <d v="2009-05-11T00:00:00"/>
    <x v="1"/>
    <s v="Mai"/>
    <n v="2"/>
    <n v="11"/>
    <s v="Mercredi"/>
    <n v="48096"/>
  </r>
  <r>
    <x v="3"/>
    <d v="2009-05-12T00:00:00"/>
    <x v="1"/>
    <s v="Mai"/>
    <n v="2"/>
    <n v="12"/>
    <s v="Jeudi"/>
    <n v="46494"/>
  </r>
  <r>
    <x v="3"/>
    <d v="2009-05-13T00:00:00"/>
    <x v="1"/>
    <s v="Mai"/>
    <n v="2"/>
    <n v="13"/>
    <s v="Vendredi"/>
    <n v="34606"/>
  </r>
  <r>
    <x v="3"/>
    <d v="2009-05-14T00:00:00"/>
    <x v="1"/>
    <s v="Mai"/>
    <n v="2"/>
    <n v="14"/>
    <s v="Samedi"/>
    <n v="66075"/>
  </r>
  <r>
    <x v="3"/>
    <d v="2009-05-15T00:00:00"/>
    <x v="1"/>
    <s v="Mai"/>
    <n v="3"/>
    <n v="15"/>
    <s v="Dimanche"/>
    <n v="34035"/>
  </r>
  <r>
    <x v="3"/>
    <d v="2009-05-16T00:00:00"/>
    <x v="1"/>
    <s v="Mai"/>
    <n v="3"/>
    <n v="16"/>
    <s v="Lundi"/>
    <n v="81559"/>
  </r>
  <r>
    <x v="3"/>
    <d v="2009-05-17T00:00:00"/>
    <x v="1"/>
    <s v="Mai"/>
    <n v="3"/>
    <n v="17"/>
    <s v="Mardi"/>
    <n v="20275"/>
  </r>
  <r>
    <x v="3"/>
    <d v="2009-05-18T00:00:00"/>
    <x v="1"/>
    <s v="Mai"/>
    <n v="3"/>
    <n v="18"/>
    <s v="Mercredi"/>
    <n v="34169"/>
  </r>
  <r>
    <x v="3"/>
    <d v="2009-05-19T00:00:00"/>
    <x v="1"/>
    <s v="Mai"/>
    <n v="3"/>
    <n v="19"/>
    <s v="Jeudi"/>
    <n v="72957"/>
  </r>
  <r>
    <x v="3"/>
    <d v="2009-05-20T00:00:00"/>
    <x v="1"/>
    <s v="Mai"/>
    <n v="3"/>
    <n v="20"/>
    <s v="Vendredi"/>
    <n v="42637"/>
  </r>
  <r>
    <x v="3"/>
    <d v="2009-05-21T00:00:00"/>
    <x v="1"/>
    <s v="Mai"/>
    <n v="3"/>
    <n v="21"/>
    <s v="Samedi"/>
    <n v="37724"/>
  </r>
  <r>
    <x v="3"/>
    <d v="2009-05-22T00:00:00"/>
    <x v="1"/>
    <s v="Mai"/>
    <n v="4"/>
    <n v="22"/>
    <s v="Dimanche"/>
    <n v="76782"/>
  </r>
  <r>
    <x v="3"/>
    <d v="2009-05-23T00:00:00"/>
    <x v="1"/>
    <s v="Mai"/>
    <n v="4"/>
    <n v="23"/>
    <s v="Lundi"/>
    <n v="84722"/>
  </r>
  <r>
    <x v="3"/>
    <d v="2009-05-24T00:00:00"/>
    <x v="1"/>
    <s v="Mai"/>
    <n v="4"/>
    <n v="24"/>
    <s v="Mardi"/>
    <n v="31929"/>
  </r>
  <r>
    <x v="3"/>
    <d v="2009-05-25T00:00:00"/>
    <x v="1"/>
    <s v="Mai"/>
    <n v="4"/>
    <n v="25"/>
    <s v="Mercredi"/>
    <n v="32887"/>
  </r>
  <r>
    <x v="3"/>
    <d v="2009-05-26T00:00:00"/>
    <x v="1"/>
    <s v="Mai"/>
    <n v="4"/>
    <n v="26"/>
    <s v="Jeudi"/>
    <n v="39729"/>
  </r>
  <r>
    <x v="3"/>
    <d v="2009-05-27T00:00:00"/>
    <x v="1"/>
    <s v="Mai"/>
    <n v="4"/>
    <n v="27"/>
    <s v="Vendredi"/>
    <n v="17028"/>
  </r>
  <r>
    <x v="3"/>
    <d v="2009-05-28T00:00:00"/>
    <x v="1"/>
    <s v="Mai"/>
    <n v="4"/>
    <n v="28"/>
    <s v="Samedi"/>
    <n v="65315"/>
  </r>
  <r>
    <x v="3"/>
    <d v="2009-05-29T00:00:00"/>
    <x v="1"/>
    <s v="Mai"/>
    <n v="5"/>
    <n v="29"/>
    <s v="Dimanche"/>
    <n v="26833"/>
  </r>
  <r>
    <x v="3"/>
    <d v="2009-05-30T00:00:00"/>
    <x v="1"/>
    <s v="Mai"/>
    <n v="5"/>
    <n v="30"/>
    <s v="Lundi"/>
    <n v="63456"/>
  </r>
  <r>
    <x v="3"/>
    <d v="2009-05-31T00:00:00"/>
    <x v="1"/>
    <s v="Mai"/>
    <n v="5"/>
    <n v="31"/>
    <s v="Mardi"/>
    <n v="43032"/>
  </r>
  <r>
    <x v="3"/>
    <d v="2009-06-01T00:00:00"/>
    <x v="1"/>
    <s v="Juin"/>
    <n v="1"/>
    <n v="1"/>
    <s v="Mercredi"/>
    <n v="22315"/>
  </r>
  <r>
    <x v="3"/>
    <d v="2009-06-02T00:00:00"/>
    <x v="1"/>
    <s v="Juin"/>
    <n v="1"/>
    <n v="2"/>
    <s v="Jeudi"/>
    <n v="54791"/>
  </r>
  <r>
    <x v="3"/>
    <d v="2009-06-03T00:00:00"/>
    <x v="1"/>
    <s v="Juin"/>
    <n v="1"/>
    <n v="3"/>
    <s v="Vendredi"/>
    <n v="85447"/>
  </r>
  <r>
    <x v="3"/>
    <d v="2009-06-04T00:00:00"/>
    <x v="1"/>
    <s v="Juin"/>
    <n v="1"/>
    <n v="4"/>
    <s v="Samedi"/>
    <n v="18230"/>
  </r>
  <r>
    <x v="3"/>
    <d v="2009-06-05T00:00:00"/>
    <x v="1"/>
    <s v="Juin"/>
    <n v="1"/>
    <n v="5"/>
    <s v="Dimanche"/>
    <n v="22613"/>
  </r>
  <r>
    <x v="3"/>
    <d v="2009-06-06T00:00:00"/>
    <x v="1"/>
    <s v="Juin"/>
    <n v="1"/>
    <n v="6"/>
    <s v="Lundi"/>
    <n v="29354"/>
  </r>
  <r>
    <x v="3"/>
    <d v="2009-06-07T00:00:00"/>
    <x v="1"/>
    <s v="Juin"/>
    <n v="1"/>
    <n v="7"/>
    <s v="Mardi"/>
    <n v="57432"/>
  </r>
  <r>
    <x v="3"/>
    <d v="2009-06-08T00:00:00"/>
    <x v="1"/>
    <s v="Juin"/>
    <n v="2"/>
    <n v="8"/>
    <s v="Mercredi"/>
    <n v="40189"/>
  </r>
  <r>
    <x v="3"/>
    <d v="2009-06-09T00:00:00"/>
    <x v="1"/>
    <s v="Juin"/>
    <n v="2"/>
    <n v="9"/>
    <s v="Jeudi"/>
    <n v="68097"/>
  </r>
  <r>
    <x v="3"/>
    <d v="2009-06-10T00:00:00"/>
    <x v="1"/>
    <s v="Juin"/>
    <n v="2"/>
    <n v="10"/>
    <s v="Vendredi"/>
    <n v="21222"/>
  </r>
  <r>
    <x v="3"/>
    <d v="2009-06-11T00:00:00"/>
    <x v="1"/>
    <s v="Juin"/>
    <n v="2"/>
    <n v="11"/>
    <s v="Samedi"/>
    <n v="76228"/>
  </r>
  <r>
    <x v="3"/>
    <d v="2009-06-12T00:00:00"/>
    <x v="1"/>
    <s v="Juin"/>
    <n v="2"/>
    <n v="12"/>
    <s v="Dimanche"/>
    <n v="50975"/>
  </r>
  <r>
    <x v="3"/>
    <d v="2009-06-13T00:00:00"/>
    <x v="1"/>
    <s v="Juin"/>
    <n v="2"/>
    <n v="13"/>
    <s v="Lundi"/>
    <n v="46343"/>
  </r>
  <r>
    <x v="3"/>
    <d v="2009-06-14T00:00:00"/>
    <x v="1"/>
    <s v="Juin"/>
    <n v="2"/>
    <n v="14"/>
    <s v="Mardi"/>
    <n v="20119"/>
  </r>
  <r>
    <x v="3"/>
    <d v="2009-06-15T00:00:00"/>
    <x v="1"/>
    <s v="Juin"/>
    <n v="3"/>
    <n v="15"/>
    <s v="Mercredi"/>
    <n v="51400"/>
  </r>
  <r>
    <x v="3"/>
    <d v="2009-06-16T00:00:00"/>
    <x v="1"/>
    <s v="Juin"/>
    <n v="3"/>
    <n v="16"/>
    <s v="Jeudi"/>
    <n v="65952"/>
  </r>
  <r>
    <x v="3"/>
    <d v="2009-06-17T00:00:00"/>
    <x v="1"/>
    <s v="Juin"/>
    <n v="3"/>
    <n v="17"/>
    <s v="Vendredi"/>
    <n v="43307"/>
  </r>
  <r>
    <x v="3"/>
    <d v="2009-06-18T00:00:00"/>
    <x v="1"/>
    <s v="Juin"/>
    <n v="3"/>
    <n v="18"/>
    <s v="Samedi"/>
    <n v="30802"/>
  </r>
  <r>
    <x v="3"/>
    <d v="2009-06-19T00:00:00"/>
    <x v="1"/>
    <s v="Juin"/>
    <n v="3"/>
    <n v="19"/>
    <s v="Dimanche"/>
    <n v="53144"/>
  </r>
  <r>
    <x v="3"/>
    <d v="2009-06-20T00:00:00"/>
    <x v="1"/>
    <s v="Juin"/>
    <n v="3"/>
    <n v="20"/>
    <s v="Lundi"/>
    <n v="21690"/>
  </r>
  <r>
    <x v="3"/>
    <d v="2009-06-21T00:00:00"/>
    <x v="1"/>
    <s v="Juin"/>
    <n v="3"/>
    <n v="21"/>
    <s v="Mardi"/>
    <n v="33400"/>
  </r>
  <r>
    <x v="3"/>
    <d v="2009-06-22T00:00:00"/>
    <x v="1"/>
    <s v="Juin"/>
    <n v="4"/>
    <n v="22"/>
    <s v="Mercredi"/>
    <n v="38146"/>
  </r>
  <r>
    <x v="3"/>
    <d v="2009-06-23T00:00:00"/>
    <x v="1"/>
    <s v="Juin"/>
    <n v="4"/>
    <n v="23"/>
    <s v="Jeudi"/>
    <n v="80346"/>
  </r>
  <r>
    <x v="3"/>
    <d v="2009-06-24T00:00:00"/>
    <x v="1"/>
    <s v="Juin"/>
    <n v="4"/>
    <n v="24"/>
    <s v="Vendredi"/>
    <n v="60050"/>
  </r>
  <r>
    <x v="3"/>
    <d v="2009-06-25T00:00:00"/>
    <x v="1"/>
    <s v="Juin"/>
    <n v="4"/>
    <n v="25"/>
    <s v="Samedi"/>
    <n v="86386"/>
  </r>
  <r>
    <x v="3"/>
    <d v="2009-06-26T00:00:00"/>
    <x v="1"/>
    <s v="Juin"/>
    <n v="4"/>
    <n v="26"/>
    <s v="Dimanche"/>
    <n v="70040"/>
  </r>
  <r>
    <x v="3"/>
    <d v="2009-06-27T00:00:00"/>
    <x v="1"/>
    <s v="Juin"/>
    <n v="4"/>
    <n v="27"/>
    <s v="Lundi"/>
    <n v="75801"/>
  </r>
  <r>
    <x v="3"/>
    <d v="2009-06-28T00:00:00"/>
    <x v="1"/>
    <s v="Juin"/>
    <n v="4"/>
    <n v="28"/>
    <s v="Mardi"/>
    <n v="88755"/>
  </r>
  <r>
    <x v="3"/>
    <d v="2009-06-29T00:00:00"/>
    <x v="1"/>
    <s v="Juin"/>
    <n v="5"/>
    <n v="29"/>
    <s v="Mercredi"/>
    <n v="86090"/>
  </r>
  <r>
    <x v="3"/>
    <d v="2009-06-30T00:00:00"/>
    <x v="1"/>
    <s v="Juin"/>
    <n v="5"/>
    <n v="30"/>
    <s v="Jeudi"/>
    <n v="53055"/>
  </r>
  <r>
    <x v="3"/>
    <d v="2009-07-01T00:00:00"/>
    <x v="1"/>
    <s v="Juillet"/>
    <n v="1"/>
    <n v="1"/>
    <s v="Vendredi"/>
    <n v="87985"/>
  </r>
  <r>
    <x v="3"/>
    <d v="2009-07-02T00:00:00"/>
    <x v="1"/>
    <s v="Juillet"/>
    <n v="1"/>
    <n v="2"/>
    <s v="Samedi"/>
    <n v="58839"/>
  </r>
  <r>
    <x v="3"/>
    <d v="2009-07-03T00:00:00"/>
    <x v="1"/>
    <s v="Juillet"/>
    <n v="1"/>
    <n v="3"/>
    <s v="Dimanche"/>
    <n v="38834"/>
  </r>
  <r>
    <x v="3"/>
    <d v="2009-07-04T00:00:00"/>
    <x v="1"/>
    <s v="Juillet"/>
    <n v="1"/>
    <n v="4"/>
    <s v="Lundi"/>
    <n v="30419"/>
  </r>
  <r>
    <x v="3"/>
    <d v="2009-07-05T00:00:00"/>
    <x v="1"/>
    <s v="Juillet"/>
    <n v="1"/>
    <n v="5"/>
    <s v="Mardi"/>
    <n v="24875"/>
  </r>
  <r>
    <x v="3"/>
    <d v="2009-07-06T00:00:00"/>
    <x v="1"/>
    <s v="Juillet"/>
    <n v="1"/>
    <n v="6"/>
    <s v="Mercredi"/>
    <n v="37872"/>
  </r>
  <r>
    <x v="3"/>
    <d v="2009-07-07T00:00:00"/>
    <x v="1"/>
    <s v="Juillet"/>
    <n v="1"/>
    <n v="7"/>
    <s v="Jeudi"/>
    <n v="39888"/>
  </r>
  <r>
    <x v="3"/>
    <d v="2009-07-08T00:00:00"/>
    <x v="1"/>
    <s v="Juillet"/>
    <n v="2"/>
    <n v="8"/>
    <s v="Vendredi"/>
    <n v="41728"/>
  </r>
  <r>
    <x v="3"/>
    <d v="2009-07-09T00:00:00"/>
    <x v="1"/>
    <s v="Juillet"/>
    <n v="2"/>
    <n v="9"/>
    <s v="Samedi"/>
    <n v="55046"/>
  </r>
  <r>
    <x v="3"/>
    <d v="2009-07-10T00:00:00"/>
    <x v="1"/>
    <s v="Juillet"/>
    <n v="2"/>
    <n v="10"/>
    <s v="Dimanche"/>
    <n v="37960"/>
  </r>
  <r>
    <x v="3"/>
    <d v="2009-07-11T00:00:00"/>
    <x v="1"/>
    <s v="Juillet"/>
    <n v="2"/>
    <n v="11"/>
    <s v="Lundi"/>
    <n v="53748"/>
  </r>
  <r>
    <x v="3"/>
    <d v="2009-07-12T00:00:00"/>
    <x v="1"/>
    <s v="Juillet"/>
    <n v="2"/>
    <n v="12"/>
    <s v="Mardi"/>
    <n v="74786"/>
  </r>
  <r>
    <x v="3"/>
    <d v="2009-07-13T00:00:00"/>
    <x v="1"/>
    <s v="Juillet"/>
    <n v="2"/>
    <n v="13"/>
    <s v="Mercredi"/>
    <n v="55672"/>
  </r>
  <r>
    <x v="3"/>
    <d v="2009-07-14T00:00:00"/>
    <x v="1"/>
    <s v="Juillet"/>
    <n v="2"/>
    <n v="14"/>
    <s v="Jeudi"/>
    <n v="66606"/>
  </r>
  <r>
    <x v="3"/>
    <d v="2009-07-15T00:00:00"/>
    <x v="1"/>
    <s v="Juillet"/>
    <n v="3"/>
    <n v="15"/>
    <s v="Vendredi"/>
    <n v="51451"/>
  </r>
  <r>
    <x v="3"/>
    <d v="2009-07-16T00:00:00"/>
    <x v="1"/>
    <s v="Juillet"/>
    <n v="3"/>
    <n v="16"/>
    <s v="Samedi"/>
    <n v="45204"/>
  </r>
  <r>
    <x v="3"/>
    <d v="2009-07-17T00:00:00"/>
    <x v="1"/>
    <s v="Juillet"/>
    <n v="3"/>
    <n v="17"/>
    <s v="Dimanche"/>
    <n v="66094"/>
  </r>
  <r>
    <x v="3"/>
    <d v="2009-07-18T00:00:00"/>
    <x v="1"/>
    <s v="Juillet"/>
    <n v="3"/>
    <n v="18"/>
    <s v="Lundi"/>
    <n v="16953"/>
  </r>
  <r>
    <x v="3"/>
    <d v="2009-07-19T00:00:00"/>
    <x v="1"/>
    <s v="Juillet"/>
    <n v="3"/>
    <n v="19"/>
    <s v="Mardi"/>
    <n v="48063"/>
  </r>
  <r>
    <x v="3"/>
    <d v="2009-07-20T00:00:00"/>
    <x v="1"/>
    <s v="Juillet"/>
    <n v="3"/>
    <n v="20"/>
    <s v="Mercredi"/>
    <n v="69040"/>
  </r>
  <r>
    <x v="3"/>
    <d v="2009-07-21T00:00:00"/>
    <x v="1"/>
    <s v="Juillet"/>
    <n v="3"/>
    <n v="21"/>
    <s v="Jeudi"/>
    <n v="66689"/>
  </r>
  <r>
    <x v="3"/>
    <d v="2009-07-22T00:00:00"/>
    <x v="1"/>
    <s v="Juillet"/>
    <n v="4"/>
    <n v="22"/>
    <s v="Vendredi"/>
    <n v="73235"/>
  </r>
  <r>
    <x v="3"/>
    <d v="2009-07-23T00:00:00"/>
    <x v="1"/>
    <s v="Juillet"/>
    <n v="4"/>
    <n v="23"/>
    <s v="Samedi"/>
    <n v="51278"/>
  </r>
  <r>
    <x v="3"/>
    <d v="2009-07-24T00:00:00"/>
    <x v="1"/>
    <s v="Juillet"/>
    <n v="4"/>
    <n v="24"/>
    <s v="Dimanche"/>
    <n v="70505"/>
  </r>
  <r>
    <x v="3"/>
    <d v="2009-07-25T00:00:00"/>
    <x v="1"/>
    <s v="Juillet"/>
    <n v="4"/>
    <n v="25"/>
    <s v="Lundi"/>
    <n v="79030"/>
  </r>
  <r>
    <x v="3"/>
    <d v="2009-07-26T00:00:00"/>
    <x v="1"/>
    <s v="Juillet"/>
    <n v="4"/>
    <n v="26"/>
    <s v="Mardi"/>
    <n v="86073"/>
  </r>
  <r>
    <x v="3"/>
    <d v="2009-07-27T00:00:00"/>
    <x v="1"/>
    <s v="Juillet"/>
    <n v="4"/>
    <n v="27"/>
    <s v="Mercredi"/>
    <n v="50348"/>
  </r>
  <r>
    <x v="3"/>
    <d v="2009-07-28T00:00:00"/>
    <x v="1"/>
    <s v="Juillet"/>
    <n v="4"/>
    <n v="28"/>
    <s v="Jeudi"/>
    <n v="52090"/>
  </r>
  <r>
    <x v="3"/>
    <d v="2009-07-29T00:00:00"/>
    <x v="1"/>
    <s v="Juillet"/>
    <n v="5"/>
    <n v="29"/>
    <s v="Vendredi"/>
    <n v="44957"/>
  </r>
  <r>
    <x v="3"/>
    <d v="2009-07-30T00:00:00"/>
    <x v="1"/>
    <s v="Juillet"/>
    <n v="5"/>
    <n v="30"/>
    <s v="Samedi"/>
    <n v="45556"/>
  </r>
  <r>
    <x v="3"/>
    <d v="2009-07-31T00:00:00"/>
    <x v="1"/>
    <s v="Juillet"/>
    <n v="5"/>
    <n v="31"/>
    <s v="Dimanche"/>
    <n v="51576"/>
  </r>
  <r>
    <x v="3"/>
    <d v="2009-08-01T00:00:00"/>
    <x v="1"/>
    <s v="Août"/>
    <n v="1"/>
    <n v="1"/>
    <s v="Lundi"/>
    <n v="46446"/>
  </r>
  <r>
    <x v="3"/>
    <d v="2009-08-02T00:00:00"/>
    <x v="1"/>
    <s v="Août"/>
    <n v="1"/>
    <n v="2"/>
    <s v="Mardi"/>
    <n v="19565"/>
  </r>
  <r>
    <x v="3"/>
    <d v="2009-08-03T00:00:00"/>
    <x v="1"/>
    <s v="Août"/>
    <n v="1"/>
    <n v="3"/>
    <s v="Mercredi"/>
    <n v="64091"/>
  </r>
  <r>
    <x v="3"/>
    <d v="2009-08-04T00:00:00"/>
    <x v="1"/>
    <s v="Août"/>
    <n v="1"/>
    <n v="4"/>
    <s v="Jeudi"/>
    <n v="58760"/>
  </r>
  <r>
    <x v="3"/>
    <d v="2009-08-05T00:00:00"/>
    <x v="1"/>
    <s v="Août"/>
    <n v="1"/>
    <n v="5"/>
    <s v="Vendredi"/>
    <n v="80314"/>
  </r>
  <r>
    <x v="3"/>
    <d v="2009-08-06T00:00:00"/>
    <x v="1"/>
    <s v="Août"/>
    <n v="1"/>
    <n v="6"/>
    <s v="Samedi"/>
    <n v="54670"/>
  </r>
  <r>
    <x v="3"/>
    <d v="2009-08-07T00:00:00"/>
    <x v="1"/>
    <s v="Août"/>
    <n v="1"/>
    <n v="7"/>
    <s v="Dimanche"/>
    <n v="51140"/>
  </r>
  <r>
    <x v="3"/>
    <d v="2009-08-08T00:00:00"/>
    <x v="1"/>
    <s v="Août"/>
    <n v="2"/>
    <n v="8"/>
    <s v="Lundi"/>
    <n v="17317"/>
  </r>
  <r>
    <x v="3"/>
    <d v="2009-08-09T00:00:00"/>
    <x v="1"/>
    <s v="Août"/>
    <n v="2"/>
    <n v="9"/>
    <s v="Mardi"/>
    <n v="74172"/>
  </r>
  <r>
    <x v="3"/>
    <d v="2009-08-10T00:00:00"/>
    <x v="1"/>
    <s v="Août"/>
    <n v="2"/>
    <n v="10"/>
    <s v="Mercredi"/>
    <n v="62386"/>
  </r>
  <r>
    <x v="3"/>
    <d v="2009-08-11T00:00:00"/>
    <x v="1"/>
    <s v="Août"/>
    <n v="2"/>
    <n v="11"/>
    <s v="Jeudi"/>
    <n v="27288"/>
  </r>
  <r>
    <x v="3"/>
    <d v="2009-08-12T00:00:00"/>
    <x v="1"/>
    <s v="Août"/>
    <n v="2"/>
    <n v="12"/>
    <s v="Vendredi"/>
    <n v="57204"/>
  </r>
  <r>
    <x v="3"/>
    <d v="2009-08-13T00:00:00"/>
    <x v="1"/>
    <s v="Août"/>
    <n v="2"/>
    <n v="13"/>
    <s v="Samedi"/>
    <n v="36434"/>
  </r>
  <r>
    <x v="3"/>
    <d v="2009-08-14T00:00:00"/>
    <x v="1"/>
    <s v="Août"/>
    <n v="2"/>
    <n v="14"/>
    <s v="Dimanche"/>
    <n v="68636"/>
  </r>
  <r>
    <x v="3"/>
    <d v="2009-08-15T00:00:00"/>
    <x v="1"/>
    <s v="Août"/>
    <n v="3"/>
    <n v="15"/>
    <s v="Lundi"/>
    <n v="56143"/>
  </r>
  <r>
    <x v="3"/>
    <d v="2009-08-16T00:00:00"/>
    <x v="1"/>
    <s v="Août"/>
    <n v="3"/>
    <n v="16"/>
    <s v="Mardi"/>
    <n v="83385"/>
  </r>
  <r>
    <x v="3"/>
    <d v="2009-08-17T00:00:00"/>
    <x v="1"/>
    <s v="Août"/>
    <n v="3"/>
    <n v="17"/>
    <s v="Mercredi"/>
    <n v="87499"/>
  </r>
  <r>
    <x v="3"/>
    <d v="2009-08-18T00:00:00"/>
    <x v="1"/>
    <s v="Août"/>
    <n v="3"/>
    <n v="18"/>
    <s v="Jeudi"/>
    <n v="26420"/>
  </r>
  <r>
    <x v="3"/>
    <d v="2009-08-19T00:00:00"/>
    <x v="1"/>
    <s v="Août"/>
    <n v="3"/>
    <n v="19"/>
    <s v="Vendredi"/>
    <n v="29993"/>
  </r>
  <r>
    <x v="3"/>
    <d v="2009-08-20T00:00:00"/>
    <x v="1"/>
    <s v="Août"/>
    <n v="3"/>
    <n v="20"/>
    <s v="Samedi"/>
    <n v="68316"/>
  </r>
  <r>
    <x v="3"/>
    <d v="2009-08-21T00:00:00"/>
    <x v="1"/>
    <s v="Août"/>
    <n v="3"/>
    <n v="21"/>
    <s v="Dimanche"/>
    <n v="66219"/>
  </r>
  <r>
    <x v="3"/>
    <d v="2009-08-22T00:00:00"/>
    <x v="1"/>
    <s v="Août"/>
    <n v="4"/>
    <n v="22"/>
    <s v="Lundi"/>
    <n v="56876"/>
  </r>
  <r>
    <x v="3"/>
    <d v="2009-08-23T00:00:00"/>
    <x v="1"/>
    <s v="Août"/>
    <n v="4"/>
    <n v="23"/>
    <s v="Mardi"/>
    <n v="77389"/>
  </r>
  <r>
    <x v="3"/>
    <d v="2009-08-24T00:00:00"/>
    <x v="1"/>
    <s v="Août"/>
    <n v="4"/>
    <n v="24"/>
    <s v="Mercredi"/>
    <n v="79692"/>
  </r>
  <r>
    <x v="3"/>
    <d v="2009-08-25T00:00:00"/>
    <x v="1"/>
    <s v="Août"/>
    <n v="4"/>
    <n v="25"/>
    <s v="Jeudi"/>
    <n v="77679"/>
  </r>
  <r>
    <x v="3"/>
    <d v="2009-08-26T00:00:00"/>
    <x v="1"/>
    <s v="Août"/>
    <n v="4"/>
    <n v="26"/>
    <s v="Vendredi"/>
    <n v="51712"/>
  </r>
  <r>
    <x v="3"/>
    <d v="2009-08-27T00:00:00"/>
    <x v="1"/>
    <s v="Août"/>
    <n v="4"/>
    <n v="27"/>
    <s v="Samedi"/>
    <n v="74480"/>
  </r>
  <r>
    <x v="3"/>
    <d v="2009-08-28T00:00:00"/>
    <x v="1"/>
    <s v="Août"/>
    <n v="4"/>
    <n v="28"/>
    <s v="Dimanche"/>
    <n v="22146"/>
  </r>
  <r>
    <x v="3"/>
    <d v="2009-08-29T00:00:00"/>
    <x v="1"/>
    <s v="Août"/>
    <n v="5"/>
    <n v="29"/>
    <s v="Lundi"/>
    <n v="49357"/>
  </r>
  <r>
    <x v="3"/>
    <d v="2009-08-30T00:00:00"/>
    <x v="1"/>
    <s v="Août"/>
    <n v="5"/>
    <n v="30"/>
    <s v="Mardi"/>
    <n v="64940"/>
  </r>
  <r>
    <x v="3"/>
    <d v="2009-08-31T00:00:00"/>
    <x v="1"/>
    <s v="Août"/>
    <n v="5"/>
    <n v="31"/>
    <s v="Mercredi"/>
    <n v="54483"/>
  </r>
  <r>
    <x v="3"/>
    <d v="2009-09-01T00:00:00"/>
    <x v="1"/>
    <s v="Septembre"/>
    <n v="1"/>
    <n v="1"/>
    <s v="Jeudi"/>
    <n v="27888"/>
  </r>
  <r>
    <x v="3"/>
    <d v="2009-09-02T00:00:00"/>
    <x v="1"/>
    <s v="Septembre"/>
    <n v="1"/>
    <n v="2"/>
    <s v="Vendredi"/>
    <n v="39294"/>
  </r>
  <r>
    <x v="3"/>
    <d v="2009-09-03T00:00:00"/>
    <x v="1"/>
    <s v="Septembre"/>
    <n v="1"/>
    <n v="3"/>
    <s v="Samedi"/>
    <n v="57092"/>
  </r>
  <r>
    <x v="3"/>
    <d v="2009-09-04T00:00:00"/>
    <x v="1"/>
    <s v="Septembre"/>
    <n v="1"/>
    <n v="4"/>
    <s v="Dimanche"/>
    <n v="36880"/>
  </r>
  <r>
    <x v="3"/>
    <d v="2009-09-05T00:00:00"/>
    <x v="1"/>
    <s v="Septembre"/>
    <n v="1"/>
    <n v="5"/>
    <s v="Lundi"/>
    <n v="37090"/>
  </r>
  <r>
    <x v="3"/>
    <d v="2009-09-06T00:00:00"/>
    <x v="1"/>
    <s v="Septembre"/>
    <n v="1"/>
    <n v="6"/>
    <s v="Mardi"/>
    <n v="56098"/>
  </r>
  <r>
    <x v="3"/>
    <d v="2009-09-07T00:00:00"/>
    <x v="1"/>
    <s v="Septembre"/>
    <n v="1"/>
    <n v="7"/>
    <s v="Mercredi"/>
    <n v="77685"/>
  </r>
  <r>
    <x v="3"/>
    <d v="2009-09-08T00:00:00"/>
    <x v="1"/>
    <s v="Septembre"/>
    <n v="2"/>
    <n v="8"/>
    <s v="Jeudi"/>
    <n v="87987"/>
  </r>
  <r>
    <x v="3"/>
    <d v="2009-09-09T00:00:00"/>
    <x v="1"/>
    <s v="Septembre"/>
    <n v="2"/>
    <n v="9"/>
    <s v="Vendredi"/>
    <n v="49518"/>
  </r>
  <r>
    <x v="3"/>
    <d v="2009-09-10T00:00:00"/>
    <x v="1"/>
    <s v="Septembre"/>
    <n v="2"/>
    <n v="10"/>
    <s v="Samedi"/>
    <n v="38838"/>
  </r>
  <r>
    <x v="3"/>
    <d v="2009-09-11T00:00:00"/>
    <x v="1"/>
    <s v="Septembre"/>
    <n v="2"/>
    <n v="11"/>
    <s v="Dimanche"/>
    <n v="70240"/>
  </r>
  <r>
    <x v="3"/>
    <d v="2009-09-12T00:00:00"/>
    <x v="1"/>
    <s v="Septembre"/>
    <n v="2"/>
    <n v="12"/>
    <s v="Lundi"/>
    <n v="52643"/>
  </r>
  <r>
    <x v="3"/>
    <d v="2009-09-13T00:00:00"/>
    <x v="1"/>
    <s v="Septembre"/>
    <n v="2"/>
    <n v="13"/>
    <s v="Mardi"/>
    <n v="30618"/>
  </r>
  <r>
    <x v="3"/>
    <d v="2009-09-14T00:00:00"/>
    <x v="1"/>
    <s v="Septembre"/>
    <n v="2"/>
    <n v="14"/>
    <s v="Mercredi"/>
    <n v="88408"/>
  </r>
  <r>
    <x v="3"/>
    <d v="2009-09-15T00:00:00"/>
    <x v="1"/>
    <s v="Septembre"/>
    <n v="3"/>
    <n v="15"/>
    <s v="Jeudi"/>
    <n v="53533"/>
  </r>
  <r>
    <x v="3"/>
    <d v="2009-09-16T00:00:00"/>
    <x v="1"/>
    <s v="Septembre"/>
    <n v="3"/>
    <n v="16"/>
    <s v="Vendredi"/>
    <n v="37112"/>
  </r>
  <r>
    <x v="3"/>
    <d v="2009-09-17T00:00:00"/>
    <x v="1"/>
    <s v="Septembre"/>
    <n v="3"/>
    <n v="17"/>
    <s v="Samedi"/>
    <n v="50460"/>
  </r>
  <r>
    <x v="3"/>
    <d v="2009-09-18T00:00:00"/>
    <x v="1"/>
    <s v="Septembre"/>
    <n v="3"/>
    <n v="18"/>
    <s v="Dimanche"/>
    <n v="16759"/>
  </r>
  <r>
    <x v="3"/>
    <d v="2009-09-19T00:00:00"/>
    <x v="1"/>
    <s v="Septembre"/>
    <n v="3"/>
    <n v="19"/>
    <s v="Lundi"/>
    <n v="88791"/>
  </r>
  <r>
    <x v="3"/>
    <d v="2009-09-20T00:00:00"/>
    <x v="1"/>
    <s v="Septembre"/>
    <n v="3"/>
    <n v="20"/>
    <s v="Mardi"/>
    <n v="14480"/>
  </r>
  <r>
    <x v="3"/>
    <d v="2009-09-21T00:00:00"/>
    <x v="1"/>
    <s v="Septembre"/>
    <n v="3"/>
    <n v="21"/>
    <s v="Mercredi"/>
    <n v="21194"/>
  </r>
  <r>
    <x v="3"/>
    <d v="2009-09-22T00:00:00"/>
    <x v="1"/>
    <s v="Septembre"/>
    <n v="4"/>
    <n v="22"/>
    <s v="Jeudi"/>
    <n v="79528"/>
  </r>
  <r>
    <x v="3"/>
    <d v="2009-09-23T00:00:00"/>
    <x v="1"/>
    <s v="Septembre"/>
    <n v="4"/>
    <n v="23"/>
    <s v="Vendredi"/>
    <n v="52666"/>
  </r>
  <r>
    <x v="3"/>
    <d v="2009-09-24T00:00:00"/>
    <x v="1"/>
    <s v="Septembre"/>
    <n v="4"/>
    <n v="24"/>
    <s v="Samedi"/>
    <n v="37015"/>
  </r>
  <r>
    <x v="3"/>
    <d v="2009-09-25T00:00:00"/>
    <x v="1"/>
    <s v="Septembre"/>
    <n v="4"/>
    <n v="25"/>
    <s v="Dimanche"/>
    <n v="42696"/>
  </r>
  <r>
    <x v="3"/>
    <d v="2009-09-26T00:00:00"/>
    <x v="1"/>
    <s v="Septembre"/>
    <n v="4"/>
    <n v="26"/>
    <s v="Lundi"/>
    <n v="42684"/>
  </r>
  <r>
    <x v="3"/>
    <d v="2009-09-27T00:00:00"/>
    <x v="1"/>
    <s v="Septembre"/>
    <n v="4"/>
    <n v="27"/>
    <s v="Mardi"/>
    <n v="62721"/>
  </r>
  <r>
    <x v="3"/>
    <d v="2009-09-28T00:00:00"/>
    <x v="1"/>
    <s v="Septembre"/>
    <n v="4"/>
    <n v="28"/>
    <s v="Mercredi"/>
    <n v="25367"/>
  </r>
  <r>
    <x v="3"/>
    <d v="2009-09-29T00:00:00"/>
    <x v="1"/>
    <s v="Septembre"/>
    <n v="5"/>
    <n v="29"/>
    <s v="Jeudi"/>
    <n v="30353"/>
  </r>
  <r>
    <x v="3"/>
    <d v="2009-09-30T00:00:00"/>
    <x v="1"/>
    <s v="Septembre"/>
    <n v="5"/>
    <n v="30"/>
    <s v="Vendredi"/>
    <n v="77658"/>
  </r>
  <r>
    <x v="3"/>
    <d v="2009-10-01T00:00:00"/>
    <x v="1"/>
    <s v="Octobre"/>
    <n v="1"/>
    <n v="1"/>
    <s v="Samedi"/>
    <n v="56171"/>
  </r>
  <r>
    <x v="3"/>
    <d v="2009-10-02T00:00:00"/>
    <x v="1"/>
    <s v="Octobre"/>
    <n v="1"/>
    <n v="2"/>
    <s v="Dimanche"/>
    <n v="73867"/>
  </r>
  <r>
    <x v="3"/>
    <d v="2009-10-03T00:00:00"/>
    <x v="1"/>
    <s v="Octobre"/>
    <n v="1"/>
    <n v="3"/>
    <s v="Lundi"/>
    <n v="28849"/>
  </r>
  <r>
    <x v="3"/>
    <d v="2009-10-04T00:00:00"/>
    <x v="1"/>
    <s v="Octobre"/>
    <n v="1"/>
    <n v="4"/>
    <s v="Mardi"/>
    <n v="59814"/>
  </r>
  <r>
    <x v="3"/>
    <d v="2009-10-05T00:00:00"/>
    <x v="1"/>
    <s v="Octobre"/>
    <n v="1"/>
    <n v="5"/>
    <s v="Mercredi"/>
    <n v="46090"/>
  </r>
  <r>
    <x v="3"/>
    <d v="2009-10-06T00:00:00"/>
    <x v="1"/>
    <s v="Octobre"/>
    <n v="1"/>
    <n v="6"/>
    <s v="Jeudi"/>
    <n v="21011"/>
  </r>
  <r>
    <x v="3"/>
    <d v="2009-10-07T00:00:00"/>
    <x v="1"/>
    <s v="Octobre"/>
    <n v="1"/>
    <n v="7"/>
    <s v="Vendredi"/>
    <n v="87757"/>
  </r>
  <r>
    <x v="3"/>
    <d v="2009-10-08T00:00:00"/>
    <x v="1"/>
    <s v="Octobre"/>
    <n v="2"/>
    <n v="8"/>
    <s v="Samedi"/>
    <n v="18648"/>
  </r>
  <r>
    <x v="3"/>
    <d v="2009-10-09T00:00:00"/>
    <x v="1"/>
    <s v="Octobre"/>
    <n v="2"/>
    <n v="9"/>
    <s v="Dimanche"/>
    <n v="66960"/>
  </r>
  <r>
    <x v="3"/>
    <d v="2009-10-10T00:00:00"/>
    <x v="1"/>
    <s v="Octobre"/>
    <n v="2"/>
    <n v="10"/>
    <s v="Lundi"/>
    <n v="49523"/>
  </r>
  <r>
    <x v="3"/>
    <d v="2009-10-11T00:00:00"/>
    <x v="1"/>
    <s v="Octobre"/>
    <n v="2"/>
    <n v="11"/>
    <s v="Mardi"/>
    <n v="57285"/>
  </r>
  <r>
    <x v="3"/>
    <d v="2009-10-12T00:00:00"/>
    <x v="1"/>
    <s v="Octobre"/>
    <n v="2"/>
    <n v="12"/>
    <s v="Mercredi"/>
    <n v="60665"/>
  </r>
  <r>
    <x v="3"/>
    <d v="2009-10-13T00:00:00"/>
    <x v="1"/>
    <s v="Octobre"/>
    <n v="2"/>
    <n v="13"/>
    <s v="Jeudi"/>
    <n v="81381"/>
  </r>
  <r>
    <x v="3"/>
    <d v="2009-10-14T00:00:00"/>
    <x v="1"/>
    <s v="Octobre"/>
    <n v="2"/>
    <n v="14"/>
    <s v="Vendredi"/>
    <n v="48745"/>
  </r>
  <r>
    <x v="3"/>
    <d v="2009-10-15T00:00:00"/>
    <x v="1"/>
    <s v="Octobre"/>
    <n v="3"/>
    <n v="15"/>
    <s v="Samedi"/>
    <n v="67768"/>
  </r>
  <r>
    <x v="3"/>
    <d v="2009-10-16T00:00:00"/>
    <x v="1"/>
    <s v="Octobre"/>
    <n v="3"/>
    <n v="16"/>
    <s v="Dimanche"/>
    <n v="45969"/>
  </r>
  <r>
    <x v="3"/>
    <d v="2009-10-17T00:00:00"/>
    <x v="1"/>
    <s v="Octobre"/>
    <n v="3"/>
    <n v="17"/>
    <s v="Lundi"/>
    <n v="41650"/>
  </r>
  <r>
    <x v="3"/>
    <d v="2009-10-18T00:00:00"/>
    <x v="1"/>
    <s v="Octobre"/>
    <n v="3"/>
    <n v="18"/>
    <s v="Mardi"/>
    <n v="77385"/>
  </r>
  <r>
    <x v="3"/>
    <d v="2009-10-19T00:00:00"/>
    <x v="1"/>
    <s v="Octobre"/>
    <n v="3"/>
    <n v="19"/>
    <s v="Mercredi"/>
    <n v="40978"/>
  </r>
  <r>
    <x v="3"/>
    <d v="2009-10-20T00:00:00"/>
    <x v="1"/>
    <s v="Octobre"/>
    <n v="3"/>
    <n v="20"/>
    <s v="Jeudi"/>
    <n v="16626"/>
  </r>
  <r>
    <x v="3"/>
    <d v="2009-10-21T00:00:00"/>
    <x v="1"/>
    <s v="Octobre"/>
    <n v="3"/>
    <n v="21"/>
    <s v="Vendredi"/>
    <n v="58890"/>
  </r>
  <r>
    <x v="3"/>
    <d v="2009-10-22T00:00:00"/>
    <x v="1"/>
    <s v="Octobre"/>
    <n v="4"/>
    <n v="22"/>
    <s v="Samedi"/>
    <n v="24750"/>
  </r>
  <r>
    <x v="3"/>
    <d v="2009-10-23T00:00:00"/>
    <x v="1"/>
    <s v="Octobre"/>
    <n v="4"/>
    <n v="23"/>
    <s v="Dimanche"/>
    <n v="84126"/>
  </r>
  <r>
    <x v="3"/>
    <d v="2009-10-24T00:00:00"/>
    <x v="1"/>
    <s v="Octobre"/>
    <n v="4"/>
    <n v="24"/>
    <s v="Lundi"/>
    <n v="34419"/>
  </r>
  <r>
    <x v="3"/>
    <d v="2009-10-25T00:00:00"/>
    <x v="1"/>
    <s v="Octobre"/>
    <n v="4"/>
    <n v="25"/>
    <s v="Mardi"/>
    <n v="46910"/>
  </r>
  <r>
    <x v="3"/>
    <d v="2009-10-26T00:00:00"/>
    <x v="1"/>
    <s v="Octobre"/>
    <n v="4"/>
    <n v="26"/>
    <s v="Mercredi"/>
    <n v="65044"/>
  </r>
  <r>
    <x v="3"/>
    <d v="2009-10-27T00:00:00"/>
    <x v="1"/>
    <s v="Octobre"/>
    <n v="4"/>
    <n v="27"/>
    <s v="Jeudi"/>
    <n v="76460"/>
  </r>
  <r>
    <x v="3"/>
    <d v="2009-10-28T00:00:00"/>
    <x v="1"/>
    <s v="Octobre"/>
    <n v="4"/>
    <n v="28"/>
    <s v="Vendredi"/>
    <n v="18220"/>
  </r>
  <r>
    <x v="3"/>
    <d v="2009-10-29T00:00:00"/>
    <x v="1"/>
    <s v="Octobre"/>
    <n v="5"/>
    <n v="29"/>
    <s v="Samedi"/>
    <n v="64356"/>
  </r>
  <r>
    <x v="3"/>
    <d v="2009-10-30T00:00:00"/>
    <x v="1"/>
    <s v="Octobre"/>
    <n v="5"/>
    <n v="30"/>
    <s v="Dimanche"/>
    <n v="61551"/>
  </r>
  <r>
    <x v="3"/>
    <d v="2009-10-31T00:00:00"/>
    <x v="1"/>
    <s v="Octobre"/>
    <n v="5"/>
    <n v="31"/>
    <s v="Lundi"/>
    <n v="73998"/>
  </r>
  <r>
    <x v="3"/>
    <d v="2009-11-01T00:00:00"/>
    <x v="1"/>
    <s v="Novembre"/>
    <n v="1"/>
    <n v="1"/>
    <s v="Mardi"/>
    <n v="55066"/>
  </r>
  <r>
    <x v="3"/>
    <d v="2009-11-02T00:00:00"/>
    <x v="1"/>
    <s v="Novembre"/>
    <n v="1"/>
    <n v="2"/>
    <s v="Mercredi"/>
    <n v="113540"/>
  </r>
  <r>
    <x v="3"/>
    <d v="2009-11-03T00:00:00"/>
    <x v="1"/>
    <s v="Novembre"/>
    <n v="1"/>
    <n v="3"/>
    <s v="Jeudi"/>
    <n v="109673"/>
  </r>
  <r>
    <x v="3"/>
    <d v="2009-11-04T00:00:00"/>
    <x v="1"/>
    <s v="Novembre"/>
    <n v="1"/>
    <n v="4"/>
    <s v="Vendredi"/>
    <n v="46724"/>
  </r>
  <r>
    <x v="3"/>
    <d v="2009-11-05T00:00:00"/>
    <x v="1"/>
    <s v="Novembre"/>
    <n v="1"/>
    <n v="5"/>
    <s v="Samedi"/>
    <n v="75921"/>
  </r>
  <r>
    <x v="3"/>
    <d v="2009-11-06T00:00:00"/>
    <x v="1"/>
    <s v="Novembre"/>
    <n v="1"/>
    <n v="6"/>
    <s v="Dimanche"/>
    <n v="104270"/>
  </r>
  <r>
    <x v="3"/>
    <d v="2009-11-07T00:00:00"/>
    <x v="1"/>
    <s v="Novembre"/>
    <n v="1"/>
    <n v="7"/>
    <s v="Lundi"/>
    <n v="141390"/>
  </r>
  <r>
    <x v="3"/>
    <d v="2009-11-08T00:00:00"/>
    <x v="1"/>
    <s v="Novembre"/>
    <n v="2"/>
    <n v="8"/>
    <s v="Mardi"/>
    <n v="126411"/>
  </r>
  <r>
    <x v="3"/>
    <d v="2009-11-09T00:00:00"/>
    <x v="1"/>
    <s v="Novembre"/>
    <n v="2"/>
    <n v="9"/>
    <s v="Mercredi"/>
    <n v="147577"/>
  </r>
  <r>
    <x v="3"/>
    <d v="2009-11-10T00:00:00"/>
    <x v="1"/>
    <s v="Novembre"/>
    <n v="2"/>
    <n v="10"/>
    <s v="Jeudi"/>
    <n v="146226"/>
  </r>
  <r>
    <x v="3"/>
    <d v="2009-11-11T00:00:00"/>
    <x v="1"/>
    <s v="Novembre"/>
    <n v="2"/>
    <n v="11"/>
    <s v="Vendredi"/>
    <n v="125964"/>
  </r>
  <r>
    <x v="3"/>
    <d v="2009-11-12T00:00:00"/>
    <x v="1"/>
    <s v="Novembre"/>
    <n v="2"/>
    <n v="12"/>
    <s v="Samedi"/>
    <n v="141197"/>
  </r>
  <r>
    <x v="3"/>
    <d v="2009-11-13T00:00:00"/>
    <x v="1"/>
    <s v="Novembre"/>
    <n v="2"/>
    <n v="13"/>
    <s v="Dimanche"/>
    <n v="44113"/>
  </r>
  <r>
    <x v="3"/>
    <d v="2009-11-14T00:00:00"/>
    <x v="1"/>
    <s v="Novembre"/>
    <n v="2"/>
    <n v="14"/>
    <s v="Lundi"/>
    <n v="54269"/>
  </r>
  <r>
    <x v="3"/>
    <d v="2009-11-15T00:00:00"/>
    <x v="1"/>
    <s v="Novembre"/>
    <n v="3"/>
    <n v="15"/>
    <s v="Mardi"/>
    <n v="85214"/>
  </r>
  <r>
    <x v="3"/>
    <d v="2009-11-16T00:00:00"/>
    <x v="1"/>
    <s v="Novembre"/>
    <n v="3"/>
    <n v="16"/>
    <s v="Mercredi"/>
    <n v="56834"/>
  </r>
  <r>
    <x v="3"/>
    <d v="2009-11-17T00:00:00"/>
    <x v="1"/>
    <s v="Novembre"/>
    <n v="3"/>
    <n v="17"/>
    <s v="Jeudi"/>
    <n v="140857"/>
  </r>
  <r>
    <x v="3"/>
    <d v="2009-11-18T00:00:00"/>
    <x v="1"/>
    <s v="Novembre"/>
    <n v="3"/>
    <n v="18"/>
    <s v="Vendredi"/>
    <n v="53337"/>
  </r>
  <r>
    <x v="3"/>
    <d v="2009-11-19T00:00:00"/>
    <x v="1"/>
    <s v="Novembre"/>
    <n v="3"/>
    <n v="19"/>
    <s v="Samedi"/>
    <n v="107022"/>
  </r>
  <r>
    <x v="3"/>
    <d v="2009-11-20T00:00:00"/>
    <x v="1"/>
    <s v="Novembre"/>
    <n v="3"/>
    <n v="20"/>
    <s v="Dimanche"/>
    <n v="60192"/>
  </r>
  <r>
    <x v="3"/>
    <d v="2009-11-21T00:00:00"/>
    <x v="1"/>
    <s v="Novembre"/>
    <n v="3"/>
    <n v="21"/>
    <s v="Lundi"/>
    <n v="101915"/>
  </r>
  <r>
    <x v="3"/>
    <d v="2009-11-22T00:00:00"/>
    <x v="1"/>
    <s v="Novembre"/>
    <n v="4"/>
    <n v="22"/>
    <s v="Mardi"/>
    <n v="122165"/>
  </r>
  <r>
    <x v="3"/>
    <d v="2009-11-23T00:00:00"/>
    <x v="1"/>
    <s v="Novembre"/>
    <n v="4"/>
    <n v="23"/>
    <s v="Mercredi"/>
    <n v="91471"/>
  </r>
  <r>
    <x v="3"/>
    <d v="2009-11-24T00:00:00"/>
    <x v="1"/>
    <s v="Novembre"/>
    <n v="4"/>
    <n v="24"/>
    <s v="Jeudi"/>
    <n v="79486"/>
  </r>
  <r>
    <x v="3"/>
    <d v="2009-11-25T00:00:00"/>
    <x v="1"/>
    <s v="Novembre"/>
    <n v="4"/>
    <n v="25"/>
    <s v="Vendredi"/>
    <n v="80030"/>
  </r>
  <r>
    <x v="3"/>
    <d v="2009-11-26T00:00:00"/>
    <x v="1"/>
    <s v="Novembre"/>
    <n v="4"/>
    <n v="26"/>
    <s v="Samedi"/>
    <n v="75580"/>
  </r>
  <r>
    <x v="3"/>
    <d v="2009-11-27T00:00:00"/>
    <x v="1"/>
    <s v="Novembre"/>
    <n v="4"/>
    <n v="27"/>
    <s v="Dimanche"/>
    <n v="85149"/>
  </r>
  <r>
    <x v="3"/>
    <d v="2009-11-28T00:00:00"/>
    <x v="1"/>
    <s v="Novembre"/>
    <n v="4"/>
    <n v="28"/>
    <s v="Lundi"/>
    <n v="72625"/>
  </r>
  <r>
    <x v="3"/>
    <d v="2009-11-29T00:00:00"/>
    <x v="1"/>
    <s v="Novembre"/>
    <n v="5"/>
    <n v="29"/>
    <s v="Mardi"/>
    <n v="133409"/>
  </r>
  <r>
    <x v="3"/>
    <d v="2009-11-30T00:00:00"/>
    <x v="1"/>
    <s v="Novembre"/>
    <n v="5"/>
    <n v="30"/>
    <s v="Mercredi"/>
    <n v="70125"/>
  </r>
  <r>
    <x v="3"/>
    <d v="2009-12-01T00:00:00"/>
    <x v="1"/>
    <s v="Décembre"/>
    <n v="1"/>
    <n v="1"/>
    <s v="Jeudi"/>
    <n v="87463"/>
  </r>
  <r>
    <x v="3"/>
    <d v="2009-12-02T00:00:00"/>
    <x v="1"/>
    <s v="Décembre"/>
    <n v="1"/>
    <n v="2"/>
    <s v="Vendredi"/>
    <n v="121061"/>
  </r>
  <r>
    <x v="3"/>
    <d v="2009-12-03T00:00:00"/>
    <x v="1"/>
    <s v="Décembre"/>
    <n v="1"/>
    <n v="3"/>
    <s v="Samedi"/>
    <n v="52292"/>
  </r>
  <r>
    <x v="3"/>
    <d v="2009-12-04T00:00:00"/>
    <x v="1"/>
    <s v="Décembre"/>
    <n v="1"/>
    <n v="4"/>
    <s v="Dimanche"/>
    <n v="69459"/>
  </r>
  <r>
    <x v="3"/>
    <d v="2009-12-05T00:00:00"/>
    <x v="1"/>
    <s v="Décembre"/>
    <n v="1"/>
    <n v="5"/>
    <s v="Lundi"/>
    <n v="80507"/>
  </r>
  <r>
    <x v="3"/>
    <d v="2009-12-06T00:00:00"/>
    <x v="1"/>
    <s v="Décembre"/>
    <n v="1"/>
    <n v="6"/>
    <s v="Mardi"/>
    <n v="47350"/>
  </r>
  <r>
    <x v="3"/>
    <d v="2009-12-07T00:00:00"/>
    <x v="1"/>
    <s v="Décembre"/>
    <n v="1"/>
    <n v="7"/>
    <s v="Mercredi"/>
    <n v="155581"/>
  </r>
  <r>
    <x v="3"/>
    <d v="2009-12-08T00:00:00"/>
    <x v="1"/>
    <s v="Décembre"/>
    <n v="2"/>
    <n v="8"/>
    <s v="Jeudi"/>
    <n v="49901"/>
  </r>
  <r>
    <x v="3"/>
    <d v="2009-12-09T00:00:00"/>
    <x v="1"/>
    <s v="Décembre"/>
    <n v="2"/>
    <n v="9"/>
    <s v="Vendredi"/>
    <n v="147725"/>
  </r>
  <r>
    <x v="3"/>
    <d v="2009-12-10T00:00:00"/>
    <x v="1"/>
    <s v="Décembre"/>
    <n v="2"/>
    <n v="10"/>
    <s v="Samedi"/>
    <n v="91637"/>
  </r>
  <r>
    <x v="3"/>
    <d v="2009-12-11T00:00:00"/>
    <x v="1"/>
    <s v="Décembre"/>
    <n v="2"/>
    <n v="11"/>
    <s v="Dimanche"/>
    <n v="85398"/>
  </r>
  <r>
    <x v="3"/>
    <d v="2009-12-12T00:00:00"/>
    <x v="1"/>
    <s v="Décembre"/>
    <n v="2"/>
    <n v="12"/>
    <s v="Lundi"/>
    <n v="65264"/>
  </r>
  <r>
    <x v="3"/>
    <d v="2009-12-13T00:00:00"/>
    <x v="1"/>
    <s v="Décembre"/>
    <n v="2"/>
    <n v="13"/>
    <s v="Mardi"/>
    <n v="89117"/>
  </r>
  <r>
    <x v="3"/>
    <d v="2009-12-14T00:00:00"/>
    <x v="1"/>
    <s v="Décembre"/>
    <n v="2"/>
    <n v="14"/>
    <s v="Mercredi"/>
    <n v="75170"/>
  </r>
  <r>
    <x v="3"/>
    <d v="2009-12-15T00:00:00"/>
    <x v="1"/>
    <s v="Décembre"/>
    <n v="3"/>
    <n v="15"/>
    <s v="Jeudi"/>
    <n v="88751"/>
  </r>
  <r>
    <x v="3"/>
    <d v="2009-12-16T00:00:00"/>
    <x v="1"/>
    <s v="Décembre"/>
    <n v="3"/>
    <n v="16"/>
    <s v="Vendredi"/>
    <n v="48144"/>
  </r>
  <r>
    <x v="3"/>
    <d v="2009-12-17T00:00:00"/>
    <x v="1"/>
    <s v="Décembre"/>
    <n v="3"/>
    <n v="17"/>
    <s v="Samedi"/>
    <n v="57841"/>
  </r>
  <r>
    <x v="3"/>
    <d v="2009-12-18T00:00:00"/>
    <x v="1"/>
    <s v="Décembre"/>
    <n v="3"/>
    <n v="18"/>
    <s v="Dimanche"/>
    <n v="91393"/>
  </r>
  <r>
    <x v="3"/>
    <d v="2009-12-19T00:00:00"/>
    <x v="1"/>
    <s v="Décembre"/>
    <n v="3"/>
    <n v="19"/>
    <s v="Lundi"/>
    <n v="68256"/>
  </r>
  <r>
    <x v="3"/>
    <d v="2009-12-20T00:00:00"/>
    <x v="1"/>
    <s v="Décembre"/>
    <n v="3"/>
    <n v="20"/>
    <s v="Mardi"/>
    <n v="151825"/>
  </r>
  <r>
    <x v="3"/>
    <d v="2009-12-21T00:00:00"/>
    <x v="1"/>
    <s v="Décembre"/>
    <n v="3"/>
    <n v="21"/>
    <s v="Mercredi"/>
    <n v="147084"/>
  </r>
  <r>
    <x v="3"/>
    <d v="2009-12-22T00:00:00"/>
    <x v="1"/>
    <s v="Décembre"/>
    <n v="4"/>
    <n v="22"/>
    <s v="Jeudi"/>
    <n v="69770"/>
  </r>
  <r>
    <x v="3"/>
    <d v="2009-12-23T00:00:00"/>
    <x v="1"/>
    <s v="Décembre"/>
    <n v="4"/>
    <n v="23"/>
    <s v="Vendredi"/>
    <n v="145628"/>
  </r>
  <r>
    <x v="3"/>
    <d v="2009-12-24T00:00:00"/>
    <x v="1"/>
    <s v="Décembre"/>
    <n v="4"/>
    <n v="24"/>
    <s v="Samedi"/>
    <n v="56401"/>
  </r>
  <r>
    <x v="3"/>
    <d v="2009-12-25T00:00:00"/>
    <x v="1"/>
    <s v="Décembre"/>
    <n v="4"/>
    <n v="25"/>
    <s v="Dimanche"/>
    <n v="58041"/>
  </r>
  <r>
    <x v="3"/>
    <d v="2009-12-26T00:00:00"/>
    <x v="1"/>
    <s v="Décembre"/>
    <n v="4"/>
    <n v="26"/>
    <s v="Lundi"/>
    <n v="156080"/>
  </r>
  <r>
    <x v="3"/>
    <d v="2009-12-27T00:00:00"/>
    <x v="1"/>
    <s v="Décembre"/>
    <n v="4"/>
    <n v="27"/>
    <s v="Mardi"/>
    <n v="62993"/>
  </r>
  <r>
    <x v="3"/>
    <d v="2009-12-28T00:00:00"/>
    <x v="1"/>
    <s v="Décembre"/>
    <n v="4"/>
    <n v="28"/>
    <s v="Mercredi"/>
    <n v="95379"/>
  </r>
  <r>
    <x v="3"/>
    <d v="2009-12-29T00:00:00"/>
    <x v="1"/>
    <s v="Décembre"/>
    <n v="5"/>
    <n v="29"/>
    <s v="Jeudi"/>
    <n v="57595"/>
  </r>
  <r>
    <x v="3"/>
    <d v="2009-12-30T00:00:00"/>
    <x v="1"/>
    <s v="Décembre"/>
    <n v="5"/>
    <n v="30"/>
    <s v="Vendredi"/>
    <n v="154135"/>
  </r>
  <r>
    <x v="3"/>
    <d v="2009-12-31T00:00:00"/>
    <x v="1"/>
    <s v="Décembre"/>
    <n v="5"/>
    <n v="31"/>
    <s v="Samedi"/>
    <n v="86532"/>
  </r>
  <r>
    <x v="4"/>
    <d v="2009-01-01T00:00:00"/>
    <x v="1"/>
    <s v="Janvier"/>
    <n v="1"/>
    <n v="1"/>
    <s v="Dimanche"/>
    <n v="49434"/>
  </r>
  <r>
    <x v="4"/>
    <d v="2009-01-02T00:00:00"/>
    <x v="1"/>
    <s v="Janvier"/>
    <n v="1"/>
    <n v="2"/>
    <s v="Lundi"/>
    <n v="103348"/>
  </r>
  <r>
    <x v="4"/>
    <d v="2009-01-03T00:00:00"/>
    <x v="1"/>
    <s v="Janvier"/>
    <n v="1"/>
    <n v="3"/>
    <s v="Mardi"/>
    <n v="90487"/>
  </r>
  <r>
    <x v="4"/>
    <d v="2009-01-04T00:00:00"/>
    <x v="1"/>
    <s v="Janvier"/>
    <n v="1"/>
    <n v="4"/>
    <s v="Mercredi"/>
    <n v="98078"/>
  </r>
  <r>
    <x v="4"/>
    <d v="2009-01-05T00:00:00"/>
    <x v="1"/>
    <s v="Janvier"/>
    <n v="1"/>
    <n v="5"/>
    <s v="Jeudi"/>
    <n v="44742"/>
  </r>
  <r>
    <x v="4"/>
    <d v="2009-01-06T00:00:00"/>
    <x v="1"/>
    <s v="Janvier"/>
    <n v="1"/>
    <n v="6"/>
    <s v="Vendredi"/>
    <n v="67398"/>
  </r>
  <r>
    <x v="4"/>
    <d v="2009-01-07T00:00:00"/>
    <x v="1"/>
    <s v="Janvier"/>
    <n v="1"/>
    <n v="7"/>
    <s v="Samedi"/>
    <n v="68160"/>
  </r>
  <r>
    <x v="4"/>
    <d v="2009-01-08T00:00:00"/>
    <x v="1"/>
    <s v="Janvier"/>
    <n v="2"/>
    <n v="8"/>
    <s v="Dimanche"/>
    <n v="133044"/>
  </r>
  <r>
    <x v="4"/>
    <d v="2009-01-09T00:00:00"/>
    <x v="1"/>
    <s v="Janvier"/>
    <n v="2"/>
    <n v="9"/>
    <s v="Lundi"/>
    <n v="122911"/>
  </r>
  <r>
    <x v="4"/>
    <d v="2009-01-10T00:00:00"/>
    <x v="1"/>
    <s v="Janvier"/>
    <n v="2"/>
    <n v="10"/>
    <s v="Mardi"/>
    <n v="102247"/>
  </r>
  <r>
    <x v="4"/>
    <d v="2009-01-11T00:00:00"/>
    <x v="1"/>
    <s v="Janvier"/>
    <n v="2"/>
    <n v="11"/>
    <s v="Mercredi"/>
    <n v="142628"/>
  </r>
  <r>
    <x v="4"/>
    <d v="2009-01-12T00:00:00"/>
    <x v="1"/>
    <s v="Janvier"/>
    <n v="2"/>
    <n v="12"/>
    <s v="Jeudi"/>
    <n v="143569"/>
  </r>
  <r>
    <x v="4"/>
    <d v="2009-01-13T00:00:00"/>
    <x v="1"/>
    <s v="Janvier"/>
    <n v="2"/>
    <n v="13"/>
    <s v="Vendredi"/>
    <n v="120439"/>
  </r>
  <r>
    <x v="4"/>
    <d v="2009-01-14T00:00:00"/>
    <x v="1"/>
    <s v="Janvier"/>
    <n v="2"/>
    <n v="14"/>
    <s v="Samedi"/>
    <n v="145425"/>
  </r>
  <r>
    <x v="4"/>
    <d v="2009-01-15T00:00:00"/>
    <x v="1"/>
    <s v="Janvier"/>
    <n v="3"/>
    <n v="15"/>
    <s v="Dimanche"/>
    <n v="92831"/>
  </r>
  <r>
    <x v="4"/>
    <d v="2009-01-16T00:00:00"/>
    <x v="1"/>
    <s v="Janvier"/>
    <n v="3"/>
    <n v="16"/>
    <s v="Lundi"/>
    <n v="105281"/>
  </r>
  <r>
    <x v="4"/>
    <d v="2009-01-17T00:00:00"/>
    <x v="1"/>
    <s v="Janvier"/>
    <n v="3"/>
    <n v="17"/>
    <s v="Mardi"/>
    <n v="105280"/>
  </r>
  <r>
    <x v="4"/>
    <d v="2009-01-18T00:00:00"/>
    <x v="1"/>
    <s v="Janvier"/>
    <n v="3"/>
    <n v="18"/>
    <s v="Mercredi"/>
    <n v="144089"/>
  </r>
  <r>
    <x v="4"/>
    <d v="2009-01-19T00:00:00"/>
    <x v="1"/>
    <s v="Janvier"/>
    <n v="3"/>
    <n v="19"/>
    <s v="Jeudi"/>
    <n v="151040"/>
  </r>
  <r>
    <x v="4"/>
    <d v="2009-01-20T00:00:00"/>
    <x v="1"/>
    <s v="Janvier"/>
    <n v="3"/>
    <n v="20"/>
    <s v="Vendredi"/>
    <n v="61491"/>
  </r>
  <r>
    <x v="4"/>
    <d v="2009-01-21T00:00:00"/>
    <x v="1"/>
    <s v="Janvier"/>
    <n v="3"/>
    <n v="21"/>
    <s v="Samedi"/>
    <n v="75878"/>
  </r>
  <r>
    <x v="4"/>
    <d v="2009-01-22T00:00:00"/>
    <x v="1"/>
    <s v="Janvier"/>
    <n v="4"/>
    <n v="22"/>
    <s v="Dimanche"/>
    <n v="126129"/>
  </r>
  <r>
    <x v="4"/>
    <d v="2009-01-23T00:00:00"/>
    <x v="1"/>
    <s v="Janvier"/>
    <n v="4"/>
    <n v="23"/>
    <s v="Lundi"/>
    <n v="76630"/>
  </r>
  <r>
    <x v="4"/>
    <d v="2009-01-24T00:00:00"/>
    <x v="1"/>
    <s v="Janvier"/>
    <n v="4"/>
    <n v="24"/>
    <s v="Mardi"/>
    <n v="156386"/>
  </r>
  <r>
    <x v="4"/>
    <d v="2009-01-25T00:00:00"/>
    <x v="1"/>
    <s v="Janvier"/>
    <n v="4"/>
    <n v="25"/>
    <s v="Mercredi"/>
    <n v="86990"/>
  </r>
  <r>
    <x v="4"/>
    <d v="2009-01-26T00:00:00"/>
    <x v="1"/>
    <s v="Janvier"/>
    <n v="4"/>
    <n v="26"/>
    <s v="Jeudi"/>
    <n v="137739"/>
  </r>
  <r>
    <x v="4"/>
    <d v="2009-01-27T00:00:00"/>
    <x v="1"/>
    <s v="Janvier"/>
    <n v="4"/>
    <n v="27"/>
    <s v="Vendredi"/>
    <n v="58515"/>
  </r>
  <r>
    <x v="4"/>
    <d v="2009-01-28T00:00:00"/>
    <x v="1"/>
    <s v="Janvier"/>
    <n v="4"/>
    <n v="28"/>
    <s v="Samedi"/>
    <n v="48474"/>
  </r>
  <r>
    <x v="4"/>
    <d v="2009-01-29T00:00:00"/>
    <x v="1"/>
    <s v="Janvier"/>
    <n v="5"/>
    <n v="29"/>
    <s v="Dimanche"/>
    <n v="44716"/>
  </r>
  <r>
    <x v="4"/>
    <d v="2009-01-30T00:00:00"/>
    <x v="1"/>
    <s v="Janvier"/>
    <n v="5"/>
    <n v="30"/>
    <s v="Lundi"/>
    <n v="132864"/>
  </r>
  <r>
    <x v="4"/>
    <d v="2009-01-31T00:00:00"/>
    <x v="1"/>
    <s v="Janvier"/>
    <n v="5"/>
    <n v="31"/>
    <s v="Mardi"/>
    <n v="73991"/>
  </r>
  <r>
    <x v="4"/>
    <d v="2009-02-01T00:00:00"/>
    <x v="1"/>
    <s v="Février"/>
    <n v="1"/>
    <n v="1"/>
    <s v="Mercredi"/>
    <n v="103168"/>
  </r>
  <r>
    <x v="4"/>
    <d v="2009-02-02T00:00:00"/>
    <x v="1"/>
    <s v="Février"/>
    <n v="1"/>
    <n v="2"/>
    <s v="Jeudi"/>
    <n v="90583"/>
  </r>
  <r>
    <x v="4"/>
    <d v="2009-02-03T00:00:00"/>
    <x v="1"/>
    <s v="Février"/>
    <n v="1"/>
    <n v="3"/>
    <s v="Vendredi"/>
    <n v="109562"/>
  </r>
  <r>
    <x v="4"/>
    <d v="2009-02-04T00:00:00"/>
    <x v="1"/>
    <s v="Février"/>
    <n v="1"/>
    <n v="4"/>
    <s v="Samedi"/>
    <n v="58209"/>
  </r>
  <r>
    <x v="4"/>
    <d v="2009-02-05T00:00:00"/>
    <x v="1"/>
    <s v="Février"/>
    <n v="1"/>
    <n v="5"/>
    <s v="Dimanche"/>
    <n v="128784"/>
  </r>
  <r>
    <x v="4"/>
    <d v="2009-02-06T00:00:00"/>
    <x v="1"/>
    <s v="Février"/>
    <n v="1"/>
    <n v="6"/>
    <s v="Lundi"/>
    <n v="54525"/>
  </r>
  <r>
    <x v="4"/>
    <d v="2009-02-07T00:00:00"/>
    <x v="1"/>
    <s v="Février"/>
    <n v="1"/>
    <n v="7"/>
    <s v="Mardi"/>
    <n v="58703"/>
  </r>
  <r>
    <x v="4"/>
    <d v="2009-02-08T00:00:00"/>
    <x v="1"/>
    <s v="Février"/>
    <n v="2"/>
    <n v="8"/>
    <s v="Mercredi"/>
    <n v="73164"/>
  </r>
  <r>
    <x v="4"/>
    <d v="2009-02-09T00:00:00"/>
    <x v="1"/>
    <s v="Février"/>
    <n v="2"/>
    <n v="9"/>
    <s v="Jeudi"/>
    <n v="123537"/>
  </r>
  <r>
    <x v="4"/>
    <d v="2009-02-10T00:00:00"/>
    <x v="1"/>
    <s v="Février"/>
    <n v="2"/>
    <n v="10"/>
    <s v="Vendredi"/>
    <n v="84161"/>
  </r>
  <r>
    <x v="4"/>
    <d v="2009-02-11T00:00:00"/>
    <x v="1"/>
    <s v="Février"/>
    <n v="2"/>
    <n v="11"/>
    <s v="Samedi"/>
    <n v="129595"/>
  </r>
  <r>
    <x v="4"/>
    <d v="2009-02-12T00:00:00"/>
    <x v="1"/>
    <s v="Février"/>
    <n v="2"/>
    <n v="12"/>
    <s v="Dimanche"/>
    <n v="143489"/>
  </r>
  <r>
    <x v="4"/>
    <d v="2009-02-13T00:00:00"/>
    <x v="1"/>
    <s v="Février"/>
    <n v="2"/>
    <n v="13"/>
    <s v="Lundi"/>
    <n v="50095"/>
  </r>
  <r>
    <x v="4"/>
    <d v="2009-02-14T00:00:00"/>
    <x v="1"/>
    <s v="Février"/>
    <n v="2"/>
    <n v="14"/>
    <s v="Mardi"/>
    <n v="116097"/>
  </r>
  <r>
    <x v="4"/>
    <d v="2009-02-15T00:00:00"/>
    <x v="1"/>
    <s v="Février"/>
    <n v="3"/>
    <n v="15"/>
    <s v="Mercredi"/>
    <n v="94728"/>
  </r>
  <r>
    <x v="4"/>
    <d v="2009-02-16T00:00:00"/>
    <x v="1"/>
    <s v="Février"/>
    <n v="3"/>
    <n v="16"/>
    <s v="Jeudi"/>
    <n v="54275"/>
  </r>
  <r>
    <x v="4"/>
    <d v="2009-02-17T00:00:00"/>
    <x v="1"/>
    <s v="Février"/>
    <n v="3"/>
    <n v="17"/>
    <s v="Vendredi"/>
    <n v="73367"/>
  </r>
  <r>
    <x v="4"/>
    <d v="2009-02-18T00:00:00"/>
    <x v="1"/>
    <s v="Février"/>
    <n v="3"/>
    <n v="18"/>
    <s v="Samedi"/>
    <n v="152721"/>
  </r>
  <r>
    <x v="4"/>
    <d v="2009-02-19T00:00:00"/>
    <x v="1"/>
    <s v="Février"/>
    <n v="3"/>
    <n v="19"/>
    <s v="Dimanche"/>
    <n v="54743"/>
  </r>
  <r>
    <x v="4"/>
    <d v="2009-02-20T00:00:00"/>
    <x v="1"/>
    <s v="Février"/>
    <n v="3"/>
    <n v="20"/>
    <s v="Lundi"/>
    <n v="49039"/>
  </r>
  <r>
    <x v="4"/>
    <d v="2009-02-21T00:00:00"/>
    <x v="1"/>
    <s v="Février"/>
    <n v="3"/>
    <n v="21"/>
    <s v="Mardi"/>
    <n v="70362"/>
  </r>
  <r>
    <x v="4"/>
    <d v="2009-02-22T00:00:00"/>
    <x v="1"/>
    <s v="Février"/>
    <n v="4"/>
    <n v="22"/>
    <s v="Mercredi"/>
    <n v="88286"/>
  </r>
  <r>
    <x v="4"/>
    <d v="2009-02-23T00:00:00"/>
    <x v="1"/>
    <s v="Février"/>
    <n v="4"/>
    <n v="23"/>
    <s v="Jeudi"/>
    <n v="17975"/>
  </r>
  <r>
    <x v="4"/>
    <d v="2009-02-24T00:00:00"/>
    <x v="1"/>
    <s v="Février"/>
    <n v="4"/>
    <n v="24"/>
    <s v="Vendredi"/>
    <n v="51049"/>
  </r>
  <r>
    <x v="4"/>
    <d v="2009-02-25T00:00:00"/>
    <x v="1"/>
    <s v="Février"/>
    <n v="4"/>
    <n v="25"/>
    <s v="Samedi"/>
    <n v="88530"/>
  </r>
  <r>
    <x v="4"/>
    <d v="2009-02-26T00:00:00"/>
    <x v="1"/>
    <s v="Février"/>
    <n v="4"/>
    <n v="26"/>
    <s v="Dimanche"/>
    <n v="75308"/>
  </r>
  <r>
    <x v="4"/>
    <d v="2009-02-27T00:00:00"/>
    <x v="1"/>
    <s v="Février"/>
    <n v="4"/>
    <n v="27"/>
    <s v="Lundi"/>
    <n v="32300"/>
  </r>
  <r>
    <x v="4"/>
    <d v="2009-02-28T00:00:00"/>
    <x v="1"/>
    <s v="Février"/>
    <n v="4"/>
    <n v="28"/>
    <s v="Mardi"/>
    <n v="36793"/>
  </r>
  <r>
    <x v="4"/>
    <d v="2009-03-01T00:00:00"/>
    <x v="1"/>
    <s v="Mars"/>
    <n v="1"/>
    <n v="1"/>
    <s v="Mercredi"/>
    <n v="40031"/>
  </r>
  <r>
    <x v="4"/>
    <d v="2009-03-02T00:00:00"/>
    <x v="1"/>
    <s v="Mars"/>
    <n v="1"/>
    <n v="2"/>
    <s v="Jeudi"/>
    <n v="82126"/>
  </r>
  <r>
    <x v="4"/>
    <d v="2009-03-03T00:00:00"/>
    <x v="1"/>
    <s v="Mars"/>
    <n v="1"/>
    <n v="3"/>
    <s v="Vendredi"/>
    <n v="67698"/>
  </r>
  <r>
    <x v="4"/>
    <d v="2009-03-04T00:00:00"/>
    <x v="1"/>
    <s v="Mars"/>
    <n v="1"/>
    <n v="4"/>
    <s v="Samedi"/>
    <n v="27861"/>
  </r>
  <r>
    <x v="4"/>
    <d v="2009-03-05T00:00:00"/>
    <x v="1"/>
    <s v="Mars"/>
    <n v="1"/>
    <n v="5"/>
    <s v="Dimanche"/>
    <n v="47474"/>
  </r>
  <r>
    <x v="4"/>
    <d v="2009-03-06T00:00:00"/>
    <x v="1"/>
    <s v="Mars"/>
    <n v="1"/>
    <n v="6"/>
    <s v="Lundi"/>
    <n v="84317"/>
  </r>
  <r>
    <x v="4"/>
    <d v="2009-03-07T00:00:00"/>
    <x v="1"/>
    <s v="Mars"/>
    <n v="1"/>
    <n v="7"/>
    <s v="Mardi"/>
    <n v="15535"/>
  </r>
  <r>
    <x v="4"/>
    <d v="2009-03-08T00:00:00"/>
    <x v="1"/>
    <s v="Mars"/>
    <n v="2"/>
    <n v="8"/>
    <s v="Mercredi"/>
    <n v="87793"/>
  </r>
  <r>
    <x v="4"/>
    <d v="2009-03-09T00:00:00"/>
    <x v="1"/>
    <s v="Mars"/>
    <n v="2"/>
    <n v="9"/>
    <s v="Jeudi"/>
    <n v="22524"/>
  </r>
  <r>
    <x v="4"/>
    <d v="2009-03-10T00:00:00"/>
    <x v="1"/>
    <s v="Mars"/>
    <n v="2"/>
    <n v="10"/>
    <s v="Vendredi"/>
    <n v="31982"/>
  </r>
  <r>
    <x v="4"/>
    <d v="2009-03-11T00:00:00"/>
    <x v="1"/>
    <s v="Mars"/>
    <n v="2"/>
    <n v="11"/>
    <s v="Samedi"/>
    <n v="22821"/>
  </r>
  <r>
    <x v="4"/>
    <d v="2009-03-12T00:00:00"/>
    <x v="1"/>
    <s v="Mars"/>
    <n v="2"/>
    <n v="12"/>
    <s v="Dimanche"/>
    <n v="60867"/>
  </r>
  <r>
    <x v="4"/>
    <d v="2009-03-13T00:00:00"/>
    <x v="1"/>
    <s v="Mars"/>
    <n v="2"/>
    <n v="13"/>
    <s v="Lundi"/>
    <n v="59302"/>
  </r>
  <r>
    <x v="4"/>
    <d v="2009-03-14T00:00:00"/>
    <x v="1"/>
    <s v="Mars"/>
    <n v="2"/>
    <n v="14"/>
    <s v="Mardi"/>
    <n v="62216"/>
  </r>
  <r>
    <x v="4"/>
    <d v="2009-03-15T00:00:00"/>
    <x v="1"/>
    <s v="Mars"/>
    <n v="3"/>
    <n v="15"/>
    <s v="Mercredi"/>
    <n v="49183"/>
  </r>
  <r>
    <x v="4"/>
    <d v="2009-03-16T00:00:00"/>
    <x v="1"/>
    <s v="Mars"/>
    <n v="3"/>
    <n v="16"/>
    <s v="Jeudi"/>
    <n v="20288"/>
  </r>
  <r>
    <x v="4"/>
    <d v="2009-03-17T00:00:00"/>
    <x v="1"/>
    <s v="Mars"/>
    <n v="3"/>
    <n v="17"/>
    <s v="Vendredi"/>
    <n v="28035"/>
  </r>
  <r>
    <x v="4"/>
    <d v="2009-03-18T00:00:00"/>
    <x v="1"/>
    <s v="Mars"/>
    <n v="3"/>
    <n v="18"/>
    <s v="Samedi"/>
    <n v="49705"/>
  </r>
  <r>
    <x v="4"/>
    <d v="2009-03-19T00:00:00"/>
    <x v="1"/>
    <s v="Mars"/>
    <n v="3"/>
    <n v="19"/>
    <s v="Dimanche"/>
    <n v="30830"/>
  </r>
  <r>
    <x v="4"/>
    <d v="2009-03-20T00:00:00"/>
    <x v="1"/>
    <s v="Mars"/>
    <n v="3"/>
    <n v="20"/>
    <s v="Lundi"/>
    <n v="78366"/>
  </r>
  <r>
    <x v="4"/>
    <d v="2009-03-21T00:00:00"/>
    <x v="1"/>
    <s v="Mars"/>
    <n v="3"/>
    <n v="21"/>
    <s v="Mardi"/>
    <n v="54387"/>
  </r>
  <r>
    <x v="4"/>
    <d v="2009-03-22T00:00:00"/>
    <x v="1"/>
    <s v="Mars"/>
    <n v="4"/>
    <n v="22"/>
    <s v="Mercredi"/>
    <n v="43430"/>
  </r>
  <r>
    <x v="4"/>
    <d v="2009-03-23T00:00:00"/>
    <x v="1"/>
    <s v="Mars"/>
    <n v="4"/>
    <n v="23"/>
    <s v="Jeudi"/>
    <n v="77614"/>
  </r>
  <r>
    <x v="4"/>
    <d v="2009-03-24T00:00:00"/>
    <x v="1"/>
    <s v="Mars"/>
    <n v="4"/>
    <n v="24"/>
    <s v="Vendredi"/>
    <n v="62379"/>
  </r>
  <r>
    <x v="4"/>
    <d v="2009-03-25T00:00:00"/>
    <x v="1"/>
    <s v="Mars"/>
    <n v="4"/>
    <n v="25"/>
    <s v="Samedi"/>
    <n v="74989"/>
  </r>
  <r>
    <x v="4"/>
    <d v="2009-03-26T00:00:00"/>
    <x v="1"/>
    <s v="Mars"/>
    <n v="4"/>
    <n v="26"/>
    <s v="Dimanche"/>
    <n v="22145"/>
  </r>
  <r>
    <x v="4"/>
    <d v="2009-03-27T00:00:00"/>
    <x v="1"/>
    <s v="Mars"/>
    <n v="4"/>
    <n v="27"/>
    <s v="Lundi"/>
    <n v="76807"/>
  </r>
  <r>
    <x v="4"/>
    <d v="2009-03-28T00:00:00"/>
    <x v="1"/>
    <s v="Mars"/>
    <n v="4"/>
    <n v="28"/>
    <s v="Mardi"/>
    <n v="85562"/>
  </r>
  <r>
    <x v="4"/>
    <d v="2009-03-29T00:00:00"/>
    <x v="1"/>
    <s v="Mars"/>
    <n v="5"/>
    <n v="29"/>
    <s v="Mercredi"/>
    <n v="15511"/>
  </r>
  <r>
    <x v="4"/>
    <d v="2009-03-30T00:00:00"/>
    <x v="1"/>
    <s v="Mars"/>
    <n v="5"/>
    <n v="30"/>
    <s v="Jeudi"/>
    <n v="17130"/>
  </r>
  <r>
    <x v="4"/>
    <d v="2009-03-31T00:00:00"/>
    <x v="1"/>
    <s v="Mars"/>
    <n v="5"/>
    <n v="31"/>
    <s v="Vendredi"/>
    <n v="54441"/>
  </r>
  <r>
    <x v="4"/>
    <d v="2009-04-01T00:00:00"/>
    <x v="1"/>
    <s v="Avril"/>
    <n v="1"/>
    <n v="1"/>
    <s v="Samedi"/>
    <n v="24165"/>
  </r>
  <r>
    <x v="4"/>
    <d v="2009-04-02T00:00:00"/>
    <x v="1"/>
    <s v="Avril"/>
    <n v="1"/>
    <n v="2"/>
    <s v="Dimanche"/>
    <n v="38152"/>
  </r>
  <r>
    <x v="4"/>
    <d v="2009-04-03T00:00:00"/>
    <x v="1"/>
    <s v="Avril"/>
    <n v="1"/>
    <n v="3"/>
    <s v="Lundi"/>
    <n v="52003"/>
  </r>
  <r>
    <x v="4"/>
    <d v="2009-04-04T00:00:00"/>
    <x v="1"/>
    <s v="Avril"/>
    <n v="1"/>
    <n v="4"/>
    <s v="Mardi"/>
    <n v="44143"/>
  </r>
  <r>
    <x v="4"/>
    <d v="2009-04-05T00:00:00"/>
    <x v="1"/>
    <s v="Avril"/>
    <n v="1"/>
    <n v="5"/>
    <s v="Mercredi"/>
    <n v="63958"/>
  </r>
  <r>
    <x v="4"/>
    <d v="2009-04-06T00:00:00"/>
    <x v="1"/>
    <s v="Avril"/>
    <n v="1"/>
    <n v="6"/>
    <s v="Jeudi"/>
    <n v="58541"/>
  </r>
  <r>
    <x v="4"/>
    <d v="2009-04-07T00:00:00"/>
    <x v="1"/>
    <s v="Avril"/>
    <n v="1"/>
    <n v="7"/>
    <s v="Vendredi"/>
    <n v="15988"/>
  </r>
  <r>
    <x v="4"/>
    <d v="2009-04-08T00:00:00"/>
    <x v="1"/>
    <s v="Avril"/>
    <n v="2"/>
    <n v="8"/>
    <s v="Samedi"/>
    <n v="67185"/>
  </r>
  <r>
    <x v="4"/>
    <d v="2009-04-09T00:00:00"/>
    <x v="1"/>
    <s v="Avril"/>
    <n v="2"/>
    <n v="9"/>
    <s v="Dimanche"/>
    <n v="27362"/>
  </r>
  <r>
    <x v="4"/>
    <d v="2009-04-10T00:00:00"/>
    <x v="1"/>
    <s v="Avril"/>
    <n v="2"/>
    <n v="10"/>
    <s v="Lundi"/>
    <n v="64570"/>
  </r>
  <r>
    <x v="4"/>
    <d v="2009-04-11T00:00:00"/>
    <x v="1"/>
    <s v="Avril"/>
    <n v="2"/>
    <n v="11"/>
    <s v="Mardi"/>
    <n v="55822"/>
  </r>
  <r>
    <x v="4"/>
    <d v="2009-04-12T00:00:00"/>
    <x v="1"/>
    <s v="Avril"/>
    <n v="2"/>
    <n v="12"/>
    <s v="Mercredi"/>
    <n v="50177"/>
  </r>
  <r>
    <x v="4"/>
    <d v="2009-04-13T00:00:00"/>
    <x v="1"/>
    <s v="Avril"/>
    <n v="2"/>
    <n v="13"/>
    <s v="Jeudi"/>
    <n v="30887"/>
  </r>
  <r>
    <x v="4"/>
    <d v="2009-04-14T00:00:00"/>
    <x v="1"/>
    <s v="Avril"/>
    <n v="2"/>
    <n v="14"/>
    <s v="Vendredi"/>
    <n v="64311"/>
  </r>
  <r>
    <x v="4"/>
    <d v="2009-04-15T00:00:00"/>
    <x v="1"/>
    <s v="Avril"/>
    <n v="3"/>
    <n v="15"/>
    <s v="Samedi"/>
    <n v="52047"/>
  </r>
  <r>
    <x v="4"/>
    <d v="2009-04-16T00:00:00"/>
    <x v="1"/>
    <s v="Avril"/>
    <n v="3"/>
    <n v="16"/>
    <s v="Dimanche"/>
    <n v="60472"/>
  </r>
  <r>
    <x v="4"/>
    <d v="2009-04-17T00:00:00"/>
    <x v="1"/>
    <s v="Avril"/>
    <n v="3"/>
    <n v="17"/>
    <s v="Lundi"/>
    <n v="34232"/>
  </r>
  <r>
    <x v="4"/>
    <d v="2009-04-18T00:00:00"/>
    <x v="1"/>
    <s v="Avril"/>
    <n v="3"/>
    <n v="18"/>
    <s v="Mardi"/>
    <n v="25990"/>
  </r>
  <r>
    <x v="4"/>
    <d v="2009-04-19T00:00:00"/>
    <x v="1"/>
    <s v="Avril"/>
    <n v="3"/>
    <n v="19"/>
    <s v="Mercredi"/>
    <n v="58910"/>
  </r>
  <r>
    <x v="4"/>
    <d v="2009-04-20T00:00:00"/>
    <x v="1"/>
    <s v="Avril"/>
    <n v="3"/>
    <n v="20"/>
    <s v="Jeudi"/>
    <n v="24528"/>
  </r>
  <r>
    <x v="4"/>
    <d v="2009-04-21T00:00:00"/>
    <x v="1"/>
    <s v="Avril"/>
    <n v="3"/>
    <n v="21"/>
    <s v="Vendredi"/>
    <n v="26688"/>
  </r>
  <r>
    <x v="4"/>
    <d v="2009-04-22T00:00:00"/>
    <x v="1"/>
    <s v="Avril"/>
    <n v="4"/>
    <n v="22"/>
    <s v="Samedi"/>
    <n v="64367"/>
  </r>
  <r>
    <x v="4"/>
    <d v="2009-04-23T00:00:00"/>
    <x v="1"/>
    <s v="Avril"/>
    <n v="4"/>
    <n v="23"/>
    <s v="Dimanche"/>
    <n v="70114"/>
  </r>
  <r>
    <x v="4"/>
    <d v="2009-04-24T00:00:00"/>
    <x v="1"/>
    <s v="Avril"/>
    <n v="4"/>
    <n v="24"/>
    <s v="Lundi"/>
    <n v="30675"/>
  </r>
  <r>
    <x v="4"/>
    <d v="2009-04-25T00:00:00"/>
    <x v="1"/>
    <s v="Avril"/>
    <n v="4"/>
    <n v="25"/>
    <s v="Mardi"/>
    <n v="62726"/>
  </r>
  <r>
    <x v="4"/>
    <d v="2009-04-26T00:00:00"/>
    <x v="1"/>
    <s v="Avril"/>
    <n v="4"/>
    <n v="26"/>
    <s v="Mercredi"/>
    <n v="19807"/>
  </r>
  <r>
    <x v="4"/>
    <d v="2009-04-27T00:00:00"/>
    <x v="1"/>
    <s v="Avril"/>
    <n v="4"/>
    <n v="27"/>
    <s v="Jeudi"/>
    <n v="86807"/>
  </r>
  <r>
    <x v="4"/>
    <d v="2009-04-28T00:00:00"/>
    <x v="1"/>
    <s v="Avril"/>
    <n v="4"/>
    <n v="28"/>
    <s v="Vendredi"/>
    <n v="61147"/>
  </r>
  <r>
    <x v="4"/>
    <d v="2009-04-29T00:00:00"/>
    <x v="1"/>
    <s v="Avril"/>
    <n v="5"/>
    <n v="29"/>
    <s v="Samedi"/>
    <n v="84134"/>
  </r>
  <r>
    <x v="4"/>
    <d v="2009-04-30T00:00:00"/>
    <x v="1"/>
    <s v="Avril"/>
    <n v="5"/>
    <n v="30"/>
    <s v="Dimanche"/>
    <n v="56280"/>
  </r>
  <r>
    <x v="4"/>
    <d v="2009-05-01T00:00:00"/>
    <x v="1"/>
    <s v="Mai"/>
    <n v="1"/>
    <n v="1"/>
    <s v="Lundi"/>
    <n v="69376"/>
  </r>
  <r>
    <x v="4"/>
    <d v="2009-05-02T00:00:00"/>
    <x v="1"/>
    <s v="Mai"/>
    <n v="1"/>
    <n v="2"/>
    <s v="Mardi"/>
    <n v="54730"/>
  </r>
  <r>
    <x v="4"/>
    <d v="2009-05-03T00:00:00"/>
    <x v="1"/>
    <s v="Mai"/>
    <n v="1"/>
    <n v="3"/>
    <s v="Mercredi"/>
    <n v="53106"/>
  </r>
  <r>
    <x v="4"/>
    <d v="2009-05-04T00:00:00"/>
    <x v="1"/>
    <s v="Mai"/>
    <n v="1"/>
    <n v="4"/>
    <s v="Jeudi"/>
    <n v="64560"/>
  </r>
  <r>
    <x v="4"/>
    <d v="2009-05-05T00:00:00"/>
    <x v="1"/>
    <s v="Mai"/>
    <n v="1"/>
    <n v="5"/>
    <s v="Vendredi"/>
    <n v="42700"/>
  </r>
  <r>
    <x v="4"/>
    <d v="2009-05-06T00:00:00"/>
    <x v="1"/>
    <s v="Mai"/>
    <n v="1"/>
    <n v="6"/>
    <s v="Samedi"/>
    <n v="30342"/>
  </r>
  <r>
    <x v="4"/>
    <d v="2009-05-07T00:00:00"/>
    <x v="1"/>
    <s v="Mai"/>
    <n v="1"/>
    <n v="7"/>
    <s v="Dimanche"/>
    <n v="83900"/>
  </r>
  <r>
    <x v="4"/>
    <d v="2009-05-08T00:00:00"/>
    <x v="1"/>
    <s v="Mai"/>
    <n v="2"/>
    <n v="8"/>
    <s v="Lundi"/>
    <n v="46732"/>
  </r>
  <r>
    <x v="4"/>
    <d v="2009-05-09T00:00:00"/>
    <x v="1"/>
    <s v="Mai"/>
    <n v="2"/>
    <n v="9"/>
    <s v="Mardi"/>
    <n v="40308"/>
  </r>
  <r>
    <x v="4"/>
    <d v="2009-05-10T00:00:00"/>
    <x v="1"/>
    <s v="Mai"/>
    <n v="2"/>
    <n v="10"/>
    <s v="Mercredi"/>
    <n v="65536"/>
  </r>
  <r>
    <x v="4"/>
    <d v="2009-05-11T00:00:00"/>
    <x v="1"/>
    <s v="Mai"/>
    <n v="2"/>
    <n v="11"/>
    <s v="Jeudi"/>
    <n v="79717"/>
  </r>
  <r>
    <x v="4"/>
    <d v="2009-05-12T00:00:00"/>
    <x v="1"/>
    <s v="Mai"/>
    <n v="2"/>
    <n v="12"/>
    <s v="Vendredi"/>
    <n v="21390"/>
  </r>
  <r>
    <x v="4"/>
    <d v="2009-05-13T00:00:00"/>
    <x v="1"/>
    <s v="Mai"/>
    <n v="2"/>
    <n v="13"/>
    <s v="Samedi"/>
    <n v="21907"/>
  </r>
  <r>
    <x v="4"/>
    <d v="2009-05-14T00:00:00"/>
    <x v="1"/>
    <s v="Mai"/>
    <n v="2"/>
    <n v="14"/>
    <s v="Dimanche"/>
    <n v="35900"/>
  </r>
  <r>
    <x v="4"/>
    <d v="2009-05-15T00:00:00"/>
    <x v="1"/>
    <s v="Mai"/>
    <n v="3"/>
    <n v="15"/>
    <s v="Lundi"/>
    <n v="45329"/>
  </r>
  <r>
    <x v="4"/>
    <d v="2009-05-16T00:00:00"/>
    <x v="1"/>
    <s v="Mai"/>
    <n v="3"/>
    <n v="16"/>
    <s v="Mardi"/>
    <n v="51946"/>
  </r>
  <r>
    <x v="4"/>
    <d v="2009-05-17T00:00:00"/>
    <x v="1"/>
    <s v="Mai"/>
    <n v="3"/>
    <n v="17"/>
    <s v="Mercredi"/>
    <n v="18141"/>
  </r>
  <r>
    <x v="4"/>
    <d v="2009-05-18T00:00:00"/>
    <x v="1"/>
    <s v="Mai"/>
    <n v="3"/>
    <n v="18"/>
    <s v="Jeudi"/>
    <n v="17676"/>
  </r>
  <r>
    <x v="4"/>
    <d v="2009-05-19T00:00:00"/>
    <x v="1"/>
    <s v="Mai"/>
    <n v="3"/>
    <n v="19"/>
    <s v="Vendredi"/>
    <n v="71789"/>
  </r>
  <r>
    <x v="4"/>
    <d v="2009-05-20T00:00:00"/>
    <x v="1"/>
    <s v="Mai"/>
    <n v="3"/>
    <n v="20"/>
    <s v="Samedi"/>
    <n v="50462"/>
  </r>
  <r>
    <x v="4"/>
    <d v="2009-05-21T00:00:00"/>
    <x v="1"/>
    <s v="Mai"/>
    <n v="3"/>
    <n v="21"/>
    <s v="Dimanche"/>
    <n v="24282"/>
  </r>
  <r>
    <x v="4"/>
    <d v="2009-05-22T00:00:00"/>
    <x v="1"/>
    <s v="Mai"/>
    <n v="4"/>
    <n v="22"/>
    <s v="Lundi"/>
    <n v="17275"/>
  </r>
  <r>
    <x v="4"/>
    <d v="2009-05-23T00:00:00"/>
    <x v="1"/>
    <s v="Mai"/>
    <n v="4"/>
    <n v="23"/>
    <s v="Mardi"/>
    <n v="78208"/>
  </r>
  <r>
    <x v="4"/>
    <d v="2009-05-24T00:00:00"/>
    <x v="1"/>
    <s v="Mai"/>
    <n v="4"/>
    <n v="24"/>
    <s v="Mercredi"/>
    <n v="44648"/>
  </r>
  <r>
    <x v="4"/>
    <d v="2009-05-25T00:00:00"/>
    <x v="1"/>
    <s v="Mai"/>
    <n v="4"/>
    <n v="25"/>
    <s v="Jeudi"/>
    <n v="22106"/>
  </r>
  <r>
    <x v="4"/>
    <d v="2009-05-26T00:00:00"/>
    <x v="1"/>
    <s v="Mai"/>
    <n v="4"/>
    <n v="26"/>
    <s v="Vendredi"/>
    <n v="72272"/>
  </r>
  <r>
    <x v="4"/>
    <d v="2009-05-27T00:00:00"/>
    <x v="1"/>
    <s v="Mai"/>
    <n v="4"/>
    <n v="27"/>
    <s v="Samedi"/>
    <n v="50140"/>
  </r>
  <r>
    <x v="4"/>
    <d v="2009-05-28T00:00:00"/>
    <x v="1"/>
    <s v="Mai"/>
    <n v="4"/>
    <n v="28"/>
    <s v="Dimanche"/>
    <n v="51407"/>
  </r>
  <r>
    <x v="4"/>
    <d v="2009-05-29T00:00:00"/>
    <x v="1"/>
    <s v="Mai"/>
    <n v="5"/>
    <n v="29"/>
    <s v="Lundi"/>
    <n v="81531"/>
  </r>
  <r>
    <x v="4"/>
    <d v="2009-05-30T00:00:00"/>
    <x v="1"/>
    <s v="Mai"/>
    <n v="5"/>
    <n v="30"/>
    <s v="Mardi"/>
    <n v="50880"/>
  </r>
  <r>
    <x v="4"/>
    <d v="2009-05-31T00:00:00"/>
    <x v="1"/>
    <s v="Mai"/>
    <n v="5"/>
    <n v="31"/>
    <s v="Mercredi"/>
    <n v="66752"/>
  </r>
  <r>
    <x v="4"/>
    <d v="2009-06-01T00:00:00"/>
    <x v="1"/>
    <s v="Juin"/>
    <n v="1"/>
    <n v="1"/>
    <s v="Jeudi"/>
    <n v="15896"/>
  </r>
  <r>
    <x v="4"/>
    <d v="2009-06-02T00:00:00"/>
    <x v="1"/>
    <s v="Juin"/>
    <n v="1"/>
    <n v="2"/>
    <s v="Vendredi"/>
    <n v="74277"/>
  </r>
  <r>
    <x v="4"/>
    <d v="2009-06-03T00:00:00"/>
    <x v="1"/>
    <s v="Juin"/>
    <n v="1"/>
    <n v="3"/>
    <s v="Samedi"/>
    <n v="55666"/>
  </r>
  <r>
    <x v="4"/>
    <d v="2009-06-04T00:00:00"/>
    <x v="1"/>
    <s v="Juin"/>
    <n v="1"/>
    <n v="4"/>
    <s v="Dimanche"/>
    <n v="79971"/>
  </r>
  <r>
    <x v="4"/>
    <d v="2009-06-05T00:00:00"/>
    <x v="1"/>
    <s v="Juin"/>
    <n v="1"/>
    <n v="5"/>
    <s v="Lundi"/>
    <n v="34093"/>
  </r>
  <r>
    <x v="4"/>
    <d v="2009-06-06T00:00:00"/>
    <x v="1"/>
    <s v="Juin"/>
    <n v="1"/>
    <n v="6"/>
    <s v="Mardi"/>
    <n v="55852"/>
  </r>
  <r>
    <x v="4"/>
    <d v="2009-06-07T00:00:00"/>
    <x v="1"/>
    <s v="Juin"/>
    <n v="1"/>
    <n v="7"/>
    <s v="Mercredi"/>
    <n v="50588"/>
  </r>
  <r>
    <x v="4"/>
    <d v="2009-06-08T00:00:00"/>
    <x v="1"/>
    <s v="Juin"/>
    <n v="2"/>
    <n v="8"/>
    <s v="Jeudi"/>
    <n v="72130"/>
  </r>
  <r>
    <x v="4"/>
    <d v="2009-06-09T00:00:00"/>
    <x v="1"/>
    <s v="Juin"/>
    <n v="2"/>
    <n v="9"/>
    <s v="Vendredi"/>
    <n v="17130"/>
  </r>
  <r>
    <x v="4"/>
    <d v="2009-06-10T00:00:00"/>
    <x v="1"/>
    <s v="Juin"/>
    <n v="2"/>
    <n v="10"/>
    <s v="Samedi"/>
    <n v="35138"/>
  </r>
  <r>
    <x v="4"/>
    <d v="2009-06-11T00:00:00"/>
    <x v="1"/>
    <s v="Juin"/>
    <n v="2"/>
    <n v="11"/>
    <s v="Dimanche"/>
    <n v="64901"/>
  </r>
  <r>
    <x v="4"/>
    <d v="2009-06-12T00:00:00"/>
    <x v="1"/>
    <s v="Juin"/>
    <n v="2"/>
    <n v="12"/>
    <s v="Lundi"/>
    <n v="80608"/>
  </r>
  <r>
    <x v="4"/>
    <d v="2009-06-13T00:00:00"/>
    <x v="1"/>
    <s v="Juin"/>
    <n v="2"/>
    <n v="13"/>
    <s v="Mardi"/>
    <n v="65159"/>
  </r>
  <r>
    <x v="4"/>
    <d v="2009-06-14T00:00:00"/>
    <x v="1"/>
    <s v="Juin"/>
    <n v="2"/>
    <n v="14"/>
    <s v="Mercredi"/>
    <n v="66542"/>
  </r>
  <r>
    <x v="4"/>
    <d v="2009-06-15T00:00:00"/>
    <x v="1"/>
    <s v="Juin"/>
    <n v="3"/>
    <n v="15"/>
    <s v="Jeudi"/>
    <n v="19914"/>
  </r>
  <r>
    <x v="4"/>
    <d v="2009-06-16T00:00:00"/>
    <x v="1"/>
    <s v="Juin"/>
    <n v="3"/>
    <n v="16"/>
    <s v="Vendredi"/>
    <n v="49917"/>
  </r>
  <r>
    <x v="4"/>
    <d v="2009-06-17T00:00:00"/>
    <x v="1"/>
    <s v="Juin"/>
    <n v="3"/>
    <n v="17"/>
    <s v="Samedi"/>
    <n v="61162"/>
  </r>
  <r>
    <x v="4"/>
    <d v="2009-06-18T00:00:00"/>
    <x v="1"/>
    <s v="Juin"/>
    <n v="3"/>
    <n v="18"/>
    <s v="Dimanche"/>
    <n v="61011"/>
  </r>
  <r>
    <x v="4"/>
    <d v="2009-06-19T00:00:00"/>
    <x v="1"/>
    <s v="Juin"/>
    <n v="3"/>
    <n v="19"/>
    <s v="Lundi"/>
    <n v="58578"/>
  </r>
  <r>
    <x v="4"/>
    <d v="2009-06-20T00:00:00"/>
    <x v="1"/>
    <s v="Juin"/>
    <n v="3"/>
    <n v="20"/>
    <s v="Mardi"/>
    <n v="19112"/>
  </r>
  <r>
    <x v="4"/>
    <d v="2009-06-21T00:00:00"/>
    <x v="1"/>
    <s v="Juin"/>
    <n v="3"/>
    <n v="21"/>
    <s v="Mercredi"/>
    <n v="81247"/>
  </r>
  <r>
    <x v="4"/>
    <d v="2009-06-22T00:00:00"/>
    <x v="1"/>
    <s v="Juin"/>
    <n v="4"/>
    <n v="22"/>
    <s v="Jeudi"/>
    <n v="19372"/>
  </r>
  <r>
    <x v="4"/>
    <d v="2009-06-23T00:00:00"/>
    <x v="1"/>
    <s v="Juin"/>
    <n v="4"/>
    <n v="23"/>
    <s v="Vendredi"/>
    <n v="70708"/>
  </r>
  <r>
    <x v="4"/>
    <d v="2009-06-24T00:00:00"/>
    <x v="1"/>
    <s v="Juin"/>
    <n v="4"/>
    <n v="24"/>
    <s v="Samedi"/>
    <n v="19624"/>
  </r>
  <r>
    <x v="4"/>
    <d v="2009-06-25T00:00:00"/>
    <x v="1"/>
    <s v="Juin"/>
    <n v="4"/>
    <n v="25"/>
    <s v="Dimanche"/>
    <n v="62885"/>
  </r>
  <r>
    <x v="4"/>
    <d v="2009-06-26T00:00:00"/>
    <x v="1"/>
    <s v="Juin"/>
    <n v="4"/>
    <n v="26"/>
    <s v="Lundi"/>
    <n v="81753"/>
  </r>
  <r>
    <x v="4"/>
    <d v="2009-06-27T00:00:00"/>
    <x v="1"/>
    <s v="Juin"/>
    <n v="4"/>
    <n v="27"/>
    <s v="Mardi"/>
    <n v="47058"/>
  </r>
  <r>
    <x v="4"/>
    <d v="2009-06-28T00:00:00"/>
    <x v="1"/>
    <s v="Juin"/>
    <n v="4"/>
    <n v="28"/>
    <s v="Mercredi"/>
    <n v="15383"/>
  </r>
  <r>
    <x v="4"/>
    <d v="2009-06-29T00:00:00"/>
    <x v="1"/>
    <s v="Juin"/>
    <n v="5"/>
    <n v="29"/>
    <s v="Jeudi"/>
    <n v="17402"/>
  </r>
  <r>
    <x v="4"/>
    <d v="2009-06-30T00:00:00"/>
    <x v="1"/>
    <s v="Juin"/>
    <n v="5"/>
    <n v="30"/>
    <s v="Vendredi"/>
    <n v="82761"/>
  </r>
  <r>
    <x v="4"/>
    <d v="2009-07-01T00:00:00"/>
    <x v="1"/>
    <s v="Juillet"/>
    <n v="1"/>
    <n v="1"/>
    <s v="Samedi"/>
    <n v="87678"/>
  </r>
  <r>
    <x v="4"/>
    <d v="2009-07-02T00:00:00"/>
    <x v="1"/>
    <s v="Juillet"/>
    <n v="1"/>
    <n v="2"/>
    <s v="Dimanche"/>
    <n v="85935"/>
  </r>
  <r>
    <x v="4"/>
    <d v="2009-07-03T00:00:00"/>
    <x v="1"/>
    <s v="Juillet"/>
    <n v="1"/>
    <n v="3"/>
    <s v="Lundi"/>
    <n v="39673"/>
  </r>
  <r>
    <x v="4"/>
    <d v="2009-07-04T00:00:00"/>
    <x v="1"/>
    <s v="Juillet"/>
    <n v="1"/>
    <n v="4"/>
    <s v="Mardi"/>
    <n v="30554"/>
  </r>
  <r>
    <x v="4"/>
    <d v="2009-07-05T00:00:00"/>
    <x v="1"/>
    <s v="Juillet"/>
    <n v="1"/>
    <n v="5"/>
    <s v="Mercredi"/>
    <n v="21892"/>
  </r>
  <r>
    <x v="4"/>
    <d v="2009-07-06T00:00:00"/>
    <x v="1"/>
    <s v="Juillet"/>
    <n v="1"/>
    <n v="6"/>
    <s v="Jeudi"/>
    <n v="57497"/>
  </r>
  <r>
    <x v="4"/>
    <d v="2009-07-07T00:00:00"/>
    <x v="1"/>
    <s v="Juillet"/>
    <n v="1"/>
    <n v="7"/>
    <s v="Vendredi"/>
    <n v="74641"/>
  </r>
  <r>
    <x v="4"/>
    <d v="2009-07-08T00:00:00"/>
    <x v="1"/>
    <s v="Juillet"/>
    <n v="2"/>
    <n v="8"/>
    <s v="Samedi"/>
    <n v="56948"/>
  </r>
  <r>
    <x v="4"/>
    <d v="2009-07-09T00:00:00"/>
    <x v="1"/>
    <s v="Juillet"/>
    <n v="2"/>
    <n v="9"/>
    <s v="Dimanche"/>
    <n v="60205"/>
  </r>
  <r>
    <x v="4"/>
    <d v="2009-07-10T00:00:00"/>
    <x v="1"/>
    <s v="Juillet"/>
    <n v="2"/>
    <n v="10"/>
    <s v="Lundi"/>
    <n v="15358"/>
  </r>
  <r>
    <x v="4"/>
    <d v="2009-07-11T00:00:00"/>
    <x v="1"/>
    <s v="Juillet"/>
    <n v="2"/>
    <n v="11"/>
    <s v="Mardi"/>
    <n v="36906"/>
  </r>
  <r>
    <x v="4"/>
    <d v="2009-07-12T00:00:00"/>
    <x v="1"/>
    <s v="Juillet"/>
    <n v="2"/>
    <n v="12"/>
    <s v="Mercredi"/>
    <n v="67295"/>
  </r>
  <r>
    <x v="4"/>
    <d v="2009-07-13T00:00:00"/>
    <x v="1"/>
    <s v="Juillet"/>
    <n v="2"/>
    <n v="13"/>
    <s v="Jeudi"/>
    <n v="61771"/>
  </r>
  <r>
    <x v="4"/>
    <d v="2009-07-14T00:00:00"/>
    <x v="1"/>
    <s v="Juillet"/>
    <n v="2"/>
    <n v="14"/>
    <s v="Vendredi"/>
    <n v="55196"/>
  </r>
  <r>
    <x v="4"/>
    <d v="2009-07-15T00:00:00"/>
    <x v="1"/>
    <s v="Juillet"/>
    <n v="3"/>
    <n v="15"/>
    <s v="Samedi"/>
    <n v="54157"/>
  </r>
  <r>
    <x v="4"/>
    <d v="2009-07-16T00:00:00"/>
    <x v="1"/>
    <s v="Juillet"/>
    <n v="3"/>
    <n v="16"/>
    <s v="Dimanche"/>
    <n v="43399"/>
  </r>
  <r>
    <x v="4"/>
    <d v="2009-07-17T00:00:00"/>
    <x v="1"/>
    <s v="Juillet"/>
    <n v="3"/>
    <n v="17"/>
    <s v="Lundi"/>
    <n v="36418"/>
  </r>
  <r>
    <x v="4"/>
    <d v="2009-07-18T00:00:00"/>
    <x v="1"/>
    <s v="Juillet"/>
    <n v="3"/>
    <n v="18"/>
    <s v="Mardi"/>
    <n v="23105"/>
  </r>
  <r>
    <x v="4"/>
    <d v="2009-07-19T00:00:00"/>
    <x v="1"/>
    <s v="Juillet"/>
    <n v="3"/>
    <n v="19"/>
    <s v="Mercredi"/>
    <n v="50062"/>
  </r>
  <r>
    <x v="4"/>
    <d v="2009-07-20T00:00:00"/>
    <x v="1"/>
    <s v="Juillet"/>
    <n v="3"/>
    <n v="20"/>
    <s v="Jeudi"/>
    <n v="40935"/>
  </r>
  <r>
    <x v="4"/>
    <d v="2009-07-21T00:00:00"/>
    <x v="1"/>
    <s v="Juillet"/>
    <n v="3"/>
    <n v="21"/>
    <s v="Vendredi"/>
    <n v="64493"/>
  </r>
  <r>
    <x v="4"/>
    <d v="2009-07-22T00:00:00"/>
    <x v="1"/>
    <s v="Juillet"/>
    <n v="4"/>
    <n v="22"/>
    <s v="Samedi"/>
    <n v="53579"/>
  </r>
  <r>
    <x v="4"/>
    <d v="2009-07-23T00:00:00"/>
    <x v="1"/>
    <s v="Juillet"/>
    <n v="4"/>
    <n v="23"/>
    <s v="Dimanche"/>
    <n v="49608"/>
  </r>
  <r>
    <x v="4"/>
    <d v="2009-07-24T00:00:00"/>
    <x v="1"/>
    <s v="Juillet"/>
    <n v="4"/>
    <n v="24"/>
    <s v="Lundi"/>
    <n v="77572"/>
  </r>
  <r>
    <x v="4"/>
    <d v="2009-07-25T00:00:00"/>
    <x v="1"/>
    <s v="Juillet"/>
    <n v="4"/>
    <n v="25"/>
    <s v="Mardi"/>
    <n v="80744"/>
  </r>
  <r>
    <x v="4"/>
    <d v="2009-07-26T00:00:00"/>
    <x v="1"/>
    <s v="Juillet"/>
    <n v="4"/>
    <n v="26"/>
    <s v="Mercredi"/>
    <n v="53539"/>
  </r>
  <r>
    <x v="4"/>
    <d v="2009-07-27T00:00:00"/>
    <x v="1"/>
    <s v="Juillet"/>
    <n v="4"/>
    <n v="27"/>
    <s v="Jeudi"/>
    <n v="67079"/>
  </r>
  <r>
    <x v="4"/>
    <d v="2009-07-28T00:00:00"/>
    <x v="1"/>
    <s v="Juillet"/>
    <n v="4"/>
    <n v="28"/>
    <s v="Vendredi"/>
    <n v="84821"/>
  </r>
  <r>
    <x v="4"/>
    <d v="2009-07-29T00:00:00"/>
    <x v="1"/>
    <s v="Juillet"/>
    <n v="5"/>
    <n v="29"/>
    <s v="Samedi"/>
    <n v="57672"/>
  </r>
  <r>
    <x v="4"/>
    <d v="2009-07-30T00:00:00"/>
    <x v="1"/>
    <s v="Juillet"/>
    <n v="5"/>
    <n v="30"/>
    <s v="Dimanche"/>
    <n v="17355"/>
  </r>
  <r>
    <x v="4"/>
    <d v="2009-07-31T00:00:00"/>
    <x v="1"/>
    <s v="Juillet"/>
    <n v="5"/>
    <n v="31"/>
    <s v="Lundi"/>
    <n v="55586"/>
  </r>
  <r>
    <x v="4"/>
    <d v="2009-08-01T00:00:00"/>
    <x v="1"/>
    <s v="Août"/>
    <n v="1"/>
    <n v="1"/>
    <s v="Mardi"/>
    <n v="38977"/>
  </r>
  <r>
    <x v="4"/>
    <d v="2009-08-02T00:00:00"/>
    <x v="1"/>
    <s v="Août"/>
    <n v="1"/>
    <n v="2"/>
    <s v="Mercredi"/>
    <n v="22216"/>
  </r>
  <r>
    <x v="4"/>
    <d v="2009-08-03T00:00:00"/>
    <x v="1"/>
    <s v="Août"/>
    <n v="1"/>
    <n v="3"/>
    <s v="Jeudi"/>
    <n v="56676"/>
  </r>
  <r>
    <x v="4"/>
    <d v="2009-08-04T00:00:00"/>
    <x v="1"/>
    <s v="Août"/>
    <n v="1"/>
    <n v="4"/>
    <s v="Vendredi"/>
    <n v="68478"/>
  </r>
  <r>
    <x v="4"/>
    <d v="2009-08-05T00:00:00"/>
    <x v="1"/>
    <s v="Août"/>
    <n v="1"/>
    <n v="5"/>
    <s v="Samedi"/>
    <n v="45951"/>
  </r>
  <r>
    <x v="4"/>
    <d v="2009-08-06T00:00:00"/>
    <x v="1"/>
    <s v="Août"/>
    <n v="1"/>
    <n v="6"/>
    <s v="Dimanche"/>
    <n v="53323"/>
  </r>
  <r>
    <x v="4"/>
    <d v="2009-08-07T00:00:00"/>
    <x v="1"/>
    <s v="Août"/>
    <n v="1"/>
    <n v="7"/>
    <s v="Lundi"/>
    <n v="37734"/>
  </r>
  <r>
    <x v="4"/>
    <d v="2009-08-08T00:00:00"/>
    <x v="1"/>
    <s v="Août"/>
    <n v="2"/>
    <n v="8"/>
    <s v="Mardi"/>
    <n v="42604"/>
  </r>
  <r>
    <x v="4"/>
    <d v="2009-08-09T00:00:00"/>
    <x v="1"/>
    <s v="Août"/>
    <n v="2"/>
    <n v="9"/>
    <s v="Mercredi"/>
    <n v="59491"/>
  </r>
  <r>
    <x v="4"/>
    <d v="2009-08-10T00:00:00"/>
    <x v="1"/>
    <s v="Août"/>
    <n v="2"/>
    <n v="10"/>
    <s v="Jeudi"/>
    <n v="25272"/>
  </r>
  <r>
    <x v="4"/>
    <d v="2009-08-11T00:00:00"/>
    <x v="1"/>
    <s v="Août"/>
    <n v="2"/>
    <n v="11"/>
    <s v="Vendredi"/>
    <n v="30114"/>
  </r>
  <r>
    <x v="4"/>
    <d v="2009-08-12T00:00:00"/>
    <x v="1"/>
    <s v="Août"/>
    <n v="2"/>
    <n v="12"/>
    <s v="Samedi"/>
    <n v="70971"/>
  </r>
  <r>
    <x v="4"/>
    <d v="2009-08-13T00:00:00"/>
    <x v="1"/>
    <s v="Août"/>
    <n v="2"/>
    <n v="13"/>
    <s v="Dimanche"/>
    <n v="77295"/>
  </r>
  <r>
    <x v="4"/>
    <d v="2009-08-14T00:00:00"/>
    <x v="1"/>
    <s v="Août"/>
    <n v="2"/>
    <n v="14"/>
    <s v="Lundi"/>
    <n v="28874"/>
  </r>
  <r>
    <x v="4"/>
    <d v="2009-08-15T00:00:00"/>
    <x v="1"/>
    <s v="Août"/>
    <n v="3"/>
    <n v="15"/>
    <s v="Mardi"/>
    <n v="87620"/>
  </r>
  <r>
    <x v="4"/>
    <d v="2009-08-16T00:00:00"/>
    <x v="1"/>
    <s v="Août"/>
    <n v="3"/>
    <n v="16"/>
    <s v="Mercredi"/>
    <n v="33080"/>
  </r>
  <r>
    <x v="4"/>
    <d v="2009-08-17T00:00:00"/>
    <x v="1"/>
    <s v="Août"/>
    <n v="3"/>
    <n v="17"/>
    <s v="Jeudi"/>
    <n v="34857"/>
  </r>
  <r>
    <x v="4"/>
    <d v="2009-08-18T00:00:00"/>
    <x v="1"/>
    <s v="Août"/>
    <n v="3"/>
    <n v="18"/>
    <s v="Vendredi"/>
    <n v="38039"/>
  </r>
  <r>
    <x v="4"/>
    <d v="2009-08-19T00:00:00"/>
    <x v="1"/>
    <s v="Août"/>
    <n v="3"/>
    <n v="19"/>
    <s v="Samedi"/>
    <n v="62760"/>
  </r>
  <r>
    <x v="4"/>
    <d v="2009-08-20T00:00:00"/>
    <x v="1"/>
    <s v="Août"/>
    <n v="3"/>
    <n v="20"/>
    <s v="Dimanche"/>
    <n v="70263"/>
  </r>
  <r>
    <x v="4"/>
    <d v="2009-08-21T00:00:00"/>
    <x v="1"/>
    <s v="Août"/>
    <n v="3"/>
    <n v="21"/>
    <s v="Lundi"/>
    <n v="64970"/>
  </r>
  <r>
    <x v="4"/>
    <d v="2009-08-22T00:00:00"/>
    <x v="1"/>
    <s v="Août"/>
    <n v="4"/>
    <n v="22"/>
    <s v="Mardi"/>
    <n v="46523"/>
  </r>
  <r>
    <x v="4"/>
    <d v="2009-08-23T00:00:00"/>
    <x v="1"/>
    <s v="Août"/>
    <n v="4"/>
    <n v="23"/>
    <s v="Mercredi"/>
    <n v="63786"/>
  </r>
  <r>
    <x v="4"/>
    <d v="2009-08-24T00:00:00"/>
    <x v="1"/>
    <s v="Août"/>
    <n v="4"/>
    <n v="24"/>
    <s v="Jeudi"/>
    <n v="87896"/>
  </r>
  <r>
    <x v="4"/>
    <d v="2009-08-25T00:00:00"/>
    <x v="1"/>
    <s v="Août"/>
    <n v="4"/>
    <n v="25"/>
    <s v="Vendredi"/>
    <n v="17956"/>
  </r>
  <r>
    <x v="4"/>
    <d v="2009-08-26T00:00:00"/>
    <x v="1"/>
    <s v="Août"/>
    <n v="4"/>
    <n v="26"/>
    <s v="Samedi"/>
    <n v="28005"/>
  </r>
  <r>
    <x v="4"/>
    <d v="2009-08-27T00:00:00"/>
    <x v="1"/>
    <s v="Août"/>
    <n v="4"/>
    <n v="27"/>
    <s v="Dimanche"/>
    <n v="45895"/>
  </r>
  <r>
    <x v="4"/>
    <d v="2009-08-28T00:00:00"/>
    <x v="1"/>
    <s v="Août"/>
    <n v="4"/>
    <n v="28"/>
    <s v="Lundi"/>
    <n v="32612"/>
  </r>
  <r>
    <x v="4"/>
    <d v="2009-08-29T00:00:00"/>
    <x v="1"/>
    <s v="Août"/>
    <n v="5"/>
    <n v="29"/>
    <s v="Mardi"/>
    <n v="84991"/>
  </r>
  <r>
    <x v="4"/>
    <d v="2009-08-30T00:00:00"/>
    <x v="1"/>
    <s v="Août"/>
    <n v="5"/>
    <n v="30"/>
    <s v="Mercredi"/>
    <n v="59051"/>
  </r>
  <r>
    <x v="4"/>
    <d v="2009-08-31T00:00:00"/>
    <x v="1"/>
    <s v="Août"/>
    <n v="5"/>
    <n v="31"/>
    <s v="Jeudi"/>
    <n v="71375"/>
  </r>
  <r>
    <x v="4"/>
    <d v="2009-09-01T00:00:00"/>
    <x v="1"/>
    <s v="Septembre"/>
    <n v="1"/>
    <n v="1"/>
    <s v="Vendredi"/>
    <n v="27632"/>
  </r>
  <r>
    <x v="4"/>
    <d v="2009-09-02T00:00:00"/>
    <x v="1"/>
    <s v="Septembre"/>
    <n v="1"/>
    <n v="2"/>
    <s v="Samedi"/>
    <n v="19504"/>
  </r>
  <r>
    <x v="4"/>
    <d v="2009-09-03T00:00:00"/>
    <x v="1"/>
    <s v="Septembre"/>
    <n v="1"/>
    <n v="3"/>
    <s v="Dimanche"/>
    <n v="32429"/>
  </r>
  <r>
    <x v="4"/>
    <d v="2009-09-04T00:00:00"/>
    <x v="1"/>
    <s v="Septembre"/>
    <n v="1"/>
    <n v="4"/>
    <s v="Lundi"/>
    <n v="43320"/>
  </r>
  <r>
    <x v="4"/>
    <d v="2009-09-05T00:00:00"/>
    <x v="1"/>
    <s v="Septembre"/>
    <n v="1"/>
    <n v="5"/>
    <s v="Mardi"/>
    <n v="14523"/>
  </r>
  <r>
    <x v="4"/>
    <d v="2009-09-06T00:00:00"/>
    <x v="1"/>
    <s v="Septembre"/>
    <n v="1"/>
    <n v="6"/>
    <s v="Mercredi"/>
    <n v="80194"/>
  </r>
  <r>
    <x v="4"/>
    <d v="2009-09-07T00:00:00"/>
    <x v="1"/>
    <s v="Septembre"/>
    <n v="1"/>
    <n v="7"/>
    <s v="Jeudi"/>
    <n v="34767"/>
  </r>
  <r>
    <x v="4"/>
    <d v="2009-09-08T00:00:00"/>
    <x v="1"/>
    <s v="Septembre"/>
    <n v="2"/>
    <n v="8"/>
    <s v="Vendredi"/>
    <n v="34998"/>
  </r>
  <r>
    <x v="4"/>
    <d v="2009-09-09T00:00:00"/>
    <x v="1"/>
    <s v="Septembre"/>
    <n v="2"/>
    <n v="9"/>
    <s v="Samedi"/>
    <n v="23888"/>
  </r>
  <r>
    <x v="4"/>
    <d v="2009-09-10T00:00:00"/>
    <x v="1"/>
    <s v="Septembre"/>
    <n v="2"/>
    <n v="10"/>
    <s v="Dimanche"/>
    <n v="21226"/>
  </r>
  <r>
    <x v="4"/>
    <d v="2009-09-11T00:00:00"/>
    <x v="1"/>
    <s v="Septembre"/>
    <n v="2"/>
    <n v="11"/>
    <s v="Lundi"/>
    <n v="82102"/>
  </r>
  <r>
    <x v="4"/>
    <d v="2009-09-12T00:00:00"/>
    <x v="1"/>
    <s v="Septembre"/>
    <n v="2"/>
    <n v="12"/>
    <s v="Mardi"/>
    <n v="29496"/>
  </r>
  <r>
    <x v="4"/>
    <d v="2009-09-13T00:00:00"/>
    <x v="1"/>
    <s v="Septembre"/>
    <n v="2"/>
    <n v="13"/>
    <s v="Mercredi"/>
    <n v="74247"/>
  </r>
  <r>
    <x v="4"/>
    <d v="2009-09-14T00:00:00"/>
    <x v="1"/>
    <s v="Septembre"/>
    <n v="2"/>
    <n v="14"/>
    <s v="Jeudi"/>
    <n v="20320"/>
  </r>
  <r>
    <x v="4"/>
    <d v="2009-09-15T00:00:00"/>
    <x v="1"/>
    <s v="Septembre"/>
    <n v="3"/>
    <n v="15"/>
    <s v="Vendredi"/>
    <n v="39900"/>
  </r>
  <r>
    <x v="4"/>
    <d v="2009-09-16T00:00:00"/>
    <x v="1"/>
    <s v="Septembre"/>
    <n v="3"/>
    <n v="16"/>
    <s v="Samedi"/>
    <n v="63732"/>
  </r>
  <r>
    <x v="4"/>
    <d v="2009-09-17T00:00:00"/>
    <x v="1"/>
    <s v="Septembre"/>
    <n v="3"/>
    <n v="17"/>
    <s v="Dimanche"/>
    <n v="40027"/>
  </r>
  <r>
    <x v="4"/>
    <d v="2009-09-18T00:00:00"/>
    <x v="1"/>
    <s v="Septembre"/>
    <n v="3"/>
    <n v="18"/>
    <s v="Lundi"/>
    <n v="21965"/>
  </r>
  <r>
    <x v="4"/>
    <d v="2009-09-19T00:00:00"/>
    <x v="1"/>
    <s v="Septembre"/>
    <n v="3"/>
    <n v="19"/>
    <s v="Mardi"/>
    <n v="46870"/>
  </r>
  <r>
    <x v="4"/>
    <d v="2009-09-20T00:00:00"/>
    <x v="1"/>
    <s v="Septembre"/>
    <n v="3"/>
    <n v="20"/>
    <s v="Mercredi"/>
    <n v="33170"/>
  </r>
  <r>
    <x v="4"/>
    <d v="2009-09-21T00:00:00"/>
    <x v="1"/>
    <s v="Septembre"/>
    <n v="3"/>
    <n v="21"/>
    <s v="Jeudi"/>
    <n v="47582"/>
  </r>
  <r>
    <x v="4"/>
    <d v="2009-09-22T00:00:00"/>
    <x v="1"/>
    <s v="Septembre"/>
    <n v="4"/>
    <n v="22"/>
    <s v="Vendredi"/>
    <n v="39331"/>
  </r>
  <r>
    <x v="4"/>
    <d v="2009-09-23T00:00:00"/>
    <x v="1"/>
    <s v="Septembre"/>
    <n v="4"/>
    <n v="23"/>
    <s v="Samedi"/>
    <n v="40469"/>
  </r>
  <r>
    <x v="4"/>
    <d v="2009-09-24T00:00:00"/>
    <x v="1"/>
    <s v="Septembre"/>
    <n v="4"/>
    <n v="24"/>
    <s v="Dimanche"/>
    <n v="62910"/>
  </r>
  <r>
    <x v="4"/>
    <d v="2009-09-25T00:00:00"/>
    <x v="1"/>
    <s v="Septembre"/>
    <n v="4"/>
    <n v="25"/>
    <s v="Lundi"/>
    <n v="49212"/>
  </r>
  <r>
    <x v="4"/>
    <d v="2009-09-26T00:00:00"/>
    <x v="1"/>
    <s v="Septembre"/>
    <n v="4"/>
    <n v="26"/>
    <s v="Mardi"/>
    <n v="71730"/>
  </r>
  <r>
    <x v="4"/>
    <d v="2009-09-27T00:00:00"/>
    <x v="1"/>
    <s v="Septembre"/>
    <n v="4"/>
    <n v="27"/>
    <s v="Mercredi"/>
    <n v="46478"/>
  </r>
  <r>
    <x v="4"/>
    <d v="2009-09-28T00:00:00"/>
    <x v="1"/>
    <s v="Septembre"/>
    <n v="4"/>
    <n v="28"/>
    <s v="Jeudi"/>
    <n v="45202"/>
  </r>
  <r>
    <x v="4"/>
    <d v="2009-09-29T00:00:00"/>
    <x v="1"/>
    <s v="Septembre"/>
    <n v="5"/>
    <n v="29"/>
    <s v="Vendredi"/>
    <n v="58413"/>
  </r>
  <r>
    <x v="4"/>
    <d v="2009-09-30T00:00:00"/>
    <x v="1"/>
    <s v="Septembre"/>
    <n v="5"/>
    <n v="30"/>
    <s v="Samedi"/>
    <n v="14014"/>
  </r>
  <r>
    <x v="4"/>
    <d v="2009-10-01T00:00:00"/>
    <x v="1"/>
    <s v="Octobre"/>
    <n v="1"/>
    <n v="1"/>
    <s v="Dimanche"/>
    <n v="66676"/>
  </r>
  <r>
    <x v="4"/>
    <d v="2009-10-02T00:00:00"/>
    <x v="1"/>
    <s v="Octobre"/>
    <n v="1"/>
    <n v="2"/>
    <s v="Lundi"/>
    <n v="85679"/>
  </r>
  <r>
    <x v="4"/>
    <d v="2009-10-03T00:00:00"/>
    <x v="1"/>
    <s v="Octobre"/>
    <n v="1"/>
    <n v="3"/>
    <s v="Mardi"/>
    <n v="60298"/>
  </r>
  <r>
    <x v="4"/>
    <d v="2009-10-04T00:00:00"/>
    <x v="1"/>
    <s v="Octobre"/>
    <n v="1"/>
    <n v="4"/>
    <s v="Mercredi"/>
    <n v="71485"/>
  </r>
  <r>
    <x v="4"/>
    <d v="2009-10-05T00:00:00"/>
    <x v="1"/>
    <s v="Octobre"/>
    <n v="1"/>
    <n v="5"/>
    <s v="Jeudi"/>
    <n v="46859"/>
  </r>
  <r>
    <x v="4"/>
    <d v="2009-10-06T00:00:00"/>
    <x v="1"/>
    <s v="Octobre"/>
    <n v="1"/>
    <n v="6"/>
    <s v="Vendredi"/>
    <n v="14040"/>
  </r>
  <r>
    <x v="4"/>
    <d v="2009-10-07T00:00:00"/>
    <x v="1"/>
    <s v="Octobre"/>
    <n v="1"/>
    <n v="7"/>
    <s v="Samedi"/>
    <n v="70842"/>
  </r>
  <r>
    <x v="4"/>
    <d v="2009-10-08T00:00:00"/>
    <x v="1"/>
    <s v="Octobre"/>
    <n v="2"/>
    <n v="8"/>
    <s v="Dimanche"/>
    <n v="75879"/>
  </r>
  <r>
    <x v="4"/>
    <d v="2009-10-09T00:00:00"/>
    <x v="1"/>
    <s v="Octobre"/>
    <n v="2"/>
    <n v="9"/>
    <s v="Lundi"/>
    <n v="24389"/>
  </r>
  <r>
    <x v="4"/>
    <d v="2009-10-10T00:00:00"/>
    <x v="1"/>
    <s v="Octobre"/>
    <n v="2"/>
    <n v="10"/>
    <s v="Mardi"/>
    <n v="24015"/>
  </r>
  <r>
    <x v="4"/>
    <d v="2009-10-11T00:00:00"/>
    <x v="1"/>
    <s v="Octobre"/>
    <n v="2"/>
    <n v="11"/>
    <s v="Mercredi"/>
    <n v="14668"/>
  </r>
  <r>
    <x v="4"/>
    <d v="2009-10-12T00:00:00"/>
    <x v="1"/>
    <s v="Octobre"/>
    <n v="2"/>
    <n v="12"/>
    <s v="Jeudi"/>
    <n v="51383"/>
  </r>
  <r>
    <x v="4"/>
    <d v="2009-10-13T00:00:00"/>
    <x v="1"/>
    <s v="Octobre"/>
    <n v="2"/>
    <n v="13"/>
    <s v="Vendredi"/>
    <n v="39673"/>
  </r>
  <r>
    <x v="4"/>
    <d v="2009-10-14T00:00:00"/>
    <x v="1"/>
    <s v="Octobre"/>
    <n v="2"/>
    <n v="14"/>
    <s v="Samedi"/>
    <n v="69455"/>
  </r>
  <r>
    <x v="4"/>
    <d v="2009-10-15T00:00:00"/>
    <x v="1"/>
    <s v="Octobre"/>
    <n v="3"/>
    <n v="15"/>
    <s v="Dimanche"/>
    <n v="68901"/>
  </r>
  <r>
    <x v="4"/>
    <d v="2009-10-16T00:00:00"/>
    <x v="1"/>
    <s v="Octobre"/>
    <n v="3"/>
    <n v="16"/>
    <s v="Lundi"/>
    <n v="42359"/>
  </r>
  <r>
    <x v="4"/>
    <d v="2009-10-17T00:00:00"/>
    <x v="1"/>
    <s v="Octobre"/>
    <n v="3"/>
    <n v="17"/>
    <s v="Mardi"/>
    <n v="59863"/>
  </r>
  <r>
    <x v="4"/>
    <d v="2009-10-18T00:00:00"/>
    <x v="1"/>
    <s v="Octobre"/>
    <n v="3"/>
    <n v="18"/>
    <s v="Mercredi"/>
    <n v="15420"/>
  </r>
  <r>
    <x v="4"/>
    <d v="2009-10-19T00:00:00"/>
    <x v="1"/>
    <s v="Octobre"/>
    <n v="3"/>
    <n v="19"/>
    <s v="Jeudi"/>
    <n v="88081"/>
  </r>
  <r>
    <x v="4"/>
    <d v="2009-10-20T00:00:00"/>
    <x v="1"/>
    <s v="Octobre"/>
    <n v="3"/>
    <n v="20"/>
    <s v="Vendredi"/>
    <n v="87001"/>
  </r>
  <r>
    <x v="4"/>
    <d v="2009-10-21T00:00:00"/>
    <x v="1"/>
    <s v="Octobre"/>
    <n v="3"/>
    <n v="21"/>
    <s v="Samedi"/>
    <n v="61868"/>
  </r>
  <r>
    <x v="4"/>
    <d v="2009-10-22T00:00:00"/>
    <x v="1"/>
    <s v="Octobre"/>
    <n v="4"/>
    <n v="22"/>
    <s v="Dimanche"/>
    <n v="63359"/>
  </r>
  <r>
    <x v="4"/>
    <d v="2009-10-23T00:00:00"/>
    <x v="1"/>
    <s v="Octobre"/>
    <n v="4"/>
    <n v="23"/>
    <s v="Lundi"/>
    <n v="62617"/>
  </r>
  <r>
    <x v="4"/>
    <d v="2009-10-24T00:00:00"/>
    <x v="1"/>
    <s v="Octobre"/>
    <n v="4"/>
    <n v="24"/>
    <s v="Mardi"/>
    <n v="87381"/>
  </r>
  <r>
    <x v="4"/>
    <d v="2009-10-25T00:00:00"/>
    <x v="1"/>
    <s v="Octobre"/>
    <n v="4"/>
    <n v="25"/>
    <s v="Mercredi"/>
    <n v="59546"/>
  </r>
  <r>
    <x v="4"/>
    <d v="2009-10-26T00:00:00"/>
    <x v="1"/>
    <s v="Octobre"/>
    <n v="4"/>
    <n v="26"/>
    <s v="Jeudi"/>
    <n v="42786"/>
  </r>
  <r>
    <x v="4"/>
    <d v="2009-10-27T00:00:00"/>
    <x v="1"/>
    <s v="Octobre"/>
    <n v="4"/>
    <n v="27"/>
    <s v="Vendredi"/>
    <n v="24158"/>
  </r>
  <r>
    <x v="4"/>
    <d v="2009-10-28T00:00:00"/>
    <x v="1"/>
    <s v="Octobre"/>
    <n v="4"/>
    <n v="28"/>
    <s v="Samedi"/>
    <n v="50297"/>
  </r>
  <r>
    <x v="4"/>
    <d v="2009-10-29T00:00:00"/>
    <x v="1"/>
    <s v="Octobre"/>
    <n v="5"/>
    <n v="29"/>
    <s v="Dimanche"/>
    <n v="49804"/>
  </r>
  <r>
    <x v="4"/>
    <d v="2009-10-30T00:00:00"/>
    <x v="1"/>
    <s v="Octobre"/>
    <n v="5"/>
    <n v="30"/>
    <s v="Lundi"/>
    <n v="36856"/>
  </r>
  <r>
    <x v="4"/>
    <d v="2009-10-31T00:00:00"/>
    <x v="1"/>
    <s v="Octobre"/>
    <n v="5"/>
    <n v="31"/>
    <s v="Mardi"/>
    <n v="77173"/>
  </r>
  <r>
    <x v="4"/>
    <d v="2009-11-01T00:00:00"/>
    <x v="1"/>
    <s v="Novembre"/>
    <n v="1"/>
    <n v="1"/>
    <s v="Mercredi"/>
    <n v="106440"/>
  </r>
  <r>
    <x v="4"/>
    <d v="2009-11-02T00:00:00"/>
    <x v="1"/>
    <s v="Novembre"/>
    <n v="1"/>
    <n v="2"/>
    <s v="Jeudi"/>
    <n v="70950"/>
  </r>
  <r>
    <x v="4"/>
    <d v="2009-11-03T00:00:00"/>
    <x v="1"/>
    <s v="Novembre"/>
    <n v="1"/>
    <n v="3"/>
    <s v="Vendredi"/>
    <n v="58601"/>
  </r>
  <r>
    <x v="4"/>
    <d v="2009-11-04T00:00:00"/>
    <x v="1"/>
    <s v="Novembre"/>
    <n v="1"/>
    <n v="4"/>
    <s v="Samedi"/>
    <n v="145021"/>
  </r>
  <r>
    <x v="4"/>
    <d v="2009-11-05T00:00:00"/>
    <x v="1"/>
    <s v="Novembre"/>
    <n v="1"/>
    <n v="5"/>
    <s v="Dimanche"/>
    <n v="120232"/>
  </r>
  <r>
    <x v="4"/>
    <d v="2009-11-06T00:00:00"/>
    <x v="1"/>
    <s v="Novembre"/>
    <n v="1"/>
    <n v="6"/>
    <s v="Lundi"/>
    <n v="75340"/>
  </r>
  <r>
    <x v="4"/>
    <d v="2009-11-07T00:00:00"/>
    <x v="1"/>
    <s v="Novembre"/>
    <n v="1"/>
    <n v="7"/>
    <s v="Mardi"/>
    <n v="80640"/>
  </r>
  <r>
    <x v="4"/>
    <d v="2009-11-08T00:00:00"/>
    <x v="1"/>
    <s v="Novembre"/>
    <n v="2"/>
    <n v="8"/>
    <s v="Mercredi"/>
    <n v="123289"/>
  </r>
  <r>
    <x v="4"/>
    <d v="2009-11-09T00:00:00"/>
    <x v="1"/>
    <s v="Novembre"/>
    <n v="2"/>
    <n v="9"/>
    <s v="Jeudi"/>
    <n v="108985"/>
  </r>
  <r>
    <x v="4"/>
    <d v="2009-11-10T00:00:00"/>
    <x v="1"/>
    <s v="Novembre"/>
    <n v="2"/>
    <n v="10"/>
    <s v="Vendredi"/>
    <n v="142723"/>
  </r>
  <r>
    <x v="4"/>
    <d v="2009-11-11T00:00:00"/>
    <x v="1"/>
    <s v="Novembre"/>
    <n v="2"/>
    <n v="11"/>
    <s v="Samedi"/>
    <n v="81714"/>
  </r>
  <r>
    <x v="4"/>
    <d v="2009-11-12T00:00:00"/>
    <x v="1"/>
    <s v="Novembre"/>
    <n v="2"/>
    <n v="12"/>
    <s v="Dimanche"/>
    <n v="136488"/>
  </r>
  <r>
    <x v="4"/>
    <d v="2009-11-13T00:00:00"/>
    <x v="1"/>
    <s v="Novembre"/>
    <n v="2"/>
    <n v="13"/>
    <s v="Lundi"/>
    <n v="55434"/>
  </r>
  <r>
    <x v="4"/>
    <d v="2009-11-14T00:00:00"/>
    <x v="1"/>
    <s v="Novembre"/>
    <n v="2"/>
    <n v="14"/>
    <s v="Mardi"/>
    <n v="137767"/>
  </r>
  <r>
    <x v="4"/>
    <d v="2009-11-15T00:00:00"/>
    <x v="1"/>
    <s v="Novembre"/>
    <n v="3"/>
    <n v="15"/>
    <s v="Mercredi"/>
    <n v="135790"/>
  </r>
  <r>
    <x v="4"/>
    <d v="2009-11-16T00:00:00"/>
    <x v="1"/>
    <s v="Novembre"/>
    <n v="3"/>
    <n v="16"/>
    <s v="Jeudi"/>
    <n v="142112"/>
  </r>
  <r>
    <x v="4"/>
    <d v="2009-11-17T00:00:00"/>
    <x v="1"/>
    <s v="Novembre"/>
    <n v="3"/>
    <n v="17"/>
    <s v="Vendredi"/>
    <n v="145320"/>
  </r>
  <r>
    <x v="4"/>
    <d v="2009-11-18T00:00:00"/>
    <x v="1"/>
    <s v="Novembre"/>
    <n v="3"/>
    <n v="18"/>
    <s v="Samedi"/>
    <n v="115639"/>
  </r>
  <r>
    <x v="4"/>
    <d v="2009-11-19T00:00:00"/>
    <x v="1"/>
    <s v="Novembre"/>
    <n v="3"/>
    <n v="19"/>
    <s v="Dimanche"/>
    <n v="136916"/>
  </r>
  <r>
    <x v="4"/>
    <d v="2009-11-20T00:00:00"/>
    <x v="1"/>
    <s v="Novembre"/>
    <n v="3"/>
    <n v="20"/>
    <s v="Lundi"/>
    <n v="120013"/>
  </r>
  <r>
    <x v="4"/>
    <d v="2009-11-21T00:00:00"/>
    <x v="1"/>
    <s v="Novembre"/>
    <n v="3"/>
    <n v="21"/>
    <s v="Mardi"/>
    <n v="69588"/>
  </r>
  <r>
    <x v="4"/>
    <d v="2009-11-22T00:00:00"/>
    <x v="1"/>
    <s v="Novembre"/>
    <n v="4"/>
    <n v="22"/>
    <s v="Mercredi"/>
    <n v="103781"/>
  </r>
  <r>
    <x v="4"/>
    <d v="2009-11-23T00:00:00"/>
    <x v="1"/>
    <s v="Novembre"/>
    <n v="4"/>
    <n v="23"/>
    <s v="Jeudi"/>
    <n v="115955"/>
  </r>
  <r>
    <x v="4"/>
    <d v="2009-11-24T00:00:00"/>
    <x v="1"/>
    <s v="Novembre"/>
    <n v="4"/>
    <n v="24"/>
    <s v="Vendredi"/>
    <n v="43654"/>
  </r>
  <r>
    <x v="4"/>
    <d v="2009-11-25T00:00:00"/>
    <x v="1"/>
    <s v="Novembre"/>
    <n v="4"/>
    <n v="25"/>
    <s v="Samedi"/>
    <n v="80919"/>
  </r>
  <r>
    <x v="4"/>
    <d v="2009-11-26T00:00:00"/>
    <x v="1"/>
    <s v="Novembre"/>
    <n v="4"/>
    <n v="26"/>
    <s v="Dimanche"/>
    <n v="128130"/>
  </r>
  <r>
    <x v="4"/>
    <d v="2009-11-27T00:00:00"/>
    <x v="1"/>
    <s v="Novembre"/>
    <n v="4"/>
    <n v="27"/>
    <s v="Lundi"/>
    <n v="104318"/>
  </r>
  <r>
    <x v="4"/>
    <d v="2009-11-28T00:00:00"/>
    <x v="1"/>
    <s v="Novembre"/>
    <n v="4"/>
    <n v="28"/>
    <s v="Mardi"/>
    <n v="73896"/>
  </r>
  <r>
    <x v="4"/>
    <d v="2009-11-29T00:00:00"/>
    <x v="1"/>
    <s v="Novembre"/>
    <n v="5"/>
    <n v="29"/>
    <s v="Mercredi"/>
    <n v="115157"/>
  </r>
  <r>
    <x v="4"/>
    <d v="2009-11-30T00:00:00"/>
    <x v="1"/>
    <s v="Novembre"/>
    <n v="5"/>
    <n v="30"/>
    <s v="Jeudi"/>
    <n v="148032"/>
  </r>
  <r>
    <x v="4"/>
    <d v="2009-12-01T00:00:00"/>
    <x v="1"/>
    <s v="Décembre"/>
    <n v="1"/>
    <n v="1"/>
    <s v="Vendredi"/>
    <n v="105585"/>
  </r>
  <r>
    <x v="4"/>
    <d v="2009-12-02T00:00:00"/>
    <x v="1"/>
    <s v="Décembre"/>
    <n v="1"/>
    <n v="2"/>
    <s v="Samedi"/>
    <n v="136119"/>
  </r>
  <r>
    <x v="4"/>
    <d v="2009-12-03T00:00:00"/>
    <x v="1"/>
    <s v="Décembre"/>
    <n v="1"/>
    <n v="3"/>
    <s v="Dimanche"/>
    <n v="128972"/>
  </r>
  <r>
    <x v="4"/>
    <d v="2009-12-04T00:00:00"/>
    <x v="1"/>
    <s v="Décembre"/>
    <n v="1"/>
    <n v="4"/>
    <s v="Lundi"/>
    <n v="58199"/>
  </r>
  <r>
    <x v="4"/>
    <d v="2009-12-05T00:00:00"/>
    <x v="1"/>
    <s v="Décembre"/>
    <n v="1"/>
    <n v="5"/>
    <s v="Mardi"/>
    <n v="76243"/>
  </r>
  <r>
    <x v="4"/>
    <d v="2009-12-06T00:00:00"/>
    <x v="1"/>
    <s v="Décembre"/>
    <n v="1"/>
    <n v="6"/>
    <s v="Mercredi"/>
    <n v="142675"/>
  </r>
  <r>
    <x v="4"/>
    <d v="2009-12-07T00:00:00"/>
    <x v="1"/>
    <s v="Décembre"/>
    <n v="1"/>
    <n v="7"/>
    <s v="Jeudi"/>
    <n v="110488"/>
  </r>
  <r>
    <x v="4"/>
    <d v="2009-12-08T00:00:00"/>
    <x v="1"/>
    <s v="Décembre"/>
    <n v="2"/>
    <n v="8"/>
    <s v="Vendredi"/>
    <n v="110588"/>
  </r>
  <r>
    <x v="4"/>
    <d v="2009-12-09T00:00:00"/>
    <x v="1"/>
    <s v="Décembre"/>
    <n v="2"/>
    <n v="9"/>
    <s v="Samedi"/>
    <n v="66490"/>
  </r>
  <r>
    <x v="4"/>
    <d v="2009-12-10T00:00:00"/>
    <x v="1"/>
    <s v="Décembre"/>
    <n v="2"/>
    <n v="10"/>
    <s v="Dimanche"/>
    <n v="104383"/>
  </r>
  <r>
    <x v="4"/>
    <d v="2009-12-11T00:00:00"/>
    <x v="1"/>
    <s v="Décembre"/>
    <n v="2"/>
    <n v="11"/>
    <s v="Lundi"/>
    <n v="48563"/>
  </r>
  <r>
    <x v="4"/>
    <d v="2009-12-12T00:00:00"/>
    <x v="1"/>
    <s v="Décembre"/>
    <n v="2"/>
    <n v="12"/>
    <s v="Mardi"/>
    <n v="119684"/>
  </r>
  <r>
    <x v="4"/>
    <d v="2009-12-13T00:00:00"/>
    <x v="1"/>
    <s v="Décembre"/>
    <n v="2"/>
    <n v="13"/>
    <s v="Mercredi"/>
    <n v="145024"/>
  </r>
  <r>
    <x v="4"/>
    <d v="2009-12-14T00:00:00"/>
    <x v="1"/>
    <s v="Décembre"/>
    <n v="2"/>
    <n v="14"/>
    <s v="Jeudi"/>
    <n v="106578"/>
  </r>
  <r>
    <x v="4"/>
    <d v="2009-12-15T00:00:00"/>
    <x v="1"/>
    <s v="Décembre"/>
    <n v="3"/>
    <n v="15"/>
    <s v="Vendredi"/>
    <n v="62719"/>
  </r>
  <r>
    <x v="4"/>
    <d v="2009-12-16T00:00:00"/>
    <x v="1"/>
    <s v="Décembre"/>
    <n v="3"/>
    <n v="16"/>
    <s v="Samedi"/>
    <n v="80197"/>
  </r>
  <r>
    <x v="4"/>
    <d v="2009-12-17T00:00:00"/>
    <x v="1"/>
    <s v="Décembre"/>
    <n v="3"/>
    <n v="17"/>
    <s v="Dimanche"/>
    <n v="139718"/>
  </r>
  <r>
    <x v="4"/>
    <d v="2009-12-18T00:00:00"/>
    <x v="1"/>
    <s v="Décembre"/>
    <n v="3"/>
    <n v="18"/>
    <s v="Lundi"/>
    <n v="62824"/>
  </r>
  <r>
    <x v="4"/>
    <d v="2009-12-19T00:00:00"/>
    <x v="1"/>
    <s v="Décembre"/>
    <n v="3"/>
    <n v="19"/>
    <s v="Mardi"/>
    <n v="146727"/>
  </r>
  <r>
    <x v="4"/>
    <d v="2009-12-20T00:00:00"/>
    <x v="1"/>
    <s v="Décembre"/>
    <n v="3"/>
    <n v="20"/>
    <s v="Mercredi"/>
    <n v="152459"/>
  </r>
  <r>
    <x v="4"/>
    <d v="2009-12-21T00:00:00"/>
    <x v="1"/>
    <s v="Décembre"/>
    <n v="3"/>
    <n v="21"/>
    <s v="Jeudi"/>
    <n v="103267"/>
  </r>
  <r>
    <x v="4"/>
    <d v="2009-12-22T00:00:00"/>
    <x v="1"/>
    <s v="Décembre"/>
    <n v="4"/>
    <n v="22"/>
    <s v="Vendredi"/>
    <n v="91532"/>
  </r>
  <r>
    <x v="4"/>
    <d v="2009-12-23T00:00:00"/>
    <x v="1"/>
    <s v="Décembre"/>
    <n v="4"/>
    <n v="23"/>
    <s v="Samedi"/>
    <n v="138970"/>
  </r>
  <r>
    <x v="4"/>
    <d v="2009-12-24T00:00:00"/>
    <x v="1"/>
    <s v="Décembre"/>
    <n v="4"/>
    <n v="24"/>
    <s v="Dimanche"/>
    <n v="94349"/>
  </r>
  <r>
    <x v="4"/>
    <d v="2009-12-25T00:00:00"/>
    <x v="1"/>
    <s v="Décembre"/>
    <n v="4"/>
    <n v="25"/>
    <s v="Lundi"/>
    <n v="131342"/>
  </r>
  <r>
    <x v="4"/>
    <d v="2009-12-26T00:00:00"/>
    <x v="1"/>
    <s v="Décembre"/>
    <n v="4"/>
    <n v="26"/>
    <s v="Mardi"/>
    <n v="100785"/>
  </r>
  <r>
    <x v="4"/>
    <d v="2009-12-27T00:00:00"/>
    <x v="1"/>
    <s v="Décembre"/>
    <n v="4"/>
    <n v="27"/>
    <s v="Mercredi"/>
    <n v="114496"/>
  </r>
  <r>
    <x v="4"/>
    <d v="2009-12-28T00:00:00"/>
    <x v="1"/>
    <s v="Décembre"/>
    <n v="4"/>
    <n v="28"/>
    <s v="Jeudi"/>
    <n v="102308"/>
  </r>
  <r>
    <x v="4"/>
    <d v="2009-12-29T00:00:00"/>
    <x v="1"/>
    <s v="Décembre"/>
    <n v="5"/>
    <n v="29"/>
    <s v="Vendredi"/>
    <n v="86267"/>
  </r>
  <r>
    <x v="4"/>
    <d v="2009-12-30T00:00:00"/>
    <x v="1"/>
    <s v="Décembre"/>
    <n v="5"/>
    <n v="30"/>
    <s v="Samedi"/>
    <n v="121636"/>
  </r>
  <r>
    <x v="4"/>
    <d v="2009-12-31T00:00:00"/>
    <x v="1"/>
    <s v="Décembre"/>
    <n v="5"/>
    <n v="31"/>
    <s v="Dimanche"/>
    <n v="41262"/>
  </r>
  <r>
    <x v="5"/>
    <d v="2009-01-01T00:00:00"/>
    <x v="1"/>
    <s v="Janvier"/>
    <n v="1"/>
    <n v="1"/>
    <s v="Lundi"/>
    <n v="152544"/>
  </r>
  <r>
    <x v="5"/>
    <d v="2009-01-02T00:00:00"/>
    <x v="1"/>
    <s v="Janvier"/>
    <n v="1"/>
    <n v="2"/>
    <s v="Mardi"/>
    <n v="118550"/>
  </r>
  <r>
    <x v="5"/>
    <d v="2009-01-03T00:00:00"/>
    <x v="1"/>
    <s v="Janvier"/>
    <n v="1"/>
    <n v="3"/>
    <s v="Mercredi"/>
    <n v="133216"/>
  </r>
  <r>
    <x v="5"/>
    <d v="2009-01-04T00:00:00"/>
    <x v="1"/>
    <s v="Janvier"/>
    <n v="1"/>
    <n v="4"/>
    <s v="Jeudi"/>
    <n v="74144"/>
  </r>
  <r>
    <x v="5"/>
    <d v="2009-01-05T00:00:00"/>
    <x v="1"/>
    <s v="Janvier"/>
    <n v="1"/>
    <n v="5"/>
    <s v="Vendredi"/>
    <n v="61582"/>
  </r>
  <r>
    <x v="5"/>
    <d v="2009-01-06T00:00:00"/>
    <x v="1"/>
    <s v="Janvier"/>
    <n v="1"/>
    <n v="6"/>
    <s v="Samedi"/>
    <n v="116804"/>
  </r>
  <r>
    <x v="5"/>
    <d v="2009-01-07T00:00:00"/>
    <x v="1"/>
    <s v="Janvier"/>
    <n v="1"/>
    <n v="7"/>
    <s v="Dimanche"/>
    <n v="85041"/>
  </r>
  <r>
    <x v="5"/>
    <d v="2009-01-08T00:00:00"/>
    <x v="1"/>
    <s v="Janvier"/>
    <n v="2"/>
    <n v="8"/>
    <s v="Lundi"/>
    <n v="121332"/>
  </r>
  <r>
    <x v="5"/>
    <d v="2009-01-09T00:00:00"/>
    <x v="1"/>
    <s v="Janvier"/>
    <n v="2"/>
    <n v="9"/>
    <s v="Mardi"/>
    <n v="49736"/>
  </r>
  <r>
    <x v="5"/>
    <d v="2009-01-10T00:00:00"/>
    <x v="1"/>
    <s v="Janvier"/>
    <n v="2"/>
    <n v="10"/>
    <s v="Mercredi"/>
    <n v="64530"/>
  </r>
  <r>
    <x v="5"/>
    <d v="2009-01-11T00:00:00"/>
    <x v="1"/>
    <s v="Janvier"/>
    <n v="2"/>
    <n v="11"/>
    <s v="Jeudi"/>
    <n v="75367"/>
  </r>
  <r>
    <x v="5"/>
    <d v="2009-01-12T00:00:00"/>
    <x v="1"/>
    <s v="Janvier"/>
    <n v="2"/>
    <n v="12"/>
    <s v="Vendredi"/>
    <n v="62924"/>
  </r>
  <r>
    <x v="5"/>
    <d v="2009-01-13T00:00:00"/>
    <x v="1"/>
    <s v="Janvier"/>
    <n v="2"/>
    <n v="13"/>
    <s v="Samedi"/>
    <n v="151335"/>
  </r>
  <r>
    <x v="5"/>
    <d v="2009-01-14T00:00:00"/>
    <x v="1"/>
    <s v="Janvier"/>
    <n v="2"/>
    <n v="14"/>
    <s v="Dimanche"/>
    <n v="152966"/>
  </r>
  <r>
    <x v="5"/>
    <d v="2009-01-15T00:00:00"/>
    <x v="1"/>
    <s v="Janvier"/>
    <n v="3"/>
    <n v="15"/>
    <s v="Lundi"/>
    <n v="59964"/>
  </r>
  <r>
    <x v="5"/>
    <d v="2009-01-16T00:00:00"/>
    <x v="1"/>
    <s v="Janvier"/>
    <n v="3"/>
    <n v="16"/>
    <s v="Mardi"/>
    <n v="81528"/>
  </r>
  <r>
    <x v="5"/>
    <d v="2009-01-17T00:00:00"/>
    <x v="1"/>
    <s v="Janvier"/>
    <n v="3"/>
    <n v="17"/>
    <s v="Mercredi"/>
    <n v="153753"/>
  </r>
  <r>
    <x v="5"/>
    <d v="2009-01-18T00:00:00"/>
    <x v="1"/>
    <s v="Janvier"/>
    <n v="3"/>
    <n v="18"/>
    <s v="Jeudi"/>
    <n v="91894"/>
  </r>
  <r>
    <x v="5"/>
    <d v="2009-01-19T00:00:00"/>
    <x v="1"/>
    <s v="Janvier"/>
    <n v="3"/>
    <n v="19"/>
    <s v="Vendredi"/>
    <n v="70185"/>
  </r>
  <r>
    <x v="5"/>
    <d v="2009-01-20T00:00:00"/>
    <x v="1"/>
    <s v="Janvier"/>
    <n v="3"/>
    <n v="20"/>
    <s v="Samedi"/>
    <n v="138543"/>
  </r>
  <r>
    <x v="5"/>
    <d v="2009-01-21T00:00:00"/>
    <x v="1"/>
    <s v="Janvier"/>
    <n v="3"/>
    <n v="21"/>
    <s v="Dimanche"/>
    <n v="50347"/>
  </r>
  <r>
    <x v="5"/>
    <d v="2009-01-22T00:00:00"/>
    <x v="1"/>
    <s v="Janvier"/>
    <n v="4"/>
    <n v="22"/>
    <s v="Lundi"/>
    <n v="52981"/>
  </r>
  <r>
    <x v="5"/>
    <d v="2009-01-23T00:00:00"/>
    <x v="1"/>
    <s v="Janvier"/>
    <n v="4"/>
    <n v="23"/>
    <s v="Mardi"/>
    <n v="145737"/>
  </r>
  <r>
    <x v="5"/>
    <d v="2009-01-24T00:00:00"/>
    <x v="1"/>
    <s v="Janvier"/>
    <n v="4"/>
    <n v="24"/>
    <s v="Mercredi"/>
    <n v="157767"/>
  </r>
  <r>
    <x v="5"/>
    <d v="2009-01-25T00:00:00"/>
    <x v="1"/>
    <s v="Janvier"/>
    <n v="4"/>
    <n v="25"/>
    <s v="Jeudi"/>
    <n v="64984"/>
  </r>
  <r>
    <x v="5"/>
    <d v="2009-01-26T00:00:00"/>
    <x v="1"/>
    <s v="Janvier"/>
    <n v="4"/>
    <n v="26"/>
    <s v="Vendredi"/>
    <n v="157291"/>
  </r>
  <r>
    <x v="5"/>
    <d v="2009-01-27T00:00:00"/>
    <x v="1"/>
    <s v="Janvier"/>
    <n v="4"/>
    <n v="27"/>
    <s v="Samedi"/>
    <n v="61410"/>
  </r>
  <r>
    <x v="5"/>
    <d v="2009-01-28T00:00:00"/>
    <x v="1"/>
    <s v="Janvier"/>
    <n v="4"/>
    <n v="28"/>
    <s v="Dimanche"/>
    <n v="78860"/>
  </r>
  <r>
    <x v="5"/>
    <d v="2009-01-29T00:00:00"/>
    <x v="1"/>
    <s v="Janvier"/>
    <n v="5"/>
    <n v="29"/>
    <s v="Lundi"/>
    <n v="132096"/>
  </r>
  <r>
    <x v="5"/>
    <d v="2009-01-30T00:00:00"/>
    <x v="1"/>
    <s v="Janvier"/>
    <n v="5"/>
    <n v="30"/>
    <s v="Mardi"/>
    <n v="93747"/>
  </r>
  <r>
    <x v="5"/>
    <d v="2009-01-31T00:00:00"/>
    <x v="1"/>
    <s v="Janvier"/>
    <n v="5"/>
    <n v="31"/>
    <s v="Mercredi"/>
    <n v="61915"/>
  </r>
  <r>
    <x v="5"/>
    <d v="2009-02-01T00:00:00"/>
    <x v="1"/>
    <s v="Février"/>
    <n v="1"/>
    <n v="1"/>
    <s v="Jeudi"/>
    <n v="65861"/>
  </r>
  <r>
    <x v="5"/>
    <d v="2009-02-02T00:00:00"/>
    <x v="1"/>
    <s v="Février"/>
    <n v="1"/>
    <n v="2"/>
    <s v="Vendredi"/>
    <n v="44575"/>
  </r>
  <r>
    <x v="5"/>
    <d v="2009-02-03T00:00:00"/>
    <x v="1"/>
    <s v="Février"/>
    <n v="1"/>
    <n v="3"/>
    <s v="Samedi"/>
    <n v="99028"/>
  </r>
  <r>
    <x v="5"/>
    <d v="2009-02-04T00:00:00"/>
    <x v="1"/>
    <s v="Février"/>
    <n v="1"/>
    <n v="4"/>
    <s v="Dimanche"/>
    <n v="68063"/>
  </r>
  <r>
    <x v="5"/>
    <d v="2009-02-05T00:00:00"/>
    <x v="1"/>
    <s v="Février"/>
    <n v="1"/>
    <n v="5"/>
    <s v="Lundi"/>
    <n v="70949"/>
  </r>
  <r>
    <x v="5"/>
    <d v="2009-02-06T00:00:00"/>
    <x v="1"/>
    <s v="Février"/>
    <n v="1"/>
    <n v="6"/>
    <s v="Mardi"/>
    <n v="53346"/>
  </r>
  <r>
    <x v="5"/>
    <d v="2009-02-07T00:00:00"/>
    <x v="1"/>
    <s v="Février"/>
    <n v="1"/>
    <n v="7"/>
    <s v="Mercredi"/>
    <n v="112055"/>
  </r>
  <r>
    <x v="5"/>
    <d v="2009-02-08T00:00:00"/>
    <x v="1"/>
    <s v="Février"/>
    <n v="2"/>
    <n v="8"/>
    <s v="Jeudi"/>
    <n v="53035"/>
  </r>
  <r>
    <x v="5"/>
    <d v="2009-02-09T00:00:00"/>
    <x v="1"/>
    <s v="Février"/>
    <n v="2"/>
    <n v="9"/>
    <s v="Vendredi"/>
    <n v="149365"/>
  </r>
  <r>
    <x v="5"/>
    <d v="2009-02-10T00:00:00"/>
    <x v="1"/>
    <s v="Février"/>
    <n v="2"/>
    <n v="10"/>
    <s v="Samedi"/>
    <n v="112027"/>
  </r>
  <r>
    <x v="5"/>
    <d v="2009-02-11T00:00:00"/>
    <x v="1"/>
    <s v="Février"/>
    <n v="2"/>
    <n v="11"/>
    <s v="Dimanche"/>
    <n v="83754"/>
  </r>
  <r>
    <x v="5"/>
    <d v="2009-02-12T00:00:00"/>
    <x v="1"/>
    <s v="Février"/>
    <n v="2"/>
    <n v="12"/>
    <s v="Lundi"/>
    <n v="44778"/>
  </r>
  <r>
    <x v="5"/>
    <d v="2009-02-13T00:00:00"/>
    <x v="1"/>
    <s v="Février"/>
    <n v="2"/>
    <n v="13"/>
    <s v="Mardi"/>
    <n v="87168"/>
  </r>
  <r>
    <x v="5"/>
    <d v="2009-02-14T00:00:00"/>
    <x v="1"/>
    <s v="Février"/>
    <n v="2"/>
    <n v="14"/>
    <s v="Mercredi"/>
    <n v="55624"/>
  </r>
  <r>
    <x v="5"/>
    <d v="2009-02-15T00:00:00"/>
    <x v="1"/>
    <s v="Février"/>
    <n v="3"/>
    <n v="15"/>
    <s v="Jeudi"/>
    <n v="79401"/>
  </r>
  <r>
    <x v="5"/>
    <d v="2009-02-16T00:00:00"/>
    <x v="1"/>
    <s v="Février"/>
    <n v="3"/>
    <n v="16"/>
    <s v="Vendredi"/>
    <n v="76094"/>
  </r>
  <r>
    <x v="5"/>
    <d v="2009-02-17T00:00:00"/>
    <x v="1"/>
    <s v="Février"/>
    <n v="3"/>
    <n v="17"/>
    <s v="Samedi"/>
    <n v="39442"/>
  </r>
  <r>
    <x v="5"/>
    <d v="2009-02-18T00:00:00"/>
    <x v="1"/>
    <s v="Février"/>
    <n v="3"/>
    <n v="18"/>
    <s v="Dimanche"/>
    <n v="56734"/>
  </r>
  <r>
    <x v="5"/>
    <d v="2009-02-19T00:00:00"/>
    <x v="1"/>
    <s v="Février"/>
    <n v="3"/>
    <n v="19"/>
    <s v="Lundi"/>
    <n v="38625"/>
  </r>
  <r>
    <x v="5"/>
    <d v="2009-02-20T00:00:00"/>
    <x v="1"/>
    <s v="Février"/>
    <n v="3"/>
    <n v="20"/>
    <s v="Mardi"/>
    <n v="58053"/>
  </r>
  <r>
    <x v="5"/>
    <d v="2009-02-21T00:00:00"/>
    <x v="1"/>
    <s v="Février"/>
    <n v="3"/>
    <n v="21"/>
    <s v="Mercredi"/>
    <n v="22520"/>
  </r>
  <r>
    <x v="5"/>
    <d v="2009-02-22T00:00:00"/>
    <x v="1"/>
    <s v="Février"/>
    <n v="4"/>
    <n v="22"/>
    <s v="Jeudi"/>
    <n v="17273"/>
  </r>
  <r>
    <x v="5"/>
    <d v="2009-02-23T00:00:00"/>
    <x v="1"/>
    <s v="Février"/>
    <n v="4"/>
    <n v="23"/>
    <s v="Vendredi"/>
    <n v="75807"/>
  </r>
  <r>
    <x v="5"/>
    <d v="2009-02-24T00:00:00"/>
    <x v="1"/>
    <s v="Février"/>
    <n v="4"/>
    <n v="24"/>
    <s v="Samedi"/>
    <n v="42834"/>
  </r>
  <r>
    <x v="5"/>
    <d v="2009-02-25T00:00:00"/>
    <x v="1"/>
    <s v="Février"/>
    <n v="4"/>
    <n v="25"/>
    <s v="Dimanche"/>
    <n v="70888"/>
  </r>
  <r>
    <x v="5"/>
    <d v="2009-02-26T00:00:00"/>
    <x v="1"/>
    <s v="Février"/>
    <n v="4"/>
    <n v="26"/>
    <s v="Lundi"/>
    <n v="23979"/>
  </r>
  <r>
    <x v="5"/>
    <d v="2009-02-27T00:00:00"/>
    <x v="1"/>
    <s v="Février"/>
    <n v="4"/>
    <n v="27"/>
    <s v="Mardi"/>
    <n v="55952"/>
  </r>
  <r>
    <x v="5"/>
    <d v="2009-02-28T00:00:00"/>
    <x v="1"/>
    <s v="Février"/>
    <n v="4"/>
    <n v="28"/>
    <s v="Mercredi"/>
    <n v="51222"/>
  </r>
  <r>
    <x v="5"/>
    <d v="2009-03-01T00:00:00"/>
    <x v="1"/>
    <s v="Mars"/>
    <n v="1"/>
    <n v="1"/>
    <s v="Jeudi"/>
    <n v="79312"/>
  </r>
  <r>
    <x v="5"/>
    <d v="2009-03-02T00:00:00"/>
    <x v="1"/>
    <s v="Mars"/>
    <n v="1"/>
    <n v="2"/>
    <s v="Vendredi"/>
    <n v="54537"/>
  </r>
  <r>
    <x v="5"/>
    <d v="2009-03-03T00:00:00"/>
    <x v="1"/>
    <s v="Mars"/>
    <n v="1"/>
    <n v="3"/>
    <s v="Samedi"/>
    <n v="54086"/>
  </r>
  <r>
    <x v="5"/>
    <d v="2009-03-04T00:00:00"/>
    <x v="1"/>
    <s v="Mars"/>
    <n v="1"/>
    <n v="4"/>
    <s v="Dimanche"/>
    <n v="34233"/>
  </r>
  <r>
    <x v="5"/>
    <d v="2009-03-05T00:00:00"/>
    <x v="1"/>
    <s v="Mars"/>
    <n v="1"/>
    <n v="5"/>
    <s v="Lundi"/>
    <n v="61158"/>
  </r>
  <r>
    <x v="5"/>
    <d v="2009-03-06T00:00:00"/>
    <x v="1"/>
    <s v="Mars"/>
    <n v="1"/>
    <n v="6"/>
    <s v="Mardi"/>
    <n v="31078"/>
  </r>
  <r>
    <x v="5"/>
    <d v="2009-03-07T00:00:00"/>
    <x v="1"/>
    <s v="Mars"/>
    <n v="1"/>
    <n v="7"/>
    <s v="Mercredi"/>
    <n v="74677"/>
  </r>
  <r>
    <x v="5"/>
    <d v="2009-03-08T00:00:00"/>
    <x v="1"/>
    <s v="Mars"/>
    <n v="2"/>
    <n v="8"/>
    <s v="Jeudi"/>
    <n v="88990"/>
  </r>
  <r>
    <x v="5"/>
    <d v="2009-03-09T00:00:00"/>
    <x v="1"/>
    <s v="Mars"/>
    <n v="2"/>
    <n v="9"/>
    <s v="Vendredi"/>
    <n v="29455"/>
  </r>
  <r>
    <x v="5"/>
    <d v="2009-03-10T00:00:00"/>
    <x v="1"/>
    <s v="Mars"/>
    <n v="2"/>
    <n v="10"/>
    <s v="Samedi"/>
    <n v="27090"/>
  </r>
  <r>
    <x v="5"/>
    <d v="2009-03-11T00:00:00"/>
    <x v="1"/>
    <s v="Mars"/>
    <n v="2"/>
    <n v="11"/>
    <s v="Dimanche"/>
    <n v="65488"/>
  </r>
  <r>
    <x v="5"/>
    <d v="2009-03-12T00:00:00"/>
    <x v="1"/>
    <s v="Mars"/>
    <n v="2"/>
    <n v="12"/>
    <s v="Lundi"/>
    <n v="36229"/>
  </r>
  <r>
    <x v="5"/>
    <d v="2009-03-13T00:00:00"/>
    <x v="1"/>
    <s v="Mars"/>
    <n v="2"/>
    <n v="13"/>
    <s v="Mardi"/>
    <n v="26169"/>
  </r>
  <r>
    <x v="5"/>
    <d v="2009-03-14T00:00:00"/>
    <x v="1"/>
    <s v="Mars"/>
    <n v="2"/>
    <n v="14"/>
    <s v="Mercredi"/>
    <n v="74165"/>
  </r>
  <r>
    <x v="5"/>
    <d v="2009-03-15T00:00:00"/>
    <x v="1"/>
    <s v="Mars"/>
    <n v="3"/>
    <n v="15"/>
    <s v="Jeudi"/>
    <n v="38861"/>
  </r>
  <r>
    <x v="5"/>
    <d v="2009-03-16T00:00:00"/>
    <x v="1"/>
    <s v="Mars"/>
    <n v="3"/>
    <n v="16"/>
    <s v="Vendredi"/>
    <n v="81117"/>
  </r>
  <r>
    <x v="5"/>
    <d v="2009-03-17T00:00:00"/>
    <x v="1"/>
    <s v="Mars"/>
    <n v="3"/>
    <n v="17"/>
    <s v="Samedi"/>
    <n v="34588"/>
  </r>
  <r>
    <x v="5"/>
    <d v="2009-03-18T00:00:00"/>
    <x v="1"/>
    <s v="Mars"/>
    <n v="3"/>
    <n v="18"/>
    <s v="Dimanche"/>
    <n v="51101"/>
  </r>
  <r>
    <x v="5"/>
    <d v="2009-03-19T00:00:00"/>
    <x v="1"/>
    <s v="Mars"/>
    <n v="3"/>
    <n v="19"/>
    <s v="Lundi"/>
    <n v="72497"/>
  </r>
  <r>
    <x v="5"/>
    <d v="2009-03-20T00:00:00"/>
    <x v="1"/>
    <s v="Mars"/>
    <n v="3"/>
    <n v="20"/>
    <s v="Mardi"/>
    <n v="77049"/>
  </r>
  <r>
    <x v="5"/>
    <d v="2009-03-21T00:00:00"/>
    <x v="1"/>
    <s v="Mars"/>
    <n v="3"/>
    <n v="21"/>
    <s v="Mercredi"/>
    <n v="45484"/>
  </r>
  <r>
    <x v="5"/>
    <d v="2009-03-22T00:00:00"/>
    <x v="1"/>
    <s v="Mars"/>
    <n v="4"/>
    <n v="22"/>
    <s v="Jeudi"/>
    <n v="33907"/>
  </r>
  <r>
    <x v="5"/>
    <d v="2009-03-23T00:00:00"/>
    <x v="1"/>
    <s v="Mars"/>
    <n v="4"/>
    <n v="23"/>
    <s v="Vendredi"/>
    <n v="75131"/>
  </r>
  <r>
    <x v="5"/>
    <d v="2009-03-24T00:00:00"/>
    <x v="1"/>
    <s v="Mars"/>
    <n v="4"/>
    <n v="24"/>
    <s v="Samedi"/>
    <n v="86776"/>
  </r>
  <r>
    <x v="5"/>
    <d v="2009-03-25T00:00:00"/>
    <x v="1"/>
    <s v="Mars"/>
    <n v="4"/>
    <n v="25"/>
    <s v="Dimanche"/>
    <n v="33206"/>
  </r>
  <r>
    <x v="5"/>
    <d v="2009-03-26T00:00:00"/>
    <x v="1"/>
    <s v="Mars"/>
    <n v="4"/>
    <n v="26"/>
    <s v="Lundi"/>
    <n v="69560"/>
  </r>
  <r>
    <x v="5"/>
    <d v="2009-03-27T00:00:00"/>
    <x v="1"/>
    <s v="Mars"/>
    <n v="4"/>
    <n v="27"/>
    <s v="Mardi"/>
    <n v="38957"/>
  </r>
  <r>
    <x v="5"/>
    <d v="2009-03-28T00:00:00"/>
    <x v="1"/>
    <s v="Mars"/>
    <n v="4"/>
    <n v="28"/>
    <s v="Mercredi"/>
    <n v="64874"/>
  </r>
  <r>
    <x v="5"/>
    <d v="2009-03-29T00:00:00"/>
    <x v="1"/>
    <s v="Mars"/>
    <n v="5"/>
    <n v="29"/>
    <s v="Jeudi"/>
    <n v="88686"/>
  </r>
  <r>
    <x v="5"/>
    <d v="2009-03-30T00:00:00"/>
    <x v="1"/>
    <s v="Mars"/>
    <n v="5"/>
    <n v="30"/>
    <s v="Vendredi"/>
    <n v="19332"/>
  </r>
  <r>
    <x v="5"/>
    <d v="2009-03-31T00:00:00"/>
    <x v="1"/>
    <s v="Mars"/>
    <n v="5"/>
    <n v="31"/>
    <s v="Samedi"/>
    <n v="57417"/>
  </r>
  <r>
    <x v="5"/>
    <d v="2009-04-01T00:00:00"/>
    <x v="1"/>
    <s v="Avril"/>
    <n v="1"/>
    <n v="1"/>
    <s v="Dimanche"/>
    <n v="29515"/>
  </r>
  <r>
    <x v="5"/>
    <d v="2009-04-02T00:00:00"/>
    <x v="1"/>
    <s v="Avril"/>
    <n v="1"/>
    <n v="2"/>
    <s v="Lundi"/>
    <n v="52729"/>
  </r>
  <r>
    <x v="5"/>
    <d v="2009-04-03T00:00:00"/>
    <x v="1"/>
    <s v="Avril"/>
    <n v="1"/>
    <n v="3"/>
    <s v="Mardi"/>
    <n v="73051"/>
  </r>
  <r>
    <x v="5"/>
    <d v="2009-04-04T00:00:00"/>
    <x v="1"/>
    <s v="Avril"/>
    <n v="1"/>
    <n v="4"/>
    <s v="Mercredi"/>
    <n v="21864"/>
  </r>
  <r>
    <x v="5"/>
    <d v="2009-04-05T00:00:00"/>
    <x v="1"/>
    <s v="Avril"/>
    <n v="1"/>
    <n v="5"/>
    <s v="Jeudi"/>
    <n v="79486"/>
  </r>
  <r>
    <x v="5"/>
    <d v="2009-04-06T00:00:00"/>
    <x v="1"/>
    <s v="Avril"/>
    <n v="1"/>
    <n v="6"/>
    <s v="Vendredi"/>
    <n v="15367"/>
  </r>
  <r>
    <x v="5"/>
    <d v="2009-04-07T00:00:00"/>
    <x v="1"/>
    <s v="Avril"/>
    <n v="1"/>
    <n v="7"/>
    <s v="Samedi"/>
    <n v="71184"/>
  </r>
  <r>
    <x v="5"/>
    <d v="2009-04-08T00:00:00"/>
    <x v="1"/>
    <s v="Avril"/>
    <n v="2"/>
    <n v="8"/>
    <s v="Dimanche"/>
    <n v="83912"/>
  </r>
  <r>
    <x v="5"/>
    <d v="2009-04-09T00:00:00"/>
    <x v="1"/>
    <s v="Avril"/>
    <n v="2"/>
    <n v="9"/>
    <s v="Lundi"/>
    <n v="88070"/>
  </r>
  <r>
    <x v="5"/>
    <d v="2009-04-10T00:00:00"/>
    <x v="1"/>
    <s v="Avril"/>
    <n v="2"/>
    <n v="10"/>
    <s v="Mardi"/>
    <n v="61300"/>
  </r>
  <r>
    <x v="5"/>
    <d v="2009-04-11T00:00:00"/>
    <x v="1"/>
    <s v="Avril"/>
    <n v="2"/>
    <n v="11"/>
    <s v="Mercredi"/>
    <n v="50535"/>
  </r>
  <r>
    <x v="5"/>
    <d v="2009-04-12T00:00:00"/>
    <x v="1"/>
    <s v="Avril"/>
    <n v="2"/>
    <n v="12"/>
    <s v="Jeudi"/>
    <n v="25096"/>
  </r>
  <r>
    <x v="5"/>
    <d v="2009-04-13T00:00:00"/>
    <x v="1"/>
    <s v="Avril"/>
    <n v="2"/>
    <n v="13"/>
    <s v="Vendredi"/>
    <n v="70972"/>
  </r>
  <r>
    <x v="5"/>
    <d v="2009-04-14T00:00:00"/>
    <x v="1"/>
    <s v="Avril"/>
    <n v="2"/>
    <n v="14"/>
    <s v="Samedi"/>
    <n v="48711"/>
  </r>
  <r>
    <x v="5"/>
    <d v="2009-04-15T00:00:00"/>
    <x v="1"/>
    <s v="Avril"/>
    <n v="3"/>
    <n v="15"/>
    <s v="Dimanche"/>
    <n v="44314"/>
  </r>
  <r>
    <x v="5"/>
    <d v="2009-04-16T00:00:00"/>
    <x v="1"/>
    <s v="Avril"/>
    <n v="3"/>
    <n v="16"/>
    <s v="Lundi"/>
    <n v="27248"/>
  </r>
  <r>
    <x v="5"/>
    <d v="2009-04-17T00:00:00"/>
    <x v="1"/>
    <s v="Avril"/>
    <n v="3"/>
    <n v="17"/>
    <s v="Mardi"/>
    <n v="30487"/>
  </r>
  <r>
    <x v="5"/>
    <d v="2009-04-18T00:00:00"/>
    <x v="1"/>
    <s v="Avril"/>
    <n v="3"/>
    <n v="18"/>
    <s v="Mercredi"/>
    <n v="37800"/>
  </r>
  <r>
    <x v="5"/>
    <d v="2009-04-19T00:00:00"/>
    <x v="1"/>
    <s v="Avril"/>
    <n v="3"/>
    <n v="19"/>
    <s v="Jeudi"/>
    <n v="75135"/>
  </r>
  <r>
    <x v="5"/>
    <d v="2009-04-20T00:00:00"/>
    <x v="1"/>
    <s v="Avril"/>
    <n v="3"/>
    <n v="20"/>
    <s v="Vendredi"/>
    <n v="14628"/>
  </r>
  <r>
    <x v="5"/>
    <d v="2009-04-21T00:00:00"/>
    <x v="1"/>
    <s v="Avril"/>
    <n v="3"/>
    <n v="21"/>
    <s v="Samedi"/>
    <n v="54824"/>
  </r>
  <r>
    <x v="5"/>
    <d v="2009-04-22T00:00:00"/>
    <x v="1"/>
    <s v="Avril"/>
    <n v="4"/>
    <n v="22"/>
    <s v="Dimanche"/>
    <n v="33886"/>
  </r>
  <r>
    <x v="5"/>
    <d v="2009-04-23T00:00:00"/>
    <x v="1"/>
    <s v="Avril"/>
    <n v="4"/>
    <n v="23"/>
    <s v="Lundi"/>
    <n v="31005"/>
  </r>
  <r>
    <x v="5"/>
    <d v="2009-04-24T00:00:00"/>
    <x v="1"/>
    <s v="Avril"/>
    <n v="4"/>
    <n v="24"/>
    <s v="Mardi"/>
    <n v="52037"/>
  </r>
  <r>
    <x v="5"/>
    <d v="2009-04-25T00:00:00"/>
    <x v="1"/>
    <s v="Avril"/>
    <n v="4"/>
    <n v="25"/>
    <s v="Mercredi"/>
    <n v="61017"/>
  </r>
  <r>
    <x v="5"/>
    <d v="2009-04-26T00:00:00"/>
    <x v="1"/>
    <s v="Avril"/>
    <n v="4"/>
    <n v="26"/>
    <s v="Jeudi"/>
    <n v="77111"/>
  </r>
  <r>
    <x v="5"/>
    <d v="2009-04-27T00:00:00"/>
    <x v="1"/>
    <s v="Avril"/>
    <n v="4"/>
    <n v="27"/>
    <s v="Vendredi"/>
    <n v="51192"/>
  </r>
  <r>
    <x v="5"/>
    <d v="2009-04-28T00:00:00"/>
    <x v="1"/>
    <s v="Avril"/>
    <n v="4"/>
    <n v="28"/>
    <s v="Samedi"/>
    <n v="21044"/>
  </r>
  <r>
    <x v="5"/>
    <d v="2009-04-29T00:00:00"/>
    <x v="1"/>
    <s v="Avril"/>
    <n v="5"/>
    <n v="29"/>
    <s v="Dimanche"/>
    <n v="87173"/>
  </r>
  <r>
    <x v="5"/>
    <d v="2009-04-30T00:00:00"/>
    <x v="1"/>
    <s v="Avril"/>
    <n v="5"/>
    <n v="30"/>
    <s v="Lundi"/>
    <n v="44721"/>
  </r>
  <r>
    <x v="5"/>
    <d v="2009-05-01T00:00:00"/>
    <x v="1"/>
    <s v="Mai"/>
    <n v="1"/>
    <n v="1"/>
    <s v="Mardi"/>
    <n v="63836"/>
  </r>
  <r>
    <x v="5"/>
    <d v="2009-05-02T00:00:00"/>
    <x v="1"/>
    <s v="Mai"/>
    <n v="1"/>
    <n v="2"/>
    <s v="Mercredi"/>
    <n v="23113"/>
  </r>
  <r>
    <x v="5"/>
    <d v="2009-05-03T00:00:00"/>
    <x v="1"/>
    <s v="Mai"/>
    <n v="1"/>
    <n v="3"/>
    <s v="Jeudi"/>
    <n v="30811"/>
  </r>
  <r>
    <x v="5"/>
    <d v="2009-05-04T00:00:00"/>
    <x v="1"/>
    <s v="Mai"/>
    <n v="1"/>
    <n v="4"/>
    <s v="Vendredi"/>
    <n v="26214"/>
  </r>
  <r>
    <x v="5"/>
    <d v="2009-05-05T00:00:00"/>
    <x v="1"/>
    <s v="Mai"/>
    <n v="1"/>
    <n v="5"/>
    <s v="Samedi"/>
    <n v="82327"/>
  </r>
  <r>
    <x v="5"/>
    <d v="2009-05-06T00:00:00"/>
    <x v="1"/>
    <s v="Mai"/>
    <n v="1"/>
    <n v="6"/>
    <s v="Dimanche"/>
    <n v="67541"/>
  </r>
  <r>
    <x v="5"/>
    <d v="2009-05-07T00:00:00"/>
    <x v="1"/>
    <s v="Mai"/>
    <n v="1"/>
    <n v="7"/>
    <s v="Lundi"/>
    <n v="87532"/>
  </r>
  <r>
    <x v="5"/>
    <d v="2009-05-08T00:00:00"/>
    <x v="1"/>
    <s v="Mai"/>
    <n v="2"/>
    <n v="8"/>
    <s v="Mardi"/>
    <n v="30730"/>
  </r>
  <r>
    <x v="5"/>
    <d v="2009-05-09T00:00:00"/>
    <x v="1"/>
    <s v="Mai"/>
    <n v="2"/>
    <n v="9"/>
    <s v="Mercredi"/>
    <n v="71540"/>
  </r>
  <r>
    <x v="5"/>
    <d v="2009-05-10T00:00:00"/>
    <x v="1"/>
    <s v="Mai"/>
    <n v="2"/>
    <n v="10"/>
    <s v="Jeudi"/>
    <n v="15213"/>
  </r>
  <r>
    <x v="5"/>
    <d v="2009-05-11T00:00:00"/>
    <x v="1"/>
    <s v="Mai"/>
    <n v="2"/>
    <n v="11"/>
    <s v="Vendredi"/>
    <n v="67113"/>
  </r>
  <r>
    <x v="5"/>
    <d v="2009-05-12T00:00:00"/>
    <x v="1"/>
    <s v="Mai"/>
    <n v="2"/>
    <n v="12"/>
    <s v="Samedi"/>
    <n v="50866"/>
  </r>
  <r>
    <x v="5"/>
    <d v="2009-05-13T00:00:00"/>
    <x v="1"/>
    <s v="Mai"/>
    <n v="2"/>
    <n v="13"/>
    <s v="Dimanche"/>
    <n v="36111"/>
  </r>
  <r>
    <x v="5"/>
    <d v="2009-05-14T00:00:00"/>
    <x v="1"/>
    <s v="Mai"/>
    <n v="2"/>
    <n v="14"/>
    <s v="Lundi"/>
    <n v="19750"/>
  </r>
  <r>
    <x v="5"/>
    <d v="2009-05-15T00:00:00"/>
    <x v="1"/>
    <s v="Mai"/>
    <n v="3"/>
    <n v="15"/>
    <s v="Mardi"/>
    <n v="60537"/>
  </r>
  <r>
    <x v="5"/>
    <d v="2009-05-16T00:00:00"/>
    <x v="1"/>
    <s v="Mai"/>
    <n v="3"/>
    <n v="16"/>
    <s v="Mercredi"/>
    <n v="48132"/>
  </r>
  <r>
    <x v="5"/>
    <d v="2009-05-17T00:00:00"/>
    <x v="1"/>
    <s v="Mai"/>
    <n v="3"/>
    <n v="17"/>
    <s v="Jeudi"/>
    <n v="72274"/>
  </r>
  <r>
    <x v="5"/>
    <d v="2009-05-18T00:00:00"/>
    <x v="1"/>
    <s v="Mai"/>
    <n v="3"/>
    <n v="18"/>
    <s v="Vendredi"/>
    <n v="29435"/>
  </r>
  <r>
    <x v="5"/>
    <d v="2009-05-19T00:00:00"/>
    <x v="1"/>
    <s v="Mai"/>
    <n v="3"/>
    <n v="19"/>
    <s v="Samedi"/>
    <n v="48356"/>
  </r>
  <r>
    <x v="5"/>
    <d v="2009-05-20T00:00:00"/>
    <x v="1"/>
    <s v="Mai"/>
    <n v="3"/>
    <n v="20"/>
    <s v="Dimanche"/>
    <n v="78244"/>
  </r>
  <r>
    <x v="5"/>
    <d v="2009-05-21T00:00:00"/>
    <x v="1"/>
    <s v="Mai"/>
    <n v="3"/>
    <n v="21"/>
    <s v="Lundi"/>
    <n v="63221"/>
  </r>
  <r>
    <x v="5"/>
    <d v="2009-05-22T00:00:00"/>
    <x v="1"/>
    <s v="Mai"/>
    <n v="4"/>
    <n v="22"/>
    <s v="Mardi"/>
    <n v="43013"/>
  </r>
  <r>
    <x v="5"/>
    <d v="2009-05-23T00:00:00"/>
    <x v="1"/>
    <s v="Mai"/>
    <n v="4"/>
    <n v="23"/>
    <s v="Mercredi"/>
    <n v="78588"/>
  </r>
  <r>
    <x v="5"/>
    <d v="2009-05-24T00:00:00"/>
    <x v="1"/>
    <s v="Mai"/>
    <n v="4"/>
    <n v="24"/>
    <s v="Jeudi"/>
    <n v="35122"/>
  </r>
  <r>
    <x v="5"/>
    <d v="2009-05-25T00:00:00"/>
    <x v="1"/>
    <s v="Mai"/>
    <n v="4"/>
    <n v="25"/>
    <s v="Vendredi"/>
    <n v="18715"/>
  </r>
  <r>
    <x v="5"/>
    <d v="2009-05-26T00:00:00"/>
    <x v="1"/>
    <s v="Mai"/>
    <n v="4"/>
    <n v="26"/>
    <s v="Samedi"/>
    <n v="14438"/>
  </r>
  <r>
    <x v="5"/>
    <d v="2009-05-27T00:00:00"/>
    <x v="1"/>
    <s v="Mai"/>
    <n v="4"/>
    <n v="27"/>
    <s v="Dimanche"/>
    <n v="55709"/>
  </r>
  <r>
    <x v="5"/>
    <d v="2009-05-28T00:00:00"/>
    <x v="1"/>
    <s v="Mai"/>
    <n v="4"/>
    <n v="28"/>
    <s v="Lundi"/>
    <n v="40002"/>
  </r>
  <r>
    <x v="5"/>
    <d v="2009-05-29T00:00:00"/>
    <x v="1"/>
    <s v="Mai"/>
    <n v="5"/>
    <n v="29"/>
    <s v="Mardi"/>
    <n v="33854"/>
  </r>
  <r>
    <x v="5"/>
    <d v="2009-05-30T00:00:00"/>
    <x v="1"/>
    <s v="Mai"/>
    <n v="5"/>
    <n v="30"/>
    <s v="Mercredi"/>
    <n v="68011"/>
  </r>
  <r>
    <x v="5"/>
    <d v="2009-05-31T00:00:00"/>
    <x v="1"/>
    <s v="Mai"/>
    <n v="5"/>
    <n v="31"/>
    <s v="Jeudi"/>
    <n v="20696"/>
  </r>
  <r>
    <x v="5"/>
    <d v="2009-06-01T00:00:00"/>
    <x v="1"/>
    <s v="Juin"/>
    <n v="1"/>
    <n v="1"/>
    <s v="Vendredi"/>
    <n v="37957"/>
  </r>
  <r>
    <x v="5"/>
    <d v="2009-06-02T00:00:00"/>
    <x v="1"/>
    <s v="Juin"/>
    <n v="1"/>
    <n v="2"/>
    <s v="Samedi"/>
    <n v="16488"/>
  </r>
  <r>
    <x v="5"/>
    <d v="2009-06-03T00:00:00"/>
    <x v="1"/>
    <s v="Juin"/>
    <n v="1"/>
    <n v="3"/>
    <s v="Dimanche"/>
    <n v="57565"/>
  </r>
  <r>
    <x v="5"/>
    <d v="2009-06-04T00:00:00"/>
    <x v="1"/>
    <s v="Juin"/>
    <n v="1"/>
    <n v="4"/>
    <s v="Lundi"/>
    <n v="71880"/>
  </r>
  <r>
    <x v="5"/>
    <d v="2009-06-05T00:00:00"/>
    <x v="1"/>
    <s v="Juin"/>
    <n v="1"/>
    <n v="5"/>
    <s v="Mardi"/>
    <n v="69112"/>
  </r>
  <r>
    <x v="5"/>
    <d v="2009-06-06T00:00:00"/>
    <x v="1"/>
    <s v="Juin"/>
    <n v="1"/>
    <n v="6"/>
    <s v="Mercredi"/>
    <n v="74762"/>
  </r>
  <r>
    <x v="5"/>
    <d v="2009-06-07T00:00:00"/>
    <x v="1"/>
    <s v="Juin"/>
    <n v="1"/>
    <n v="7"/>
    <s v="Jeudi"/>
    <n v="63135"/>
  </r>
  <r>
    <x v="5"/>
    <d v="2009-06-08T00:00:00"/>
    <x v="1"/>
    <s v="Juin"/>
    <n v="2"/>
    <n v="8"/>
    <s v="Vendredi"/>
    <n v="59933"/>
  </r>
  <r>
    <x v="5"/>
    <d v="2009-06-09T00:00:00"/>
    <x v="1"/>
    <s v="Juin"/>
    <n v="2"/>
    <n v="9"/>
    <s v="Samedi"/>
    <n v="77516"/>
  </r>
  <r>
    <x v="5"/>
    <d v="2009-06-10T00:00:00"/>
    <x v="1"/>
    <s v="Juin"/>
    <n v="2"/>
    <n v="10"/>
    <s v="Dimanche"/>
    <n v="47225"/>
  </r>
  <r>
    <x v="5"/>
    <d v="2009-06-11T00:00:00"/>
    <x v="1"/>
    <s v="Juin"/>
    <n v="2"/>
    <n v="11"/>
    <s v="Lundi"/>
    <n v="70375"/>
  </r>
  <r>
    <x v="5"/>
    <d v="2009-06-12T00:00:00"/>
    <x v="1"/>
    <s v="Juin"/>
    <n v="2"/>
    <n v="12"/>
    <s v="Mardi"/>
    <n v="60954"/>
  </r>
  <r>
    <x v="5"/>
    <d v="2009-06-13T00:00:00"/>
    <x v="1"/>
    <s v="Juin"/>
    <n v="2"/>
    <n v="13"/>
    <s v="Mercredi"/>
    <n v="40102"/>
  </r>
  <r>
    <x v="5"/>
    <d v="2009-06-14T00:00:00"/>
    <x v="1"/>
    <s v="Juin"/>
    <n v="2"/>
    <n v="14"/>
    <s v="Jeudi"/>
    <n v="39770"/>
  </r>
  <r>
    <x v="5"/>
    <d v="2009-06-15T00:00:00"/>
    <x v="1"/>
    <s v="Juin"/>
    <n v="3"/>
    <n v="15"/>
    <s v="Vendredi"/>
    <n v="53774"/>
  </r>
  <r>
    <x v="5"/>
    <d v="2009-06-16T00:00:00"/>
    <x v="1"/>
    <s v="Juin"/>
    <n v="3"/>
    <n v="16"/>
    <s v="Samedi"/>
    <n v="23985"/>
  </r>
  <r>
    <x v="5"/>
    <d v="2009-06-17T00:00:00"/>
    <x v="1"/>
    <s v="Juin"/>
    <n v="3"/>
    <n v="17"/>
    <s v="Dimanche"/>
    <n v="56859"/>
  </r>
  <r>
    <x v="5"/>
    <d v="2009-06-18T00:00:00"/>
    <x v="1"/>
    <s v="Juin"/>
    <n v="3"/>
    <n v="18"/>
    <s v="Lundi"/>
    <n v="81803"/>
  </r>
  <r>
    <x v="5"/>
    <d v="2009-06-19T00:00:00"/>
    <x v="1"/>
    <s v="Juin"/>
    <n v="3"/>
    <n v="19"/>
    <s v="Mardi"/>
    <n v="27579"/>
  </r>
  <r>
    <x v="5"/>
    <d v="2009-06-20T00:00:00"/>
    <x v="1"/>
    <s v="Juin"/>
    <n v="3"/>
    <n v="20"/>
    <s v="Mercredi"/>
    <n v="42567"/>
  </r>
  <r>
    <x v="5"/>
    <d v="2009-06-21T00:00:00"/>
    <x v="1"/>
    <s v="Juin"/>
    <n v="3"/>
    <n v="21"/>
    <s v="Jeudi"/>
    <n v="75400"/>
  </r>
  <r>
    <x v="5"/>
    <d v="2009-06-22T00:00:00"/>
    <x v="1"/>
    <s v="Juin"/>
    <n v="4"/>
    <n v="22"/>
    <s v="Vendredi"/>
    <n v="81932"/>
  </r>
  <r>
    <x v="5"/>
    <d v="2009-06-23T00:00:00"/>
    <x v="1"/>
    <s v="Juin"/>
    <n v="4"/>
    <n v="23"/>
    <s v="Samedi"/>
    <n v="60839"/>
  </r>
  <r>
    <x v="5"/>
    <d v="2009-06-24T00:00:00"/>
    <x v="1"/>
    <s v="Juin"/>
    <n v="4"/>
    <n v="24"/>
    <s v="Dimanche"/>
    <n v="24679"/>
  </r>
  <r>
    <x v="5"/>
    <d v="2009-06-25T00:00:00"/>
    <x v="1"/>
    <s v="Juin"/>
    <n v="4"/>
    <n v="25"/>
    <s v="Lundi"/>
    <n v="23105"/>
  </r>
  <r>
    <x v="5"/>
    <d v="2009-06-26T00:00:00"/>
    <x v="1"/>
    <s v="Juin"/>
    <n v="4"/>
    <n v="26"/>
    <s v="Mardi"/>
    <n v="31401"/>
  </r>
  <r>
    <x v="5"/>
    <d v="2009-06-27T00:00:00"/>
    <x v="1"/>
    <s v="Juin"/>
    <n v="4"/>
    <n v="27"/>
    <s v="Mercredi"/>
    <n v="38996"/>
  </r>
  <r>
    <x v="5"/>
    <d v="2009-06-28T00:00:00"/>
    <x v="1"/>
    <s v="Juin"/>
    <n v="4"/>
    <n v="28"/>
    <s v="Jeudi"/>
    <n v="44515"/>
  </r>
  <r>
    <x v="5"/>
    <d v="2009-06-29T00:00:00"/>
    <x v="1"/>
    <s v="Juin"/>
    <n v="5"/>
    <n v="29"/>
    <s v="Vendredi"/>
    <n v="44689"/>
  </r>
  <r>
    <x v="5"/>
    <d v="2009-06-30T00:00:00"/>
    <x v="1"/>
    <s v="Juin"/>
    <n v="5"/>
    <n v="30"/>
    <s v="Samedi"/>
    <n v="59619"/>
  </r>
  <r>
    <x v="5"/>
    <d v="2009-07-01T00:00:00"/>
    <x v="1"/>
    <s v="Juillet"/>
    <n v="1"/>
    <n v="1"/>
    <s v="Dimanche"/>
    <n v="52612"/>
  </r>
  <r>
    <x v="5"/>
    <d v="2009-07-02T00:00:00"/>
    <x v="1"/>
    <s v="Juillet"/>
    <n v="1"/>
    <n v="2"/>
    <s v="Lundi"/>
    <n v="41552"/>
  </r>
  <r>
    <x v="5"/>
    <d v="2009-07-03T00:00:00"/>
    <x v="1"/>
    <s v="Juillet"/>
    <n v="1"/>
    <n v="3"/>
    <s v="Mardi"/>
    <n v="71908"/>
  </r>
  <r>
    <x v="5"/>
    <d v="2009-07-04T00:00:00"/>
    <x v="1"/>
    <s v="Juillet"/>
    <n v="1"/>
    <n v="4"/>
    <s v="Mercredi"/>
    <n v="47143"/>
  </r>
  <r>
    <x v="5"/>
    <d v="2009-07-05T00:00:00"/>
    <x v="1"/>
    <s v="Juillet"/>
    <n v="1"/>
    <n v="5"/>
    <s v="Jeudi"/>
    <n v="57260"/>
  </r>
  <r>
    <x v="5"/>
    <d v="2009-07-06T00:00:00"/>
    <x v="1"/>
    <s v="Juillet"/>
    <n v="1"/>
    <n v="6"/>
    <s v="Vendredi"/>
    <n v="70513"/>
  </r>
  <r>
    <x v="5"/>
    <d v="2009-07-07T00:00:00"/>
    <x v="1"/>
    <s v="Juillet"/>
    <n v="1"/>
    <n v="7"/>
    <s v="Samedi"/>
    <n v="42250"/>
  </r>
  <r>
    <x v="5"/>
    <d v="2009-07-08T00:00:00"/>
    <x v="1"/>
    <s v="Juillet"/>
    <n v="2"/>
    <n v="8"/>
    <s v="Dimanche"/>
    <n v="59662"/>
  </r>
  <r>
    <x v="5"/>
    <d v="2009-07-09T00:00:00"/>
    <x v="1"/>
    <s v="Juillet"/>
    <n v="2"/>
    <n v="9"/>
    <s v="Lundi"/>
    <n v="65921"/>
  </r>
  <r>
    <x v="5"/>
    <d v="2009-07-10T00:00:00"/>
    <x v="1"/>
    <s v="Juillet"/>
    <n v="2"/>
    <n v="10"/>
    <s v="Mardi"/>
    <n v="19145"/>
  </r>
  <r>
    <x v="5"/>
    <d v="2009-07-11T00:00:00"/>
    <x v="1"/>
    <s v="Juillet"/>
    <n v="2"/>
    <n v="11"/>
    <s v="Mercredi"/>
    <n v="23655"/>
  </r>
  <r>
    <x v="5"/>
    <d v="2009-07-12T00:00:00"/>
    <x v="1"/>
    <s v="Juillet"/>
    <n v="2"/>
    <n v="12"/>
    <s v="Jeudi"/>
    <n v="43335"/>
  </r>
  <r>
    <x v="5"/>
    <d v="2009-07-13T00:00:00"/>
    <x v="1"/>
    <s v="Juillet"/>
    <n v="2"/>
    <n v="13"/>
    <s v="Vendredi"/>
    <n v="53689"/>
  </r>
  <r>
    <x v="5"/>
    <d v="2009-07-14T00:00:00"/>
    <x v="1"/>
    <s v="Juillet"/>
    <n v="2"/>
    <n v="14"/>
    <s v="Samedi"/>
    <n v="47254"/>
  </r>
  <r>
    <x v="5"/>
    <d v="2009-07-15T00:00:00"/>
    <x v="1"/>
    <s v="Juillet"/>
    <n v="3"/>
    <n v="15"/>
    <s v="Dimanche"/>
    <n v="35374"/>
  </r>
  <r>
    <x v="5"/>
    <d v="2009-07-16T00:00:00"/>
    <x v="1"/>
    <s v="Juillet"/>
    <n v="3"/>
    <n v="16"/>
    <s v="Lundi"/>
    <n v="56246"/>
  </r>
  <r>
    <x v="5"/>
    <d v="2009-07-17T00:00:00"/>
    <x v="1"/>
    <s v="Juillet"/>
    <n v="3"/>
    <n v="17"/>
    <s v="Mardi"/>
    <n v="65616"/>
  </r>
  <r>
    <x v="5"/>
    <d v="2009-07-18T00:00:00"/>
    <x v="1"/>
    <s v="Juillet"/>
    <n v="3"/>
    <n v="18"/>
    <s v="Mercredi"/>
    <n v="14069"/>
  </r>
  <r>
    <x v="5"/>
    <d v="2009-07-19T00:00:00"/>
    <x v="1"/>
    <s v="Juillet"/>
    <n v="3"/>
    <n v="19"/>
    <s v="Jeudi"/>
    <n v="66953"/>
  </r>
  <r>
    <x v="5"/>
    <d v="2009-07-20T00:00:00"/>
    <x v="1"/>
    <s v="Juillet"/>
    <n v="3"/>
    <n v="20"/>
    <s v="Vendredi"/>
    <n v="21445"/>
  </r>
  <r>
    <x v="5"/>
    <d v="2009-07-21T00:00:00"/>
    <x v="1"/>
    <s v="Juillet"/>
    <n v="3"/>
    <n v="21"/>
    <s v="Samedi"/>
    <n v="30300"/>
  </r>
  <r>
    <x v="5"/>
    <d v="2009-07-22T00:00:00"/>
    <x v="1"/>
    <s v="Juillet"/>
    <n v="4"/>
    <n v="22"/>
    <s v="Dimanche"/>
    <n v="45641"/>
  </r>
  <r>
    <x v="5"/>
    <d v="2009-07-23T00:00:00"/>
    <x v="1"/>
    <s v="Juillet"/>
    <n v="4"/>
    <n v="23"/>
    <s v="Lundi"/>
    <n v="61281"/>
  </r>
  <r>
    <x v="5"/>
    <d v="2009-07-24T00:00:00"/>
    <x v="1"/>
    <s v="Juillet"/>
    <n v="4"/>
    <n v="24"/>
    <s v="Mardi"/>
    <n v="29636"/>
  </r>
  <r>
    <x v="5"/>
    <d v="2009-07-25T00:00:00"/>
    <x v="1"/>
    <s v="Juillet"/>
    <n v="4"/>
    <n v="25"/>
    <s v="Mercredi"/>
    <n v="84811"/>
  </r>
  <r>
    <x v="5"/>
    <d v="2009-07-26T00:00:00"/>
    <x v="1"/>
    <s v="Juillet"/>
    <n v="4"/>
    <n v="26"/>
    <s v="Jeudi"/>
    <n v="14420"/>
  </r>
  <r>
    <x v="5"/>
    <d v="2009-07-27T00:00:00"/>
    <x v="1"/>
    <s v="Juillet"/>
    <n v="4"/>
    <n v="27"/>
    <s v="Vendredi"/>
    <n v="16492"/>
  </r>
  <r>
    <x v="5"/>
    <d v="2009-07-28T00:00:00"/>
    <x v="1"/>
    <s v="Juillet"/>
    <n v="4"/>
    <n v="28"/>
    <s v="Samedi"/>
    <n v="68519"/>
  </r>
  <r>
    <x v="5"/>
    <d v="2009-07-29T00:00:00"/>
    <x v="1"/>
    <s v="Juillet"/>
    <n v="5"/>
    <n v="29"/>
    <s v="Dimanche"/>
    <n v="73321"/>
  </r>
  <r>
    <x v="5"/>
    <d v="2009-07-30T00:00:00"/>
    <x v="1"/>
    <s v="Juillet"/>
    <n v="5"/>
    <n v="30"/>
    <s v="Lundi"/>
    <n v="75716"/>
  </r>
  <r>
    <x v="5"/>
    <d v="2009-07-31T00:00:00"/>
    <x v="1"/>
    <s v="Juillet"/>
    <n v="5"/>
    <n v="31"/>
    <s v="Mardi"/>
    <n v="51033"/>
  </r>
  <r>
    <x v="5"/>
    <d v="2009-08-01T00:00:00"/>
    <x v="1"/>
    <s v="Août"/>
    <n v="1"/>
    <n v="1"/>
    <s v="Mercredi"/>
    <n v="39871"/>
  </r>
  <r>
    <x v="5"/>
    <d v="2009-08-02T00:00:00"/>
    <x v="1"/>
    <s v="Août"/>
    <n v="1"/>
    <n v="2"/>
    <s v="Jeudi"/>
    <n v="22113"/>
  </r>
  <r>
    <x v="5"/>
    <d v="2009-08-03T00:00:00"/>
    <x v="1"/>
    <s v="Août"/>
    <n v="1"/>
    <n v="3"/>
    <s v="Vendredi"/>
    <n v="31313"/>
  </r>
  <r>
    <x v="5"/>
    <d v="2009-08-04T00:00:00"/>
    <x v="1"/>
    <s v="Août"/>
    <n v="1"/>
    <n v="4"/>
    <s v="Samedi"/>
    <n v="41991"/>
  </r>
  <r>
    <x v="5"/>
    <d v="2009-08-05T00:00:00"/>
    <x v="1"/>
    <s v="Août"/>
    <n v="1"/>
    <n v="5"/>
    <s v="Dimanche"/>
    <n v="73696"/>
  </r>
  <r>
    <x v="5"/>
    <d v="2009-08-06T00:00:00"/>
    <x v="1"/>
    <s v="Août"/>
    <n v="1"/>
    <n v="6"/>
    <s v="Lundi"/>
    <n v="34183"/>
  </r>
  <r>
    <x v="5"/>
    <d v="2009-08-07T00:00:00"/>
    <x v="1"/>
    <s v="Août"/>
    <n v="1"/>
    <n v="7"/>
    <s v="Mardi"/>
    <n v="40413"/>
  </r>
  <r>
    <x v="5"/>
    <d v="2009-08-08T00:00:00"/>
    <x v="1"/>
    <s v="Août"/>
    <n v="2"/>
    <n v="8"/>
    <s v="Mercredi"/>
    <n v="17438"/>
  </r>
  <r>
    <x v="5"/>
    <d v="2009-08-09T00:00:00"/>
    <x v="1"/>
    <s v="Août"/>
    <n v="2"/>
    <n v="9"/>
    <s v="Jeudi"/>
    <n v="59127"/>
  </r>
  <r>
    <x v="5"/>
    <d v="2009-08-10T00:00:00"/>
    <x v="1"/>
    <s v="Août"/>
    <n v="2"/>
    <n v="10"/>
    <s v="Vendredi"/>
    <n v="77369"/>
  </r>
  <r>
    <x v="5"/>
    <d v="2009-08-11T00:00:00"/>
    <x v="1"/>
    <s v="Août"/>
    <n v="2"/>
    <n v="11"/>
    <s v="Samedi"/>
    <n v="25093"/>
  </r>
  <r>
    <x v="5"/>
    <d v="2009-08-12T00:00:00"/>
    <x v="1"/>
    <s v="Août"/>
    <n v="2"/>
    <n v="12"/>
    <s v="Dimanche"/>
    <n v="63047"/>
  </r>
  <r>
    <x v="5"/>
    <d v="2009-08-13T00:00:00"/>
    <x v="1"/>
    <s v="Août"/>
    <n v="2"/>
    <n v="13"/>
    <s v="Lundi"/>
    <n v="84057"/>
  </r>
  <r>
    <x v="5"/>
    <d v="2009-08-14T00:00:00"/>
    <x v="1"/>
    <s v="Août"/>
    <n v="2"/>
    <n v="14"/>
    <s v="Mardi"/>
    <n v="50749"/>
  </r>
  <r>
    <x v="5"/>
    <d v="2009-08-15T00:00:00"/>
    <x v="1"/>
    <s v="Août"/>
    <n v="3"/>
    <n v="15"/>
    <s v="Mercredi"/>
    <n v="73542"/>
  </r>
  <r>
    <x v="5"/>
    <d v="2009-08-16T00:00:00"/>
    <x v="1"/>
    <s v="Août"/>
    <n v="3"/>
    <n v="16"/>
    <s v="Jeudi"/>
    <n v="65408"/>
  </r>
  <r>
    <x v="5"/>
    <d v="2009-08-17T00:00:00"/>
    <x v="1"/>
    <s v="Août"/>
    <n v="3"/>
    <n v="17"/>
    <s v="Vendredi"/>
    <n v="43778"/>
  </r>
  <r>
    <x v="5"/>
    <d v="2009-08-18T00:00:00"/>
    <x v="1"/>
    <s v="Août"/>
    <n v="3"/>
    <n v="18"/>
    <s v="Samedi"/>
    <n v="19993"/>
  </r>
  <r>
    <x v="5"/>
    <d v="2009-08-19T00:00:00"/>
    <x v="1"/>
    <s v="Août"/>
    <n v="3"/>
    <n v="19"/>
    <s v="Dimanche"/>
    <n v="40349"/>
  </r>
  <r>
    <x v="5"/>
    <d v="2009-08-20T00:00:00"/>
    <x v="1"/>
    <s v="Août"/>
    <n v="3"/>
    <n v="20"/>
    <s v="Lundi"/>
    <n v="84846"/>
  </r>
  <r>
    <x v="5"/>
    <d v="2009-08-21T00:00:00"/>
    <x v="1"/>
    <s v="Août"/>
    <n v="3"/>
    <n v="21"/>
    <s v="Mardi"/>
    <n v="88373"/>
  </r>
  <r>
    <x v="5"/>
    <d v="2009-08-22T00:00:00"/>
    <x v="1"/>
    <s v="Août"/>
    <n v="4"/>
    <n v="22"/>
    <s v="Mercredi"/>
    <n v="88781"/>
  </r>
  <r>
    <x v="5"/>
    <d v="2009-08-23T00:00:00"/>
    <x v="1"/>
    <s v="Août"/>
    <n v="4"/>
    <n v="23"/>
    <s v="Jeudi"/>
    <n v="82254"/>
  </r>
  <r>
    <x v="5"/>
    <d v="2009-08-24T00:00:00"/>
    <x v="1"/>
    <s v="Août"/>
    <n v="4"/>
    <n v="24"/>
    <s v="Vendredi"/>
    <n v="24312"/>
  </r>
  <r>
    <x v="5"/>
    <d v="2009-08-25T00:00:00"/>
    <x v="1"/>
    <s v="Août"/>
    <n v="4"/>
    <n v="25"/>
    <s v="Samedi"/>
    <n v="39361"/>
  </r>
  <r>
    <x v="5"/>
    <d v="2009-08-26T00:00:00"/>
    <x v="1"/>
    <s v="Août"/>
    <n v="4"/>
    <n v="26"/>
    <s v="Dimanche"/>
    <n v="42630"/>
  </r>
  <r>
    <x v="5"/>
    <d v="2009-08-27T00:00:00"/>
    <x v="1"/>
    <s v="Août"/>
    <n v="4"/>
    <n v="27"/>
    <s v="Lundi"/>
    <n v="52076"/>
  </r>
  <r>
    <x v="5"/>
    <d v="2009-08-28T00:00:00"/>
    <x v="1"/>
    <s v="Août"/>
    <n v="4"/>
    <n v="28"/>
    <s v="Mardi"/>
    <n v="69773"/>
  </r>
  <r>
    <x v="5"/>
    <d v="2009-08-29T00:00:00"/>
    <x v="1"/>
    <s v="Août"/>
    <n v="5"/>
    <n v="29"/>
    <s v="Mercredi"/>
    <n v="59603"/>
  </r>
  <r>
    <x v="5"/>
    <d v="2009-08-30T00:00:00"/>
    <x v="1"/>
    <s v="Août"/>
    <n v="5"/>
    <n v="30"/>
    <s v="Jeudi"/>
    <n v="69418"/>
  </r>
  <r>
    <x v="5"/>
    <d v="2009-08-31T00:00:00"/>
    <x v="1"/>
    <s v="Août"/>
    <n v="5"/>
    <n v="31"/>
    <s v="Vendredi"/>
    <n v="17283"/>
  </r>
  <r>
    <x v="5"/>
    <d v="2009-09-01T00:00:00"/>
    <x v="1"/>
    <s v="Septembre"/>
    <n v="1"/>
    <n v="1"/>
    <s v="Samedi"/>
    <n v="32337"/>
  </r>
  <r>
    <x v="5"/>
    <d v="2009-09-02T00:00:00"/>
    <x v="1"/>
    <s v="Septembre"/>
    <n v="1"/>
    <n v="2"/>
    <s v="Dimanche"/>
    <n v="82548"/>
  </r>
  <r>
    <x v="5"/>
    <d v="2009-09-03T00:00:00"/>
    <x v="1"/>
    <s v="Septembre"/>
    <n v="1"/>
    <n v="3"/>
    <s v="Lundi"/>
    <n v="46334"/>
  </r>
  <r>
    <x v="5"/>
    <d v="2009-09-04T00:00:00"/>
    <x v="1"/>
    <s v="Septembre"/>
    <n v="1"/>
    <n v="4"/>
    <s v="Mardi"/>
    <n v="62545"/>
  </r>
  <r>
    <x v="5"/>
    <d v="2009-09-05T00:00:00"/>
    <x v="1"/>
    <s v="Septembre"/>
    <n v="1"/>
    <n v="5"/>
    <s v="Mercredi"/>
    <n v="77101"/>
  </r>
  <r>
    <x v="5"/>
    <d v="2009-09-06T00:00:00"/>
    <x v="1"/>
    <s v="Septembre"/>
    <n v="1"/>
    <n v="6"/>
    <s v="Jeudi"/>
    <n v="83856"/>
  </r>
  <r>
    <x v="5"/>
    <d v="2009-09-07T00:00:00"/>
    <x v="1"/>
    <s v="Septembre"/>
    <n v="1"/>
    <n v="7"/>
    <s v="Vendredi"/>
    <n v="18221"/>
  </r>
  <r>
    <x v="5"/>
    <d v="2009-09-08T00:00:00"/>
    <x v="1"/>
    <s v="Septembre"/>
    <n v="2"/>
    <n v="8"/>
    <s v="Samedi"/>
    <n v="83529"/>
  </r>
  <r>
    <x v="5"/>
    <d v="2009-09-09T00:00:00"/>
    <x v="1"/>
    <s v="Septembre"/>
    <n v="2"/>
    <n v="9"/>
    <s v="Dimanche"/>
    <n v="66947"/>
  </r>
  <r>
    <x v="5"/>
    <d v="2009-09-10T00:00:00"/>
    <x v="1"/>
    <s v="Septembre"/>
    <n v="2"/>
    <n v="10"/>
    <s v="Lundi"/>
    <n v="43309"/>
  </r>
  <r>
    <x v="5"/>
    <d v="2009-09-11T00:00:00"/>
    <x v="1"/>
    <s v="Septembre"/>
    <n v="2"/>
    <n v="11"/>
    <s v="Mardi"/>
    <n v="64372"/>
  </r>
  <r>
    <x v="5"/>
    <d v="2009-09-12T00:00:00"/>
    <x v="1"/>
    <s v="Septembre"/>
    <n v="2"/>
    <n v="12"/>
    <s v="Mercredi"/>
    <n v="82685"/>
  </r>
  <r>
    <x v="5"/>
    <d v="2009-09-13T00:00:00"/>
    <x v="1"/>
    <s v="Septembre"/>
    <n v="2"/>
    <n v="13"/>
    <s v="Jeudi"/>
    <n v="67670"/>
  </r>
  <r>
    <x v="5"/>
    <d v="2009-09-14T00:00:00"/>
    <x v="1"/>
    <s v="Septembre"/>
    <n v="2"/>
    <n v="14"/>
    <s v="Vendredi"/>
    <n v="32157"/>
  </r>
  <r>
    <x v="5"/>
    <d v="2009-09-15T00:00:00"/>
    <x v="1"/>
    <s v="Septembre"/>
    <n v="3"/>
    <n v="15"/>
    <s v="Samedi"/>
    <n v="53174"/>
  </r>
  <r>
    <x v="5"/>
    <d v="2009-09-16T00:00:00"/>
    <x v="1"/>
    <s v="Septembre"/>
    <n v="3"/>
    <n v="16"/>
    <s v="Dimanche"/>
    <n v="44239"/>
  </r>
  <r>
    <x v="5"/>
    <d v="2009-09-17T00:00:00"/>
    <x v="1"/>
    <s v="Septembre"/>
    <n v="3"/>
    <n v="17"/>
    <s v="Lundi"/>
    <n v="51543"/>
  </r>
  <r>
    <x v="5"/>
    <d v="2009-09-18T00:00:00"/>
    <x v="1"/>
    <s v="Septembre"/>
    <n v="3"/>
    <n v="18"/>
    <s v="Mardi"/>
    <n v="70670"/>
  </r>
  <r>
    <x v="5"/>
    <d v="2009-09-19T00:00:00"/>
    <x v="1"/>
    <s v="Septembre"/>
    <n v="3"/>
    <n v="19"/>
    <s v="Mercredi"/>
    <n v="26228"/>
  </r>
  <r>
    <x v="5"/>
    <d v="2009-09-20T00:00:00"/>
    <x v="1"/>
    <s v="Septembre"/>
    <n v="3"/>
    <n v="20"/>
    <s v="Jeudi"/>
    <n v="48482"/>
  </r>
  <r>
    <x v="5"/>
    <d v="2009-09-21T00:00:00"/>
    <x v="1"/>
    <s v="Septembre"/>
    <n v="3"/>
    <n v="21"/>
    <s v="Vendredi"/>
    <n v="49550"/>
  </r>
  <r>
    <x v="5"/>
    <d v="2009-09-22T00:00:00"/>
    <x v="1"/>
    <s v="Septembre"/>
    <n v="4"/>
    <n v="22"/>
    <s v="Samedi"/>
    <n v="73697"/>
  </r>
  <r>
    <x v="5"/>
    <d v="2009-09-23T00:00:00"/>
    <x v="1"/>
    <s v="Septembre"/>
    <n v="4"/>
    <n v="23"/>
    <s v="Dimanche"/>
    <n v="57640"/>
  </r>
  <r>
    <x v="5"/>
    <d v="2009-09-24T00:00:00"/>
    <x v="1"/>
    <s v="Septembre"/>
    <n v="4"/>
    <n v="24"/>
    <s v="Lundi"/>
    <n v="73711"/>
  </r>
  <r>
    <x v="5"/>
    <d v="2009-09-25T00:00:00"/>
    <x v="1"/>
    <s v="Septembre"/>
    <n v="4"/>
    <n v="25"/>
    <s v="Mardi"/>
    <n v="68498"/>
  </r>
  <r>
    <x v="5"/>
    <d v="2009-09-26T00:00:00"/>
    <x v="1"/>
    <s v="Septembre"/>
    <n v="4"/>
    <n v="26"/>
    <s v="Mercredi"/>
    <n v="86361"/>
  </r>
  <r>
    <x v="5"/>
    <d v="2009-09-27T00:00:00"/>
    <x v="1"/>
    <s v="Septembre"/>
    <n v="4"/>
    <n v="27"/>
    <s v="Jeudi"/>
    <n v="75823"/>
  </r>
  <r>
    <x v="5"/>
    <d v="2009-09-28T00:00:00"/>
    <x v="1"/>
    <s v="Septembre"/>
    <n v="4"/>
    <n v="28"/>
    <s v="Vendredi"/>
    <n v="63018"/>
  </r>
  <r>
    <x v="5"/>
    <d v="2009-09-29T00:00:00"/>
    <x v="1"/>
    <s v="Septembre"/>
    <n v="5"/>
    <n v="29"/>
    <s v="Samedi"/>
    <n v="27393"/>
  </r>
  <r>
    <x v="5"/>
    <d v="2009-09-30T00:00:00"/>
    <x v="1"/>
    <s v="Septembre"/>
    <n v="5"/>
    <n v="30"/>
    <s v="Dimanche"/>
    <n v="50938"/>
  </r>
  <r>
    <x v="5"/>
    <d v="2009-10-01T00:00:00"/>
    <x v="1"/>
    <s v="Octobre"/>
    <n v="1"/>
    <n v="1"/>
    <s v="Lundi"/>
    <n v="48176"/>
  </r>
  <r>
    <x v="5"/>
    <d v="2009-10-02T00:00:00"/>
    <x v="1"/>
    <s v="Octobre"/>
    <n v="1"/>
    <n v="2"/>
    <s v="Mardi"/>
    <n v="34425"/>
  </r>
  <r>
    <x v="5"/>
    <d v="2009-10-03T00:00:00"/>
    <x v="1"/>
    <s v="Octobre"/>
    <n v="1"/>
    <n v="3"/>
    <s v="Mercredi"/>
    <n v="53401"/>
  </r>
  <r>
    <x v="5"/>
    <d v="2009-10-04T00:00:00"/>
    <x v="1"/>
    <s v="Octobre"/>
    <n v="1"/>
    <n v="4"/>
    <s v="Jeudi"/>
    <n v="67674"/>
  </r>
  <r>
    <x v="5"/>
    <d v="2009-10-05T00:00:00"/>
    <x v="1"/>
    <s v="Octobre"/>
    <n v="1"/>
    <n v="5"/>
    <s v="Vendredi"/>
    <n v="29055"/>
  </r>
  <r>
    <x v="5"/>
    <d v="2009-10-06T00:00:00"/>
    <x v="1"/>
    <s v="Octobre"/>
    <n v="1"/>
    <n v="6"/>
    <s v="Samedi"/>
    <n v="88548"/>
  </r>
  <r>
    <x v="5"/>
    <d v="2009-10-07T00:00:00"/>
    <x v="1"/>
    <s v="Octobre"/>
    <n v="1"/>
    <n v="7"/>
    <s v="Dimanche"/>
    <n v="85129"/>
  </r>
  <r>
    <x v="5"/>
    <d v="2009-10-08T00:00:00"/>
    <x v="1"/>
    <s v="Octobre"/>
    <n v="2"/>
    <n v="8"/>
    <s v="Lundi"/>
    <n v="85785"/>
  </r>
  <r>
    <x v="5"/>
    <d v="2009-10-09T00:00:00"/>
    <x v="1"/>
    <s v="Octobre"/>
    <n v="2"/>
    <n v="9"/>
    <s v="Mardi"/>
    <n v="43349"/>
  </r>
  <r>
    <x v="5"/>
    <d v="2009-10-10T00:00:00"/>
    <x v="1"/>
    <s v="Octobre"/>
    <n v="2"/>
    <n v="10"/>
    <s v="Mercredi"/>
    <n v="52682"/>
  </r>
  <r>
    <x v="5"/>
    <d v="2009-10-11T00:00:00"/>
    <x v="1"/>
    <s v="Octobre"/>
    <n v="2"/>
    <n v="11"/>
    <s v="Jeudi"/>
    <n v="87699"/>
  </r>
  <r>
    <x v="5"/>
    <d v="2009-10-12T00:00:00"/>
    <x v="1"/>
    <s v="Octobre"/>
    <n v="2"/>
    <n v="12"/>
    <s v="Vendredi"/>
    <n v="60801"/>
  </r>
  <r>
    <x v="5"/>
    <d v="2009-10-13T00:00:00"/>
    <x v="1"/>
    <s v="Octobre"/>
    <n v="2"/>
    <n v="13"/>
    <s v="Samedi"/>
    <n v="88348"/>
  </r>
  <r>
    <x v="5"/>
    <d v="2009-10-14T00:00:00"/>
    <x v="1"/>
    <s v="Octobre"/>
    <n v="2"/>
    <n v="14"/>
    <s v="Dimanche"/>
    <n v="46795"/>
  </r>
  <r>
    <x v="5"/>
    <d v="2009-10-15T00:00:00"/>
    <x v="1"/>
    <s v="Octobre"/>
    <n v="3"/>
    <n v="15"/>
    <s v="Lundi"/>
    <n v="30474"/>
  </r>
  <r>
    <x v="5"/>
    <d v="2009-10-16T00:00:00"/>
    <x v="1"/>
    <s v="Octobre"/>
    <n v="3"/>
    <n v="16"/>
    <s v="Mardi"/>
    <n v="20387"/>
  </r>
  <r>
    <x v="5"/>
    <d v="2009-10-17T00:00:00"/>
    <x v="1"/>
    <s v="Octobre"/>
    <n v="3"/>
    <n v="17"/>
    <s v="Mercredi"/>
    <n v="62328"/>
  </r>
  <r>
    <x v="5"/>
    <d v="2009-10-18T00:00:00"/>
    <x v="1"/>
    <s v="Octobre"/>
    <n v="3"/>
    <n v="18"/>
    <s v="Jeudi"/>
    <n v="25116"/>
  </r>
  <r>
    <x v="5"/>
    <d v="2009-10-19T00:00:00"/>
    <x v="1"/>
    <s v="Octobre"/>
    <n v="3"/>
    <n v="19"/>
    <s v="Vendredi"/>
    <n v="57820"/>
  </r>
  <r>
    <x v="5"/>
    <d v="2009-10-20T00:00:00"/>
    <x v="1"/>
    <s v="Octobre"/>
    <n v="3"/>
    <n v="20"/>
    <s v="Samedi"/>
    <n v="59397"/>
  </r>
  <r>
    <x v="5"/>
    <d v="2009-10-21T00:00:00"/>
    <x v="1"/>
    <s v="Octobre"/>
    <n v="3"/>
    <n v="21"/>
    <s v="Dimanche"/>
    <n v="14966"/>
  </r>
  <r>
    <x v="5"/>
    <d v="2009-10-22T00:00:00"/>
    <x v="1"/>
    <s v="Octobre"/>
    <n v="4"/>
    <n v="22"/>
    <s v="Lundi"/>
    <n v="53813"/>
  </r>
  <r>
    <x v="5"/>
    <d v="2009-10-23T00:00:00"/>
    <x v="1"/>
    <s v="Octobre"/>
    <n v="4"/>
    <n v="23"/>
    <s v="Mardi"/>
    <n v="49624"/>
  </r>
  <r>
    <x v="5"/>
    <d v="2009-10-24T00:00:00"/>
    <x v="1"/>
    <s v="Octobre"/>
    <n v="4"/>
    <n v="24"/>
    <s v="Mercredi"/>
    <n v="40186"/>
  </r>
  <r>
    <x v="5"/>
    <d v="2009-10-25T00:00:00"/>
    <x v="1"/>
    <s v="Octobre"/>
    <n v="4"/>
    <n v="25"/>
    <s v="Jeudi"/>
    <n v="26028"/>
  </r>
  <r>
    <x v="5"/>
    <d v="2009-10-26T00:00:00"/>
    <x v="1"/>
    <s v="Octobre"/>
    <n v="4"/>
    <n v="26"/>
    <s v="Vendredi"/>
    <n v="43152"/>
  </r>
  <r>
    <x v="5"/>
    <d v="2009-10-27T00:00:00"/>
    <x v="1"/>
    <s v="Octobre"/>
    <n v="4"/>
    <n v="27"/>
    <s v="Samedi"/>
    <n v="49046"/>
  </r>
  <r>
    <x v="5"/>
    <d v="2009-10-28T00:00:00"/>
    <x v="1"/>
    <s v="Octobre"/>
    <n v="4"/>
    <n v="28"/>
    <s v="Dimanche"/>
    <n v="44970"/>
  </r>
  <r>
    <x v="5"/>
    <d v="2009-10-29T00:00:00"/>
    <x v="1"/>
    <s v="Octobre"/>
    <n v="5"/>
    <n v="29"/>
    <s v="Lundi"/>
    <n v="55016"/>
  </r>
  <r>
    <x v="5"/>
    <d v="2009-10-30T00:00:00"/>
    <x v="1"/>
    <s v="Octobre"/>
    <n v="5"/>
    <n v="30"/>
    <s v="Mardi"/>
    <n v="149946"/>
  </r>
  <r>
    <x v="5"/>
    <d v="2009-10-31T00:00:00"/>
    <x v="1"/>
    <s v="Octobre"/>
    <n v="5"/>
    <n v="31"/>
    <s v="Mercredi"/>
    <n v="81721"/>
  </r>
  <r>
    <x v="5"/>
    <d v="2009-11-01T00:00:00"/>
    <x v="1"/>
    <s v="Novembre"/>
    <n v="1"/>
    <n v="1"/>
    <s v="Jeudi"/>
    <n v="59484"/>
  </r>
  <r>
    <x v="5"/>
    <d v="2009-11-02T00:00:00"/>
    <x v="1"/>
    <s v="Novembre"/>
    <n v="1"/>
    <n v="2"/>
    <s v="Vendredi"/>
    <n v="47773"/>
  </r>
  <r>
    <x v="5"/>
    <d v="2009-11-03T00:00:00"/>
    <x v="1"/>
    <s v="Novembre"/>
    <n v="1"/>
    <n v="3"/>
    <s v="Samedi"/>
    <n v="73767"/>
  </r>
  <r>
    <x v="5"/>
    <d v="2009-11-04T00:00:00"/>
    <x v="1"/>
    <s v="Novembre"/>
    <n v="1"/>
    <n v="4"/>
    <s v="Dimanche"/>
    <n v="136320"/>
  </r>
  <r>
    <x v="5"/>
    <d v="2009-11-05T00:00:00"/>
    <x v="1"/>
    <s v="Novembre"/>
    <n v="1"/>
    <n v="5"/>
    <s v="Lundi"/>
    <n v="99947"/>
  </r>
  <r>
    <x v="5"/>
    <d v="2009-11-06T00:00:00"/>
    <x v="1"/>
    <s v="Novembre"/>
    <n v="1"/>
    <n v="6"/>
    <s v="Mardi"/>
    <n v="131893"/>
  </r>
  <r>
    <x v="5"/>
    <d v="2009-11-07T00:00:00"/>
    <x v="1"/>
    <s v="Novembre"/>
    <n v="1"/>
    <n v="7"/>
    <s v="Mercredi"/>
    <n v="57152"/>
  </r>
  <r>
    <x v="5"/>
    <d v="2009-11-08T00:00:00"/>
    <x v="1"/>
    <s v="Novembre"/>
    <n v="2"/>
    <n v="8"/>
    <s v="Jeudi"/>
    <n v="91509"/>
  </r>
  <r>
    <x v="5"/>
    <d v="2009-11-09T00:00:00"/>
    <x v="1"/>
    <s v="Novembre"/>
    <n v="2"/>
    <n v="9"/>
    <s v="Vendredi"/>
    <n v="84437"/>
  </r>
  <r>
    <x v="5"/>
    <d v="2009-11-10T00:00:00"/>
    <x v="1"/>
    <s v="Novembre"/>
    <n v="2"/>
    <n v="10"/>
    <s v="Samedi"/>
    <n v="81772"/>
  </r>
  <r>
    <x v="5"/>
    <d v="2009-11-11T00:00:00"/>
    <x v="1"/>
    <s v="Novembre"/>
    <n v="2"/>
    <n v="11"/>
    <s v="Dimanche"/>
    <n v="89478"/>
  </r>
  <r>
    <x v="5"/>
    <d v="2009-11-12T00:00:00"/>
    <x v="1"/>
    <s v="Novembre"/>
    <n v="2"/>
    <n v="12"/>
    <s v="Lundi"/>
    <n v="68319"/>
  </r>
  <r>
    <x v="5"/>
    <d v="2009-11-13T00:00:00"/>
    <x v="1"/>
    <s v="Novembre"/>
    <n v="2"/>
    <n v="13"/>
    <s v="Mardi"/>
    <n v="135691"/>
  </r>
  <r>
    <x v="5"/>
    <d v="2009-11-14T00:00:00"/>
    <x v="1"/>
    <s v="Novembre"/>
    <n v="2"/>
    <n v="14"/>
    <s v="Mercredi"/>
    <n v="94703"/>
  </r>
  <r>
    <x v="5"/>
    <d v="2009-11-15T00:00:00"/>
    <x v="1"/>
    <s v="Novembre"/>
    <n v="3"/>
    <n v="15"/>
    <s v="Jeudi"/>
    <n v="116569"/>
  </r>
  <r>
    <x v="5"/>
    <d v="2009-11-16T00:00:00"/>
    <x v="1"/>
    <s v="Novembre"/>
    <n v="3"/>
    <n v="16"/>
    <s v="Vendredi"/>
    <n v="149814"/>
  </r>
  <r>
    <x v="5"/>
    <d v="2009-11-17T00:00:00"/>
    <x v="1"/>
    <s v="Novembre"/>
    <n v="3"/>
    <n v="17"/>
    <s v="Samedi"/>
    <n v="48006"/>
  </r>
  <r>
    <x v="5"/>
    <d v="2009-11-18T00:00:00"/>
    <x v="1"/>
    <s v="Novembre"/>
    <n v="3"/>
    <n v="18"/>
    <s v="Dimanche"/>
    <n v="92688"/>
  </r>
  <r>
    <x v="5"/>
    <d v="2009-11-19T00:00:00"/>
    <x v="1"/>
    <s v="Novembre"/>
    <n v="3"/>
    <n v="19"/>
    <s v="Lundi"/>
    <n v="79394"/>
  </r>
  <r>
    <x v="5"/>
    <d v="2009-11-20T00:00:00"/>
    <x v="1"/>
    <s v="Novembre"/>
    <n v="3"/>
    <n v="20"/>
    <s v="Mardi"/>
    <n v="141647"/>
  </r>
  <r>
    <x v="5"/>
    <d v="2009-11-21T00:00:00"/>
    <x v="1"/>
    <s v="Novembre"/>
    <n v="3"/>
    <n v="21"/>
    <s v="Mercredi"/>
    <n v="130428"/>
  </r>
  <r>
    <x v="5"/>
    <d v="2009-11-22T00:00:00"/>
    <x v="1"/>
    <s v="Novembre"/>
    <n v="4"/>
    <n v="22"/>
    <s v="Jeudi"/>
    <n v="152406"/>
  </r>
  <r>
    <x v="5"/>
    <d v="2009-11-23T00:00:00"/>
    <x v="1"/>
    <s v="Novembre"/>
    <n v="4"/>
    <n v="23"/>
    <s v="Vendredi"/>
    <n v="59803"/>
  </r>
  <r>
    <x v="5"/>
    <d v="2009-11-24T00:00:00"/>
    <x v="1"/>
    <s v="Novembre"/>
    <n v="4"/>
    <n v="24"/>
    <s v="Samedi"/>
    <n v="100011"/>
  </r>
  <r>
    <x v="5"/>
    <d v="2009-11-25T00:00:00"/>
    <x v="1"/>
    <s v="Novembre"/>
    <n v="4"/>
    <n v="25"/>
    <s v="Dimanche"/>
    <n v="99193"/>
  </r>
  <r>
    <x v="5"/>
    <d v="2009-11-26T00:00:00"/>
    <x v="1"/>
    <s v="Novembre"/>
    <n v="4"/>
    <n v="26"/>
    <s v="Lundi"/>
    <n v="132298"/>
  </r>
  <r>
    <x v="5"/>
    <d v="2009-11-27T00:00:00"/>
    <x v="1"/>
    <s v="Novembre"/>
    <n v="4"/>
    <n v="27"/>
    <s v="Mardi"/>
    <n v="45544"/>
  </r>
  <r>
    <x v="5"/>
    <d v="2009-11-28T00:00:00"/>
    <x v="1"/>
    <s v="Novembre"/>
    <n v="4"/>
    <n v="28"/>
    <s v="Mercredi"/>
    <n v="113856"/>
  </r>
  <r>
    <x v="5"/>
    <d v="2009-11-29T00:00:00"/>
    <x v="1"/>
    <s v="Novembre"/>
    <n v="5"/>
    <n v="29"/>
    <s v="Jeudi"/>
    <n v="134829"/>
  </r>
  <r>
    <x v="5"/>
    <d v="2009-11-30T00:00:00"/>
    <x v="1"/>
    <s v="Novembre"/>
    <n v="5"/>
    <n v="30"/>
    <s v="Vendredi"/>
    <n v="156431"/>
  </r>
  <r>
    <x v="5"/>
    <d v="2009-12-01T00:00:00"/>
    <x v="1"/>
    <s v="Décembre"/>
    <n v="1"/>
    <n v="1"/>
    <s v="Samedi"/>
    <n v="81958"/>
  </r>
  <r>
    <x v="5"/>
    <d v="2009-12-02T00:00:00"/>
    <x v="1"/>
    <s v="Décembre"/>
    <n v="1"/>
    <n v="2"/>
    <s v="Dimanche"/>
    <n v="154492"/>
  </r>
  <r>
    <x v="5"/>
    <d v="2009-12-03T00:00:00"/>
    <x v="1"/>
    <s v="Décembre"/>
    <n v="1"/>
    <n v="3"/>
    <s v="Lundi"/>
    <n v="132940"/>
  </r>
  <r>
    <x v="5"/>
    <d v="2009-12-04T00:00:00"/>
    <x v="1"/>
    <s v="Décembre"/>
    <n v="1"/>
    <n v="4"/>
    <s v="Mardi"/>
    <n v="153152"/>
  </r>
  <r>
    <x v="5"/>
    <d v="2009-12-05T00:00:00"/>
    <x v="1"/>
    <s v="Décembre"/>
    <n v="1"/>
    <n v="5"/>
    <s v="Mercredi"/>
    <n v="83040"/>
  </r>
  <r>
    <x v="5"/>
    <d v="2009-12-06T00:00:00"/>
    <x v="1"/>
    <s v="Décembre"/>
    <n v="1"/>
    <n v="6"/>
    <s v="Jeudi"/>
    <n v="159180"/>
  </r>
  <r>
    <x v="5"/>
    <d v="2009-12-07T00:00:00"/>
    <x v="1"/>
    <s v="Décembre"/>
    <n v="1"/>
    <n v="7"/>
    <s v="Vendredi"/>
    <n v="55040"/>
  </r>
  <r>
    <x v="5"/>
    <d v="2009-12-08T00:00:00"/>
    <x v="1"/>
    <s v="Décembre"/>
    <n v="2"/>
    <n v="8"/>
    <s v="Samedi"/>
    <n v="150940"/>
  </r>
  <r>
    <x v="5"/>
    <d v="2009-12-09T00:00:00"/>
    <x v="1"/>
    <s v="Décembre"/>
    <n v="2"/>
    <n v="9"/>
    <s v="Dimanche"/>
    <n v="128108"/>
  </r>
  <r>
    <x v="5"/>
    <d v="2009-12-10T00:00:00"/>
    <x v="1"/>
    <s v="Décembre"/>
    <n v="2"/>
    <n v="10"/>
    <s v="Lundi"/>
    <n v="123420"/>
  </r>
  <r>
    <x v="5"/>
    <d v="2009-12-11T00:00:00"/>
    <x v="1"/>
    <s v="Décembre"/>
    <n v="2"/>
    <n v="11"/>
    <s v="Mardi"/>
    <n v="131438"/>
  </r>
  <r>
    <x v="5"/>
    <d v="2009-12-12T00:00:00"/>
    <x v="1"/>
    <s v="Décembre"/>
    <n v="2"/>
    <n v="12"/>
    <s v="Mercredi"/>
    <n v="157189"/>
  </r>
  <r>
    <x v="5"/>
    <d v="2009-12-13T00:00:00"/>
    <x v="1"/>
    <s v="Décembre"/>
    <n v="2"/>
    <n v="13"/>
    <s v="Jeudi"/>
    <n v="155183"/>
  </r>
  <r>
    <x v="5"/>
    <d v="2009-12-14T00:00:00"/>
    <x v="1"/>
    <s v="Décembre"/>
    <n v="2"/>
    <n v="14"/>
    <s v="Vendredi"/>
    <n v="49795"/>
  </r>
  <r>
    <x v="5"/>
    <d v="2009-12-15T00:00:00"/>
    <x v="1"/>
    <s v="Décembre"/>
    <n v="3"/>
    <n v="15"/>
    <s v="Samedi"/>
    <n v="50098"/>
  </r>
  <r>
    <x v="5"/>
    <d v="2009-12-16T00:00:00"/>
    <x v="1"/>
    <s v="Décembre"/>
    <n v="3"/>
    <n v="16"/>
    <s v="Dimanche"/>
    <n v="78928"/>
  </r>
  <r>
    <x v="5"/>
    <d v="2009-12-17T00:00:00"/>
    <x v="1"/>
    <s v="Décembre"/>
    <n v="3"/>
    <n v="17"/>
    <s v="Lundi"/>
    <n v="47436"/>
  </r>
  <r>
    <x v="5"/>
    <d v="2009-12-18T00:00:00"/>
    <x v="1"/>
    <s v="Décembre"/>
    <n v="3"/>
    <n v="18"/>
    <s v="Mardi"/>
    <n v="68943"/>
  </r>
  <r>
    <x v="5"/>
    <d v="2009-12-19T00:00:00"/>
    <x v="1"/>
    <s v="Décembre"/>
    <n v="3"/>
    <n v="19"/>
    <s v="Mercredi"/>
    <n v="130143"/>
  </r>
  <r>
    <x v="5"/>
    <d v="2009-12-20T00:00:00"/>
    <x v="1"/>
    <s v="Décembre"/>
    <n v="3"/>
    <n v="20"/>
    <s v="Jeudi"/>
    <n v="64362"/>
  </r>
  <r>
    <x v="5"/>
    <d v="2009-12-21T00:00:00"/>
    <x v="1"/>
    <s v="Décembre"/>
    <n v="3"/>
    <n v="21"/>
    <s v="Vendredi"/>
    <n v="158891"/>
  </r>
  <r>
    <x v="5"/>
    <d v="2009-12-22T00:00:00"/>
    <x v="1"/>
    <s v="Décembre"/>
    <n v="4"/>
    <n v="22"/>
    <s v="Samedi"/>
    <n v="150488"/>
  </r>
  <r>
    <x v="5"/>
    <d v="2009-12-23T00:00:00"/>
    <x v="1"/>
    <s v="Décembre"/>
    <n v="4"/>
    <n v="23"/>
    <s v="Dimanche"/>
    <n v="145370"/>
  </r>
  <r>
    <x v="5"/>
    <d v="2009-12-24T00:00:00"/>
    <x v="1"/>
    <s v="Décembre"/>
    <n v="4"/>
    <n v="24"/>
    <s v="Lundi"/>
    <n v="141627"/>
  </r>
  <r>
    <x v="5"/>
    <d v="2009-12-25T00:00:00"/>
    <x v="1"/>
    <s v="Décembre"/>
    <n v="4"/>
    <n v="25"/>
    <s v="Mardi"/>
    <n v="56416"/>
  </r>
  <r>
    <x v="5"/>
    <d v="2009-12-26T00:00:00"/>
    <x v="1"/>
    <s v="Décembre"/>
    <n v="4"/>
    <n v="26"/>
    <s v="Mercredi"/>
    <n v="86364"/>
  </r>
  <r>
    <x v="5"/>
    <d v="2009-12-27T00:00:00"/>
    <x v="1"/>
    <s v="Décembre"/>
    <n v="4"/>
    <n v="27"/>
    <s v="Jeudi"/>
    <n v="110080"/>
  </r>
  <r>
    <x v="5"/>
    <d v="2009-12-28T00:00:00"/>
    <x v="1"/>
    <s v="Décembre"/>
    <n v="4"/>
    <n v="28"/>
    <s v="Vendredi"/>
    <n v="81847"/>
  </r>
  <r>
    <x v="5"/>
    <d v="2009-12-29T00:00:00"/>
    <x v="1"/>
    <s v="Décembre"/>
    <n v="5"/>
    <n v="29"/>
    <s v="Samedi"/>
    <n v="88839"/>
  </r>
  <r>
    <x v="5"/>
    <d v="2009-12-30T00:00:00"/>
    <x v="1"/>
    <s v="Décembre"/>
    <n v="5"/>
    <n v="30"/>
    <s v="Dimanche"/>
    <n v="57704"/>
  </r>
  <r>
    <x v="5"/>
    <d v="2009-12-31T00:00:00"/>
    <x v="1"/>
    <s v="Décembre"/>
    <n v="5"/>
    <n v="31"/>
    <s v="Lundi"/>
    <n v="93765"/>
  </r>
  <r>
    <x v="6"/>
    <d v="2009-01-01T00:00:00"/>
    <x v="1"/>
    <s v="Janvier"/>
    <n v="1"/>
    <n v="1"/>
    <s v="Mardi"/>
    <n v="125860"/>
  </r>
  <r>
    <x v="6"/>
    <d v="2009-01-02T00:00:00"/>
    <x v="1"/>
    <s v="Janvier"/>
    <n v="1"/>
    <n v="2"/>
    <s v="Mercredi"/>
    <n v="54547"/>
  </r>
  <r>
    <x v="6"/>
    <d v="2009-01-03T00:00:00"/>
    <x v="1"/>
    <s v="Janvier"/>
    <n v="1"/>
    <n v="3"/>
    <s v="Jeudi"/>
    <n v="70547"/>
  </r>
  <r>
    <x v="6"/>
    <d v="2009-01-04T00:00:00"/>
    <x v="1"/>
    <s v="Janvier"/>
    <n v="1"/>
    <n v="4"/>
    <s v="Vendredi"/>
    <n v="49399"/>
  </r>
  <r>
    <x v="6"/>
    <d v="2009-01-05T00:00:00"/>
    <x v="1"/>
    <s v="Janvier"/>
    <n v="1"/>
    <n v="5"/>
    <s v="Samedi"/>
    <n v="101475"/>
  </r>
  <r>
    <x v="6"/>
    <d v="2009-01-06T00:00:00"/>
    <x v="1"/>
    <s v="Janvier"/>
    <n v="1"/>
    <n v="6"/>
    <s v="Dimanche"/>
    <n v="121639"/>
  </r>
  <r>
    <x v="6"/>
    <d v="2009-01-07T00:00:00"/>
    <x v="1"/>
    <s v="Janvier"/>
    <n v="1"/>
    <n v="7"/>
    <s v="Lundi"/>
    <n v="103295"/>
  </r>
  <r>
    <x v="6"/>
    <d v="2009-01-08T00:00:00"/>
    <x v="1"/>
    <s v="Janvier"/>
    <n v="2"/>
    <n v="8"/>
    <s v="Mardi"/>
    <n v="139364"/>
  </r>
  <r>
    <x v="6"/>
    <d v="2009-01-09T00:00:00"/>
    <x v="1"/>
    <s v="Janvier"/>
    <n v="2"/>
    <n v="9"/>
    <s v="Mercredi"/>
    <n v="105046"/>
  </r>
  <r>
    <x v="6"/>
    <d v="2009-01-10T00:00:00"/>
    <x v="1"/>
    <s v="Janvier"/>
    <n v="2"/>
    <n v="10"/>
    <s v="Jeudi"/>
    <n v="88632"/>
  </r>
  <r>
    <x v="6"/>
    <d v="2009-01-11T00:00:00"/>
    <x v="1"/>
    <s v="Janvier"/>
    <n v="2"/>
    <n v="11"/>
    <s v="Vendredi"/>
    <n v="136929"/>
  </r>
  <r>
    <x v="6"/>
    <d v="2009-01-12T00:00:00"/>
    <x v="1"/>
    <s v="Janvier"/>
    <n v="2"/>
    <n v="12"/>
    <s v="Samedi"/>
    <n v="58773"/>
  </r>
  <r>
    <x v="6"/>
    <d v="2009-01-13T00:00:00"/>
    <x v="1"/>
    <s v="Janvier"/>
    <n v="2"/>
    <n v="13"/>
    <s v="Dimanche"/>
    <n v="124125"/>
  </r>
  <r>
    <x v="6"/>
    <d v="2009-01-14T00:00:00"/>
    <x v="1"/>
    <s v="Janvier"/>
    <n v="2"/>
    <n v="14"/>
    <s v="Lundi"/>
    <n v="61480"/>
  </r>
  <r>
    <x v="6"/>
    <d v="2009-01-15T00:00:00"/>
    <x v="1"/>
    <s v="Janvier"/>
    <n v="3"/>
    <n v="15"/>
    <s v="Mardi"/>
    <n v="144183"/>
  </r>
  <r>
    <x v="6"/>
    <d v="2009-01-16T00:00:00"/>
    <x v="1"/>
    <s v="Janvier"/>
    <n v="3"/>
    <n v="16"/>
    <s v="Mercredi"/>
    <n v="134208"/>
  </r>
  <r>
    <x v="6"/>
    <d v="2009-01-17T00:00:00"/>
    <x v="1"/>
    <s v="Janvier"/>
    <n v="3"/>
    <n v="17"/>
    <s v="Jeudi"/>
    <n v="157356"/>
  </r>
  <r>
    <x v="6"/>
    <d v="2009-01-18T00:00:00"/>
    <x v="1"/>
    <s v="Janvier"/>
    <n v="3"/>
    <n v="18"/>
    <s v="Vendredi"/>
    <n v="127983"/>
  </r>
  <r>
    <x v="6"/>
    <d v="2009-01-19T00:00:00"/>
    <x v="1"/>
    <s v="Janvier"/>
    <n v="3"/>
    <n v="19"/>
    <s v="Samedi"/>
    <n v="91652"/>
  </r>
  <r>
    <x v="6"/>
    <d v="2009-01-20T00:00:00"/>
    <x v="1"/>
    <s v="Janvier"/>
    <n v="3"/>
    <n v="20"/>
    <s v="Dimanche"/>
    <n v="68644"/>
  </r>
  <r>
    <x v="6"/>
    <d v="2009-01-21T00:00:00"/>
    <x v="1"/>
    <s v="Janvier"/>
    <n v="3"/>
    <n v="21"/>
    <s v="Lundi"/>
    <n v="70215"/>
  </r>
  <r>
    <x v="6"/>
    <d v="2009-01-22T00:00:00"/>
    <x v="1"/>
    <s v="Janvier"/>
    <n v="4"/>
    <n v="22"/>
    <s v="Mardi"/>
    <n v="84090"/>
  </r>
  <r>
    <x v="6"/>
    <d v="2009-01-23T00:00:00"/>
    <x v="1"/>
    <s v="Janvier"/>
    <n v="4"/>
    <n v="23"/>
    <s v="Mercredi"/>
    <n v="69412"/>
  </r>
  <r>
    <x v="6"/>
    <d v="2009-01-24T00:00:00"/>
    <x v="1"/>
    <s v="Janvier"/>
    <n v="4"/>
    <n v="24"/>
    <s v="Jeudi"/>
    <n v="148208"/>
  </r>
  <r>
    <x v="6"/>
    <d v="2009-01-25T00:00:00"/>
    <x v="1"/>
    <s v="Janvier"/>
    <n v="4"/>
    <n v="25"/>
    <s v="Vendredi"/>
    <n v="92015"/>
  </r>
  <r>
    <x v="6"/>
    <d v="2009-01-26T00:00:00"/>
    <x v="1"/>
    <s v="Janvier"/>
    <n v="4"/>
    <n v="26"/>
    <s v="Samedi"/>
    <n v="97729"/>
  </r>
  <r>
    <x v="6"/>
    <d v="2009-01-27T00:00:00"/>
    <x v="1"/>
    <s v="Janvier"/>
    <n v="4"/>
    <n v="27"/>
    <s v="Dimanche"/>
    <n v="111830"/>
  </r>
  <r>
    <x v="6"/>
    <d v="2009-01-28T00:00:00"/>
    <x v="1"/>
    <s v="Janvier"/>
    <n v="4"/>
    <n v="28"/>
    <s v="Lundi"/>
    <n v="94343"/>
  </r>
  <r>
    <x v="6"/>
    <d v="2009-01-29T00:00:00"/>
    <x v="1"/>
    <s v="Janvier"/>
    <n v="5"/>
    <n v="29"/>
    <s v="Mardi"/>
    <n v="56055"/>
  </r>
  <r>
    <x v="6"/>
    <d v="2009-01-30T00:00:00"/>
    <x v="1"/>
    <s v="Janvier"/>
    <n v="5"/>
    <n v="30"/>
    <s v="Mercredi"/>
    <n v="51666"/>
  </r>
  <r>
    <x v="6"/>
    <d v="2009-01-31T00:00:00"/>
    <x v="1"/>
    <s v="Janvier"/>
    <n v="5"/>
    <n v="31"/>
    <s v="Jeudi"/>
    <n v="144652"/>
  </r>
  <r>
    <x v="6"/>
    <d v="2009-02-01T00:00:00"/>
    <x v="1"/>
    <s v="Février"/>
    <n v="1"/>
    <n v="1"/>
    <s v="Vendredi"/>
    <n v="117382"/>
  </r>
  <r>
    <x v="6"/>
    <d v="2009-02-02T00:00:00"/>
    <x v="1"/>
    <s v="Février"/>
    <n v="1"/>
    <n v="2"/>
    <s v="Samedi"/>
    <n v="42594"/>
  </r>
  <r>
    <x v="6"/>
    <d v="2009-02-03T00:00:00"/>
    <x v="1"/>
    <s v="Février"/>
    <n v="1"/>
    <n v="3"/>
    <s v="Dimanche"/>
    <n v="61933"/>
  </r>
  <r>
    <x v="6"/>
    <d v="2009-02-04T00:00:00"/>
    <x v="1"/>
    <s v="Février"/>
    <n v="1"/>
    <n v="4"/>
    <s v="Lundi"/>
    <n v="137238"/>
  </r>
  <r>
    <x v="6"/>
    <d v="2009-02-05T00:00:00"/>
    <x v="1"/>
    <s v="Février"/>
    <n v="1"/>
    <n v="5"/>
    <s v="Mardi"/>
    <n v="130336"/>
  </r>
  <r>
    <x v="6"/>
    <d v="2009-02-06T00:00:00"/>
    <x v="1"/>
    <s v="Février"/>
    <n v="1"/>
    <n v="6"/>
    <s v="Mercredi"/>
    <n v="74117"/>
  </r>
  <r>
    <x v="6"/>
    <d v="2009-02-07T00:00:00"/>
    <x v="1"/>
    <s v="Février"/>
    <n v="1"/>
    <n v="7"/>
    <s v="Jeudi"/>
    <n v="115350"/>
  </r>
  <r>
    <x v="6"/>
    <d v="2009-02-08T00:00:00"/>
    <x v="1"/>
    <s v="Février"/>
    <n v="2"/>
    <n v="8"/>
    <s v="Vendredi"/>
    <n v="83690"/>
  </r>
  <r>
    <x v="6"/>
    <d v="2009-02-09T00:00:00"/>
    <x v="1"/>
    <s v="Février"/>
    <n v="2"/>
    <n v="9"/>
    <s v="Samedi"/>
    <n v="144378"/>
  </r>
  <r>
    <x v="6"/>
    <d v="2009-02-10T00:00:00"/>
    <x v="1"/>
    <s v="Février"/>
    <n v="2"/>
    <n v="10"/>
    <s v="Dimanche"/>
    <n v="133458"/>
  </r>
  <r>
    <x v="6"/>
    <d v="2009-02-11T00:00:00"/>
    <x v="1"/>
    <s v="Février"/>
    <n v="2"/>
    <n v="11"/>
    <s v="Lundi"/>
    <n v="150999"/>
  </r>
  <r>
    <x v="6"/>
    <d v="2009-02-12T00:00:00"/>
    <x v="1"/>
    <s v="Février"/>
    <n v="2"/>
    <n v="12"/>
    <s v="Mardi"/>
    <n v="74473"/>
  </r>
  <r>
    <x v="6"/>
    <d v="2009-02-13T00:00:00"/>
    <x v="1"/>
    <s v="Février"/>
    <n v="2"/>
    <n v="13"/>
    <s v="Mercredi"/>
    <n v="82725"/>
  </r>
  <r>
    <x v="6"/>
    <d v="2009-02-14T00:00:00"/>
    <x v="1"/>
    <s v="Février"/>
    <n v="2"/>
    <n v="14"/>
    <s v="Jeudi"/>
    <n v="69167"/>
  </r>
  <r>
    <x v="6"/>
    <d v="2009-02-15T00:00:00"/>
    <x v="1"/>
    <s v="Février"/>
    <n v="3"/>
    <n v="15"/>
    <s v="Vendredi"/>
    <n v="89462"/>
  </r>
  <r>
    <x v="6"/>
    <d v="2009-02-16T00:00:00"/>
    <x v="1"/>
    <s v="Février"/>
    <n v="3"/>
    <n v="16"/>
    <s v="Samedi"/>
    <n v="93847"/>
  </r>
  <r>
    <x v="6"/>
    <d v="2009-02-17T00:00:00"/>
    <x v="1"/>
    <s v="Février"/>
    <n v="3"/>
    <n v="17"/>
    <s v="Dimanche"/>
    <n v="43063"/>
  </r>
  <r>
    <x v="6"/>
    <d v="2009-02-18T00:00:00"/>
    <x v="1"/>
    <s v="Février"/>
    <n v="3"/>
    <n v="18"/>
    <s v="Lundi"/>
    <n v="143148"/>
  </r>
  <r>
    <x v="6"/>
    <d v="2009-02-19T00:00:00"/>
    <x v="1"/>
    <s v="Février"/>
    <n v="3"/>
    <n v="19"/>
    <s v="Mardi"/>
    <n v="76901"/>
  </r>
  <r>
    <x v="6"/>
    <d v="2009-02-20T00:00:00"/>
    <x v="1"/>
    <s v="Février"/>
    <n v="3"/>
    <n v="20"/>
    <s v="Mercredi"/>
    <n v="109126"/>
  </r>
  <r>
    <x v="6"/>
    <d v="2009-02-21T00:00:00"/>
    <x v="1"/>
    <s v="Février"/>
    <n v="3"/>
    <n v="21"/>
    <s v="Jeudi"/>
    <n v="147585"/>
  </r>
  <r>
    <x v="6"/>
    <d v="2009-02-22T00:00:00"/>
    <x v="1"/>
    <s v="Février"/>
    <n v="4"/>
    <n v="22"/>
    <s v="Vendredi"/>
    <n v="124945"/>
  </r>
  <r>
    <x v="6"/>
    <d v="2009-02-23T00:00:00"/>
    <x v="1"/>
    <s v="Février"/>
    <n v="4"/>
    <n v="23"/>
    <s v="Samedi"/>
    <n v="113518"/>
  </r>
  <r>
    <x v="6"/>
    <d v="2009-02-24T00:00:00"/>
    <x v="1"/>
    <s v="Février"/>
    <n v="4"/>
    <n v="24"/>
    <s v="Dimanche"/>
    <n v="56070"/>
  </r>
  <r>
    <x v="6"/>
    <d v="2009-02-25T00:00:00"/>
    <x v="1"/>
    <s v="Février"/>
    <n v="4"/>
    <n v="25"/>
    <s v="Lundi"/>
    <n v="39306"/>
  </r>
  <r>
    <x v="6"/>
    <d v="2009-02-26T00:00:00"/>
    <x v="1"/>
    <s v="Février"/>
    <n v="4"/>
    <n v="26"/>
    <s v="Mardi"/>
    <n v="47006"/>
  </r>
  <r>
    <x v="6"/>
    <d v="2009-02-27T00:00:00"/>
    <x v="1"/>
    <s v="Février"/>
    <n v="4"/>
    <n v="27"/>
    <s v="Mercredi"/>
    <n v="31990"/>
  </r>
  <r>
    <x v="6"/>
    <d v="2009-02-28T00:00:00"/>
    <x v="1"/>
    <s v="Février"/>
    <n v="4"/>
    <n v="28"/>
    <s v="Jeudi"/>
    <n v="20323"/>
  </r>
  <r>
    <x v="6"/>
    <d v="2009-03-01T00:00:00"/>
    <x v="1"/>
    <s v="Mars"/>
    <n v="1"/>
    <n v="1"/>
    <s v="Vendredi"/>
    <n v="61130"/>
  </r>
  <r>
    <x v="6"/>
    <d v="2009-03-02T00:00:00"/>
    <x v="1"/>
    <s v="Mars"/>
    <n v="1"/>
    <n v="2"/>
    <s v="Samedi"/>
    <n v="51411"/>
  </r>
  <r>
    <x v="6"/>
    <d v="2009-03-03T00:00:00"/>
    <x v="1"/>
    <s v="Mars"/>
    <n v="1"/>
    <n v="3"/>
    <s v="Dimanche"/>
    <n v="25903"/>
  </r>
  <r>
    <x v="6"/>
    <d v="2009-03-04T00:00:00"/>
    <x v="1"/>
    <s v="Mars"/>
    <n v="1"/>
    <n v="4"/>
    <s v="Lundi"/>
    <n v="48405"/>
  </r>
  <r>
    <x v="6"/>
    <d v="2009-03-05T00:00:00"/>
    <x v="1"/>
    <s v="Mars"/>
    <n v="1"/>
    <n v="5"/>
    <s v="Mardi"/>
    <n v="88037"/>
  </r>
  <r>
    <x v="6"/>
    <d v="2009-03-06T00:00:00"/>
    <x v="1"/>
    <s v="Mars"/>
    <n v="1"/>
    <n v="6"/>
    <s v="Mercredi"/>
    <n v="57626"/>
  </r>
  <r>
    <x v="6"/>
    <d v="2009-03-07T00:00:00"/>
    <x v="1"/>
    <s v="Mars"/>
    <n v="1"/>
    <n v="7"/>
    <s v="Jeudi"/>
    <n v="85419"/>
  </r>
  <r>
    <x v="6"/>
    <d v="2009-03-08T00:00:00"/>
    <x v="1"/>
    <s v="Mars"/>
    <n v="2"/>
    <n v="8"/>
    <s v="Vendredi"/>
    <n v="36848"/>
  </r>
  <r>
    <x v="6"/>
    <d v="2009-03-09T00:00:00"/>
    <x v="1"/>
    <s v="Mars"/>
    <n v="2"/>
    <n v="9"/>
    <s v="Samedi"/>
    <n v="75925"/>
  </r>
  <r>
    <x v="6"/>
    <d v="2009-03-10T00:00:00"/>
    <x v="1"/>
    <s v="Mars"/>
    <n v="2"/>
    <n v="10"/>
    <s v="Dimanche"/>
    <n v="64656"/>
  </r>
  <r>
    <x v="6"/>
    <d v="2009-03-11T00:00:00"/>
    <x v="1"/>
    <s v="Mars"/>
    <n v="2"/>
    <n v="11"/>
    <s v="Lundi"/>
    <n v="34511"/>
  </r>
  <r>
    <x v="6"/>
    <d v="2009-03-12T00:00:00"/>
    <x v="1"/>
    <s v="Mars"/>
    <n v="2"/>
    <n v="12"/>
    <s v="Mardi"/>
    <n v="37466"/>
  </r>
  <r>
    <x v="6"/>
    <d v="2009-03-13T00:00:00"/>
    <x v="1"/>
    <s v="Mars"/>
    <n v="2"/>
    <n v="13"/>
    <s v="Mercredi"/>
    <n v="70038"/>
  </r>
  <r>
    <x v="6"/>
    <d v="2009-03-14T00:00:00"/>
    <x v="1"/>
    <s v="Mars"/>
    <n v="2"/>
    <n v="14"/>
    <s v="Jeudi"/>
    <n v="82687"/>
  </r>
  <r>
    <x v="6"/>
    <d v="2009-03-15T00:00:00"/>
    <x v="1"/>
    <s v="Mars"/>
    <n v="3"/>
    <n v="15"/>
    <s v="Vendredi"/>
    <n v="64977"/>
  </r>
  <r>
    <x v="6"/>
    <d v="2009-03-16T00:00:00"/>
    <x v="1"/>
    <s v="Mars"/>
    <n v="3"/>
    <n v="16"/>
    <s v="Samedi"/>
    <n v="58163"/>
  </r>
  <r>
    <x v="6"/>
    <d v="2009-03-17T00:00:00"/>
    <x v="1"/>
    <s v="Mars"/>
    <n v="3"/>
    <n v="17"/>
    <s v="Dimanche"/>
    <n v="88578"/>
  </r>
  <r>
    <x v="6"/>
    <d v="2009-03-18T00:00:00"/>
    <x v="1"/>
    <s v="Mars"/>
    <n v="3"/>
    <n v="18"/>
    <s v="Lundi"/>
    <n v="83571"/>
  </r>
  <r>
    <x v="6"/>
    <d v="2009-03-19T00:00:00"/>
    <x v="1"/>
    <s v="Mars"/>
    <n v="3"/>
    <n v="19"/>
    <s v="Mardi"/>
    <n v="64009"/>
  </r>
  <r>
    <x v="6"/>
    <d v="2009-03-20T00:00:00"/>
    <x v="1"/>
    <s v="Mars"/>
    <n v="3"/>
    <n v="20"/>
    <s v="Mercredi"/>
    <n v="85948"/>
  </r>
  <r>
    <x v="6"/>
    <d v="2009-03-21T00:00:00"/>
    <x v="1"/>
    <s v="Mars"/>
    <n v="3"/>
    <n v="21"/>
    <s v="Jeudi"/>
    <n v="67550"/>
  </r>
  <r>
    <x v="6"/>
    <d v="2009-03-22T00:00:00"/>
    <x v="1"/>
    <s v="Mars"/>
    <n v="4"/>
    <n v="22"/>
    <s v="Vendredi"/>
    <n v="83204"/>
  </r>
  <r>
    <x v="6"/>
    <d v="2009-03-23T00:00:00"/>
    <x v="1"/>
    <s v="Mars"/>
    <n v="4"/>
    <n v="23"/>
    <s v="Samedi"/>
    <n v="47266"/>
  </r>
  <r>
    <x v="6"/>
    <d v="2009-03-24T00:00:00"/>
    <x v="1"/>
    <s v="Mars"/>
    <n v="4"/>
    <n v="24"/>
    <s v="Dimanche"/>
    <n v="61474"/>
  </r>
  <r>
    <x v="6"/>
    <d v="2009-03-25T00:00:00"/>
    <x v="1"/>
    <s v="Mars"/>
    <n v="4"/>
    <n v="25"/>
    <s v="Lundi"/>
    <n v="56944"/>
  </r>
  <r>
    <x v="6"/>
    <d v="2009-03-26T00:00:00"/>
    <x v="1"/>
    <s v="Mars"/>
    <n v="4"/>
    <n v="26"/>
    <s v="Mardi"/>
    <n v="59214"/>
  </r>
  <r>
    <x v="6"/>
    <d v="2009-03-27T00:00:00"/>
    <x v="1"/>
    <s v="Mars"/>
    <n v="4"/>
    <n v="27"/>
    <s v="Mercredi"/>
    <n v="39693"/>
  </r>
  <r>
    <x v="6"/>
    <d v="2009-03-28T00:00:00"/>
    <x v="1"/>
    <s v="Mars"/>
    <n v="4"/>
    <n v="28"/>
    <s v="Jeudi"/>
    <n v="82028"/>
  </r>
  <r>
    <x v="6"/>
    <d v="2009-03-29T00:00:00"/>
    <x v="1"/>
    <s v="Mars"/>
    <n v="5"/>
    <n v="29"/>
    <s v="Vendredi"/>
    <n v="55792"/>
  </r>
  <r>
    <x v="6"/>
    <d v="2009-03-30T00:00:00"/>
    <x v="1"/>
    <s v="Mars"/>
    <n v="5"/>
    <n v="30"/>
    <s v="Samedi"/>
    <n v="37675"/>
  </r>
  <r>
    <x v="6"/>
    <d v="2009-03-31T00:00:00"/>
    <x v="1"/>
    <s v="Mars"/>
    <n v="5"/>
    <n v="31"/>
    <s v="Dimanche"/>
    <n v="76156"/>
  </r>
  <r>
    <x v="6"/>
    <d v="2009-04-01T00:00:00"/>
    <x v="1"/>
    <s v="Avril"/>
    <n v="1"/>
    <n v="1"/>
    <s v="Lundi"/>
    <n v="52457"/>
  </r>
  <r>
    <x v="6"/>
    <d v="2009-04-02T00:00:00"/>
    <x v="1"/>
    <s v="Avril"/>
    <n v="1"/>
    <n v="2"/>
    <s v="Mardi"/>
    <n v="88602"/>
  </r>
  <r>
    <x v="6"/>
    <d v="2009-04-03T00:00:00"/>
    <x v="1"/>
    <s v="Avril"/>
    <n v="1"/>
    <n v="3"/>
    <s v="Mercredi"/>
    <n v="42684"/>
  </r>
  <r>
    <x v="6"/>
    <d v="2009-04-04T00:00:00"/>
    <x v="1"/>
    <s v="Avril"/>
    <n v="1"/>
    <n v="4"/>
    <s v="Jeudi"/>
    <n v="67731"/>
  </r>
  <r>
    <x v="6"/>
    <d v="2009-04-05T00:00:00"/>
    <x v="1"/>
    <s v="Avril"/>
    <n v="1"/>
    <n v="5"/>
    <s v="Vendredi"/>
    <n v="24914"/>
  </r>
  <r>
    <x v="6"/>
    <d v="2009-04-06T00:00:00"/>
    <x v="1"/>
    <s v="Avril"/>
    <n v="1"/>
    <n v="6"/>
    <s v="Samedi"/>
    <n v="59658"/>
  </r>
  <r>
    <x v="6"/>
    <d v="2009-04-07T00:00:00"/>
    <x v="1"/>
    <s v="Avril"/>
    <n v="1"/>
    <n v="7"/>
    <s v="Dimanche"/>
    <n v="20049"/>
  </r>
  <r>
    <x v="6"/>
    <d v="2009-04-08T00:00:00"/>
    <x v="1"/>
    <s v="Avril"/>
    <n v="2"/>
    <n v="8"/>
    <s v="Lundi"/>
    <n v="53959"/>
  </r>
  <r>
    <x v="6"/>
    <d v="2009-04-09T00:00:00"/>
    <x v="1"/>
    <s v="Avril"/>
    <n v="2"/>
    <n v="9"/>
    <s v="Mardi"/>
    <n v="15595"/>
  </r>
  <r>
    <x v="6"/>
    <d v="2009-04-10T00:00:00"/>
    <x v="1"/>
    <s v="Avril"/>
    <n v="2"/>
    <n v="10"/>
    <s v="Mercredi"/>
    <n v="16603"/>
  </r>
  <r>
    <x v="6"/>
    <d v="2009-04-11T00:00:00"/>
    <x v="1"/>
    <s v="Avril"/>
    <n v="2"/>
    <n v="11"/>
    <s v="Jeudi"/>
    <n v="51792"/>
  </r>
  <r>
    <x v="6"/>
    <d v="2009-04-12T00:00:00"/>
    <x v="1"/>
    <s v="Avril"/>
    <n v="2"/>
    <n v="12"/>
    <s v="Vendredi"/>
    <n v="39036"/>
  </r>
  <r>
    <x v="6"/>
    <d v="2009-04-13T00:00:00"/>
    <x v="1"/>
    <s v="Avril"/>
    <n v="2"/>
    <n v="13"/>
    <s v="Samedi"/>
    <n v="25967"/>
  </r>
  <r>
    <x v="6"/>
    <d v="2009-04-14T00:00:00"/>
    <x v="1"/>
    <s v="Avril"/>
    <n v="2"/>
    <n v="14"/>
    <s v="Dimanche"/>
    <n v="46616"/>
  </r>
  <r>
    <x v="6"/>
    <d v="2009-04-15T00:00:00"/>
    <x v="1"/>
    <s v="Avril"/>
    <n v="3"/>
    <n v="15"/>
    <s v="Lundi"/>
    <n v="71811"/>
  </r>
  <r>
    <x v="6"/>
    <d v="2009-04-16T00:00:00"/>
    <x v="1"/>
    <s v="Avril"/>
    <n v="3"/>
    <n v="16"/>
    <s v="Mardi"/>
    <n v="29186"/>
  </r>
  <r>
    <x v="6"/>
    <d v="2009-04-17T00:00:00"/>
    <x v="1"/>
    <s v="Avril"/>
    <n v="3"/>
    <n v="17"/>
    <s v="Mercredi"/>
    <n v="14281"/>
  </r>
  <r>
    <x v="6"/>
    <d v="2009-04-18T00:00:00"/>
    <x v="1"/>
    <s v="Avril"/>
    <n v="3"/>
    <n v="18"/>
    <s v="Jeudi"/>
    <n v="57788"/>
  </r>
  <r>
    <x v="6"/>
    <d v="2009-04-19T00:00:00"/>
    <x v="1"/>
    <s v="Avril"/>
    <n v="3"/>
    <n v="19"/>
    <s v="Vendredi"/>
    <n v="20368"/>
  </r>
  <r>
    <x v="6"/>
    <d v="2009-04-20T00:00:00"/>
    <x v="1"/>
    <s v="Avril"/>
    <n v="3"/>
    <n v="20"/>
    <s v="Samedi"/>
    <n v="66107"/>
  </r>
  <r>
    <x v="6"/>
    <d v="2009-04-21T00:00:00"/>
    <x v="1"/>
    <s v="Avril"/>
    <n v="3"/>
    <n v="21"/>
    <s v="Dimanche"/>
    <n v="58508"/>
  </r>
  <r>
    <x v="6"/>
    <d v="2009-04-22T00:00:00"/>
    <x v="1"/>
    <s v="Avril"/>
    <n v="4"/>
    <n v="22"/>
    <s v="Lundi"/>
    <n v="44347"/>
  </r>
  <r>
    <x v="6"/>
    <d v="2009-04-23T00:00:00"/>
    <x v="1"/>
    <s v="Avril"/>
    <n v="4"/>
    <n v="23"/>
    <s v="Mardi"/>
    <n v="36749"/>
  </r>
  <r>
    <x v="6"/>
    <d v="2009-04-24T00:00:00"/>
    <x v="1"/>
    <s v="Avril"/>
    <n v="4"/>
    <n v="24"/>
    <s v="Mercredi"/>
    <n v="34519"/>
  </r>
  <r>
    <x v="6"/>
    <d v="2009-04-25T00:00:00"/>
    <x v="1"/>
    <s v="Avril"/>
    <n v="4"/>
    <n v="25"/>
    <s v="Jeudi"/>
    <n v="38778"/>
  </r>
  <r>
    <x v="6"/>
    <d v="2009-04-26T00:00:00"/>
    <x v="1"/>
    <s v="Avril"/>
    <n v="4"/>
    <n v="26"/>
    <s v="Vendredi"/>
    <n v="19083"/>
  </r>
  <r>
    <x v="6"/>
    <d v="2009-04-27T00:00:00"/>
    <x v="1"/>
    <s v="Avril"/>
    <n v="4"/>
    <n v="27"/>
    <s v="Samedi"/>
    <n v="60351"/>
  </r>
  <r>
    <x v="6"/>
    <d v="2009-04-28T00:00:00"/>
    <x v="1"/>
    <s v="Avril"/>
    <n v="4"/>
    <n v="28"/>
    <s v="Dimanche"/>
    <n v="44621"/>
  </r>
  <r>
    <x v="6"/>
    <d v="2009-04-29T00:00:00"/>
    <x v="1"/>
    <s v="Avril"/>
    <n v="5"/>
    <n v="29"/>
    <s v="Lundi"/>
    <n v="82120"/>
  </r>
  <r>
    <x v="6"/>
    <d v="2009-04-30T00:00:00"/>
    <x v="1"/>
    <s v="Avril"/>
    <n v="5"/>
    <n v="30"/>
    <s v="Mardi"/>
    <n v="63865"/>
  </r>
  <r>
    <x v="6"/>
    <d v="2009-05-01T00:00:00"/>
    <x v="1"/>
    <s v="Mai"/>
    <n v="1"/>
    <n v="1"/>
    <s v="Mercredi"/>
    <n v="32576"/>
  </r>
  <r>
    <x v="6"/>
    <d v="2009-05-02T00:00:00"/>
    <x v="1"/>
    <s v="Mai"/>
    <n v="1"/>
    <n v="2"/>
    <s v="Jeudi"/>
    <n v="69913"/>
  </r>
  <r>
    <x v="6"/>
    <d v="2009-05-03T00:00:00"/>
    <x v="1"/>
    <s v="Mai"/>
    <n v="1"/>
    <n v="3"/>
    <s v="Vendredi"/>
    <n v="35680"/>
  </r>
  <r>
    <x v="6"/>
    <d v="2009-05-04T00:00:00"/>
    <x v="1"/>
    <s v="Mai"/>
    <n v="1"/>
    <n v="4"/>
    <s v="Samedi"/>
    <n v="39972"/>
  </r>
  <r>
    <x v="6"/>
    <d v="2009-05-05T00:00:00"/>
    <x v="1"/>
    <s v="Mai"/>
    <n v="1"/>
    <n v="5"/>
    <s v="Dimanche"/>
    <n v="76297"/>
  </r>
  <r>
    <x v="6"/>
    <d v="2009-05-06T00:00:00"/>
    <x v="1"/>
    <s v="Mai"/>
    <n v="1"/>
    <n v="6"/>
    <s v="Lundi"/>
    <n v="73749"/>
  </r>
  <r>
    <x v="6"/>
    <d v="2009-05-07T00:00:00"/>
    <x v="1"/>
    <s v="Mai"/>
    <n v="1"/>
    <n v="7"/>
    <s v="Mardi"/>
    <n v="52207"/>
  </r>
  <r>
    <x v="6"/>
    <d v="2009-05-08T00:00:00"/>
    <x v="1"/>
    <s v="Mai"/>
    <n v="2"/>
    <n v="8"/>
    <s v="Mercredi"/>
    <n v="43959"/>
  </r>
  <r>
    <x v="6"/>
    <d v="2009-05-09T00:00:00"/>
    <x v="1"/>
    <s v="Mai"/>
    <n v="2"/>
    <n v="9"/>
    <s v="Jeudi"/>
    <n v="30420"/>
  </r>
  <r>
    <x v="6"/>
    <d v="2009-05-10T00:00:00"/>
    <x v="1"/>
    <s v="Mai"/>
    <n v="2"/>
    <n v="10"/>
    <s v="Vendredi"/>
    <n v="37531"/>
  </r>
  <r>
    <x v="6"/>
    <d v="2009-05-11T00:00:00"/>
    <x v="1"/>
    <s v="Mai"/>
    <n v="2"/>
    <n v="11"/>
    <s v="Samedi"/>
    <n v="80173"/>
  </r>
  <r>
    <x v="6"/>
    <d v="2009-05-12T00:00:00"/>
    <x v="1"/>
    <s v="Mai"/>
    <n v="2"/>
    <n v="12"/>
    <s v="Dimanche"/>
    <n v="24209"/>
  </r>
  <r>
    <x v="6"/>
    <d v="2009-05-13T00:00:00"/>
    <x v="1"/>
    <s v="Mai"/>
    <n v="2"/>
    <n v="13"/>
    <s v="Lundi"/>
    <n v="83906"/>
  </r>
  <r>
    <x v="6"/>
    <d v="2009-05-14T00:00:00"/>
    <x v="1"/>
    <s v="Mai"/>
    <n v="2"/>
    <n v="14"/>
    <s v="Mardi"/>
    <n v="65530"/>
  </r>
  <r>
    <x v="6"/>
    <d v="2009-05-15T00:00:00"/>
    <x v="1"/>
    <s v="Mai"/>
    <n v="3"/>
    <n v="15"/>
    <s v="Mercredi"/>
    <n v="63654"/>
  </r>
  <r>
    <x v="6"/>
    <d v="2009-05-16T00:00:00"/>
    <x v="1"/>
    <s v="Mai"/>
    <n v="3"/>
    <n v="16"/>
    <s v="Jeudi"/>
    <n v="28617"/>
  </r>
  <r>
    <x v="6"/>
    <d v="2009-05-17T00:00:00"/>
    <x v="1"/>
    <s v="Mai"/>
    <n v="3"/>
    <n v="17"/>
    <s v="Vendredi"/>
    <n v="36717"/>
  </r>
  <r>
    <x v="6"/>
    <d v="2009-05-18T00:00:00"/>
    <x v="1"/>
    <s v="Mai"/>
    <n v="3"/>
    <n v="18"/>
    <s v="Samedi"/>
    <n v="63306"/>
  </r>
  <r>
    <x v="6"/>
    <d v="2009-05-19T00:00:00"/>
    <x v="1"/>
    <s v="Mai"/>
    <n v="3"/>
    <n v="19"/>
    <s v="Dimanche"/>
    <n v="37267"/>
  </r>
  <r>
    <x v="6"/>
    <d v="2009-05-20T00:00:00"/>
    <x v="1"/>
    <s v="Mai"/>
    <n v="3"/>
    <n v="20"/>
    <s v="Lundi"/>
    <n v="53559"/>
  </r>
  <r>
    <x v="6"/>
    <d v="2009-05-21T00:00:00"/>
    <x v="1"/>
    <s v="Mai"/>
    <n v="3"/>
    <n v="21"/>
    <s v="Mardi"/>
    <n v="38923"/>
  </r>
  <r>
    <x v="6"/>
    <d v="2009-05-22T00:00:00"/>
    <x v="1"/>
    <s v="Mai"/>
    <n v="4"/>
    <n v="22"/>
    <s v="Mercredi"/>
    <n v="37068"/>
  </r>
  <r>
    <x v="6"/>
    <d v="2009-05-23T00:00:00"/>
    <x v="1"/>
    <s v="Mai"/>
    <n v="4"/>
    <n v="23"/>
    <s v="Jeudi"/>
    <n v="37574"/>
  </r>
  <r>
    <x v="6"/>
    <d v="2009-05-24T00:00:00"/>
    <x v="1"/>
    <s v="Mai"/>
    <n v="4"/>
    <n v="24"/>
    <s v="Vendredi"/>
    <n v="68708"/>
  </r>
  <r>
    <x v="6"/>
    <d v="2009-05-25T00:00:00"/>
    <x v="1"/>
    <s v="Mai"/>
    <n v="4"/>
    <n v="25"/>
    <s v="Samedi"/>
    <n v="35710"/>
  </r>
  <r>
    <x v="6"/>
    <d v="2009-05-26T00:00:00"/>
    <x v="1"/>
    <s v="Mai"/>
    <n v="4"/>
    <n v="26"/>
    <s v="Dimanche"/>
    <n v="74970"/>
  </r>
  <r>
    <x v="6"/>
    <d v="2009-05-27T00:00:00"/>
    <x v="1"/>
    <s v="Mai"/>
    <n v="4"/>
    <n v="27"/>
    <s v="Lundi"/>
    <n v="25208"/>
  </r>
  <r>
    <x v="6"/>
    <d v="2009-05-28T00:00:00"/>
    <x v="1"/>
    <s v="Mai"/>
    <n v="4"/>
    <n v="28"/>
    <s v="Mardi"/>
    <n v="60982"/>
  </r>
  <r>
    <x v="6"/>
    <d v="2009-05-29T00:00:00"/>
    <x v="1"/>
    <s v="Mai"/>
    <n v="5"/>
    <n v="29"/>
    <s v="Mercredi"/>
    <n v="76184"/>
  </r>
  <r>
    <x v="6"/>
    <d v="2009-05-30T00:00:00"/>
    <x v="1"/>
    <s v="Mai"/>
    <n v="5"/>
    <n v="30"/>
    <s v="Jeudi"/>
    <n v="70534"/>
  </r>
  <r>
    <x v="6"/>
    <d v="2009-05-31T00:00:00"/>
    <x v="1"/>
    <s v="Mai"/>
    <n v="5"/>
    <n v="31"/>
    <s v="Vendredi"/>
    <n v="73386"/>
  </r>
  <r>
    <x v="6"/>
    <d v="2009-06-01T00:00:00"/>
    <x v="1"/>
    <s v="Juin"/>
    <n v="1"/>
    <n v="1"/>
    <s v="Samedi"/>
    <n v="36134"/>
  </r>
  <r>
    <x v="6"/>
    <d v="2009-06-02T00:00:00"/>
    <x v="1"/>
    <s v="Juin"/>
    <n v="1"/>
    <n v="2"/>
    <s v="Dimanche"/>
    <n v="32542"/>
  </r>
  <r>
    <x v="6"/>
    <d v="2009-06-03T00:00:00"/>
    <x v="1"/>
    <s v="Juin"/>
    <n v="1"/>
    <n v="3"/>
    <s v="Lundi"/>
    <n v="72269"/>
  </r>
  <r>
    <x v="6"/>
    <d v="2009-06-04T00:00:00"/>
    <x v="1"/>
    <s v="Juin"/>
    <n v="1"/>
    <n v="4"/>
    <s v="Mardi"/>
    <n v="68089"/>
  </r>
  <r>
    <x v="6"/>
    <d v="2009-06-05T00:00:00"/>
    <x v="1"/>
    <s v="Juin"/>
    <n v="1"/>
    <n v="5"/>
    <s v="Mercredi"/>
    <n v="61278"/>
  </r>
  <r>
    <x v="6"/>
    <d v="2009-06-06T00:00:00"/>
    <x v="1"/>
    <s v="Juin"/>
    <n v="1"/>
    <n v="6"/>
    <s v="Jeudi"/>
    <n v="55751"/>
  </r>
  <r>
    <x v="6"/>
    <d v="2009-06-07T00:00:00"/>
    <x v="1"/>
    <s v="Juin"/>
    <n v="1"/>
    <n v="7"/>
    <s v="Vendredi"/>
    <n v="39660"/>
  </r>
  <r>
    <x v="6"/>
    <d v="2009-06-08T00:00:00"/>
    <x v="1"/>
    <s v="Juin"/>
    <n v="2"/>
    <n v="8"/>
    <s v="Samedi"/>
    <n v="58785"/>
  </r>
  <r>
    <x v="6"/>
    <d v="2009-06-09T00:00:00"/>
    <x v="1"/>
    <s v="Juin"/>
    <n v="2"/>
    <n v="9"/>
    <s v="Dimanche"/>
    <n v="52187"/>
  </r>
  <r>
    <x v="6"/>
    <d v="2009-06-10T00:00:00"/>
    <x v="1"/>
    <s v="Juin"/>
    <n v="2"/>
    <n v="10"/>
    <s v="Lundi"/>
    <n v="51872"/>
  </r>
  <r>
    <x v="6"/>
    <d v="2009-06-11T00:00:00"/>
    <x v="1"/>
    <s v="Juin"/>
    <n v="2"/>
    <n v="11"/>
    <s v="Mardi"/>
    <n v="42551"/>
  </r>
  <r>
    <x v="6"/>
    <d v="2009-06-12T00:00:00"/>
    <x v="1"/>
    <s v="Juin"/>
    <n v="2"/>
    <n v="12"/>
    <s v="Mercredi"/>
    <n v="22076"/>
  </r>
  <r>
    <x v="6"/>
    <d v="2009-06-13T00:00:00"/>
    <x v="1"/>
    <s v="Juin"/>
    <n v="2"/>
    <n v="13"/>
    <s v="Jeudi"/>
    <n v="35211"/>
  </r>
  <r>
    <x v="6"/>
    <d v="2009-06-14T00:00:00"/>
    <x v="1"/>
    <s v="Juin"/>
    <n v="2"/>
    <n v="14"/>
    <s v="Vendredi"/>
    <n v="30211"/>
  </r>
  <r>
    <x v="6"/>
    <d v="2009-06-15T00:00:00"/>
    <x v="1"/>
    <s v="Juin"/>
    <n v="3"/>
    <n v="15"/>
    <s v="Samedi"/>
    <n v="31842"/>
  </r>
  <r>
    <x v="6"/>
    <d v="2009-06-16T00:00:00"/>
    <x v="1"/>
    <s v="Juin"/>
    <n v="3"/>
    <n v="16"/>
    <s v="Dimanche"/>
    <n v="87331"/>
  </r>
  <r>
    <x v="6"/>
    <d v="2009-06-17T00:00:00"/>
    <x v="1"/>
    <s v="Juin"/>
    <n v="3"/>
    <n v="17"/>
    <s v="Lundi"/>
    <n v="87123"/>
  </r>
  <r>
    <x v="6"/>
    <d v="2009-06-18T00:00:00"/>
    <x v="1"/>
    <s v="Juin"/>
    <n v="3"/>
    <n v="18"/>
    <s v="Mardi"/>
    <n v="37276"/>
  </r>
  <r>
    <x v="6"/>
    <d v="2009-06-19T00:00:00"/>
    <x v="1"/>
    <s v="Juin"/>
    <n v="3"/>
    <n v="19"/>
    <s v="Mercredi"/>
    <n v="79267"/>
  </r>
  <r>
    <x v="6"/>
    <d v="2009-06-20T00:00:00"/>
    <x v="1"/>
    <s v="Juin"/>
    <n v="3"/>
    <n v="20"/>
    <s v="Jeudi"/>
    <n v="54121"/>
  </r>
  <r>
    <x v="6"/>
    <d v="2009-06-21T00:00:00"/>
    <x v="1"/>
    <s v="Juin"/>
    <n v="3"/>
    <n v="21"/>
    <s v="Vendredi"/>
    <n v="72317"/>
  </r>
  <r>
    <x v="6"/>
    <d v="2009-06-22T00:00:00"/>
    <x v="1"/>
    <s v="Juin"/>
    <n v="4"/>
    <n v="22"/>
    <s v="Samedi"/>
    <n v="18991"/>
  </r>
  <r>
    <x v="6"/>
    <d v="2009-06-23T00:00:00"/>
    <x v="1"/>
    <s v="Juin"/>
    <n v="4"/>
    <n v="23"/>
    <s v="Dimanche"/>
    <n v="36914"/>
  </r>
  <r>
    <x v="6"/>
    <d v="2009-06-24T00:00:00"/>
    <x v="1"/>
    <s v="Juin"/>
    <n v="4"/>
    <n v="24"/>
    <s v="Lundi"/>
    <n v="40809"/>
  </r>
  <r>
    <x v="6"/>
    <d v="2009-06-25T00:00:00"/>
    <x v="1"/>
    <s v="Juin"/>
    <n v="4"/>
    <n v="25"/>
    <s v="Mardi"/>
    <n v="50918"/>
  </r>
  <r>
    <x v="6"/>
    <d v="2009-06-26T00:00:00"/>
    <x v="1"/>
    <s v="Juin"/>
    <n v="4"/>
    <n v="26"/>
    <s v="Mercredi"/>
    <n v="35617"/>
  </r>
  <r>
    <x v="6"/>
    <d v="2009-06-27T00:00:00"/>
    <x v="1"/>
    <s v="Juin"/>
    <n v="4"/>
    <n v="27"/>
    <s v="Jeudi"/>
    <n v="59583"/>
  </r>
  <r>
    <x v="6"/>
    <d v="2009-06-28T00:00:00"/>
    <x v="1"/>
    <s v="Juin"/>
    <n v="4"/>
    <n v="28"/>
    <s v="Vendredi"/>
    <n v="37624"/>
  </r>
  <r>
    <x v="6"/>
    <d v="2009-06-29T00:00:00"/>
    <x v="1"/>
    <s v="Juin"/>
    <n v="5"/>
    <n v="29"/>
    <s v="Samedi"/>
    <n v="66972"/>
  </r>
  <r>
    <x v="6"/>
    <d v="2009-06-30T00:00:00"/>
    <x v="1"/>
    <s v="Juin"/>
    <n v="5"/>
    <n v="30"/>
    <s v="Dimanche"/>
    <n v="19717"/>
  </r>
  <r>
    <x v="6"/>
    <d v="2009-07-01T00:00:00"/>
    <x v="1"/>
    <s v="Juillet"/>
    <n v="1"/>
    <n v="1"/>
    <s v="Lundi"/>
    <n v="53421"/>
  </r>
  <r>
    <x v="6"/>
    <d v="2009-07-02T00:00:00"/>
    <x v="1"/>
    <s v="Juillet"/>
    <n v="1"/>
    <n v="2"/>
    <s v="Mardi"/>
    <n v="77671"/>
  </r>
  <r>
    <x v="6"/>
    <d v="2009-07-03T00:00:00"/>
    <x v="1"/>
    <s v="Juillet"/>
    <n v="1"/>
    <n v="3"/>
    <s v="Mercredi"/>
    <n v="59355"/>
  </r>
  <r>
    <x v="6"/>
    <d v="2009-07-04T00:00:00"/>
    <x v="1"/>
    <s v="Juillet"/>
    <n v="1"/>
    <n v="4"/>
    <s v="Jeudi"/>
    <n v="85681"/>
  </r>
  <r>
    <x v="6"/>
    <d v="2009-07-05T00:00:00"/>
    <x v="1"/>
    <s v="Juillet"/>
    <n v="1"/>
    <n v="5"/>
    <s v="Vendredi"/>
    <n v="78522"/>
  </r>
  <r>
    <x v="6"/>
    <d v="2009-07-06T00:00:00"/>
    <x v="1"/>
    <s v="Juillet"/>
    <n v="1"/>
    <n v="6"/>
    <s v="Samedi"/>
    <n v="66720"/>
  </r>
  <r>
    <x v="6"/>
    <d v="2009-07-07T00:00:00"/>
    <x v="1"/>
    <s v="Juillet"/>
    <n v="1"/>
    <n v="7"/>
    <s v="Dimanche"/>
    <n v="37243"/>
  </r>
  <r>
    <x v="6"/>
    <d v="2009-07-08T00:00:00"/>
    <x v="1"/>
    <s v="Juillet"/>
    <n v="2"/>
    <n v="8"/>
    <s v="Lundi"/>
    <n v="77665"/>
  </r>
  <r>
    <x v="6"/>
    <d v="2009-07-09T00:00:00"/>
    <x v="1"/>
    <s v="Juillet"/>
    <n v="2"/>
    <n v="9"/>
    <s v="Mardi"/>
    <n v="72550"/>
  </r>
  <r>
    <x v="6"/>
    <d v="2009-07-10T00:00:00"/>
    <x v="1"/>
    <s v="Juillet"/>
    <n v="2"/>
    <n v="10"/>
    <s v="Mercredi"/>
    <n v="17029"/>
  </r>
  <r>
    <x v="6"/>
    <d v="2009-07-11T00:00:00"/>
    <x v="1"/>
    <s v="Juillet"/>
    <n v="2"/>
    <n v="11"/>
    <s v="Jeudi"/>
    <n v="79082"/>
  </r>
  <r>
    <x v="6"/>
    <d v="2009-07-12T00:00:00"/>
    <x v="1"/>
    <s v="Juillet"/>
    <n v="2"/>
    <n v="12"/>
    <s v="Vendredi"/>
    <n v="75778"/>
  </r>
  <r>
    <x v="6"/>
    <d v="2009-07-13T00:00:00"/>
    <x v="1"/>
    <s v="Juillet"/>
    <n v="2"/>
    <n v="13"/>
    <s v="Samedi"/>
    <n v="23446"/>
  </r>
  <r>
    <x v="6"/>
    <d v="2009-07-14T00:00:00"/>
    <x v="1"/>
    <s v="Juillet"/>
    <n v="2"/>
    <n v="14"/>
    <s v="Dimanche"/>
    <n v="88122"/>
  </r>
  <r>
    <x v="6"/>
    <d v="2009-07-15T00:00:00"/>
    <x v="1"/>
    <s v="Juillet"/>
    <n v="3"/>
    <n v="15"/>
    <s v="Lundi"/>
    <n v="84180"/>
  </r>
  <r>
    <x v="6"/>
    <d v="2009-07-16T00:00:00"/>
    <x v="1"/>
    <s v="Juillet"/>
    <n v="3"/>
    <n v="16"/>
    <s v="Mardi"/>
    <n v="17572"/>
  </r>
  <r>
    <x v="6"/>
    <d v="2009-07-17T00:00:00"/>
    <x v="1"/>
    <s v="Juillet"/>
    <n v="3"/>
    <n v="17"/>
    <s v="Mercredi"/>
    <n v="83941"/>
  </r>
  <r>
    <x v="6"/>
    <d v="2009-07-18T00:00:00"/>
    <x v="1"/>
    <s v="Juillet"/>
    <n v="3"/>
    <n v="18"/>
    <s v="Jeudi"/>
    <n v="79890"/>
  </r>
  <r>
    <x v="6"/>
    <d v="2009-07-19T00:00:00"/>
    <x v="1"/>
    <s v="Juillet"/>
    <n v="3"/>
    <n v="19"/>
    <s v="Vendredi"/>
    <n v="56209"/>
  </r>
  <r>
    <x v="6"/>
    <d v="2009-07-20T00:00:00"/>
    <x v="1"/>
    <s v="Juillet"/>
    <n v="3"/>
    <n v="20"/>
    <s v="Samedi"/>
    <n v="36213"/>
  </r>
  <r>
    <x v="6"/>
    <d v="2009-07-21T00:00:00"/>
    <x v="1"/>
    <s v="Juillet"/>
    <n v="3"/>
    <n v="21"/>
    <s v="Dimanche"/>
    <n v="19860"/>
  </r>
  <r>
    <x v="6"/>
    <d v="2009-07-22T00:00:00"/>
    <x v="1"/>
    <s v="Juillet"/>
    <n v="4"/>
    <n v="22"/>
    <s v="Lundi"/>
    <n v="23926"/>
  </r>
  <r>
    <x v="6"/>
    <d v="2009-07-23T00:00:00"/>
    <x v="1"/>
    <s v="Juillet"/>
    <n v="4"/>
    <n v="23"/>
    <s v="Mardi"/>
    <n v="51627"/>
  </r>
  <r>
    <x v="6"/>
    <d v="2009-07-24T00:00:00"/>
    <x v="1"/>
    <s v="Juillet"/>
    <n v="4"/>
    <n v="24"/>
    <s v="Mercredi"/>
    <n v="53693"/>
  </r>
  <r>
    <x v="6"/>
    <d v="2009-07-25T00:00:00"/>
    <x v="1"/>
    <s v="Juillet"/>
    <n v="4"/>
    <n v="25"/>
    <s v="Jeudi"/>
    <n v="63769"/>
  </r>
  <r>
    <x v="6"/>
    <d v="2009-07-26T00:00:00"/>
    <x v="1"/>
    <s v="Juillet"/>
    <n v="4"/>
    <n v="26"/>
    <s v="Vendredi"/>
    <n v="68302"/>
  </r>
  <r>
    <x v="6"/>
    <d v="2009-07-27T00:00:00"/>
    <x v="1"/>
    <s v="Juillet"/>
    <n v="4"/>
    <n v="27"/>
    <s v="Samedi"/>
    <n v="85931"/>
  </r>
  <r>
    <x v="6"/>
    <d v="2009-07-28T00:00:00"/>
    <x v="1"/>
    <s v="Juillet"/>
    <n v="4"/>
    <n v="28"/>
    <s v="Dimanche"/>
    <n v="15283"/>
  </r>
  <r>
    <x v="6"/>
    <d v="2009-07-29T00:00:00"/>
    <x v="1"/>
    <s v="Juillet"/>
    <n v="5"/>
    <n v="29"/>
    <s v="Lundi"/>
    <n v="74878"/>
  </r>
  <r>
    <x v="6"/>
    <d v="2009-07-30T00:00:00"/>
    <x v="1"/>
    <s v="Juillet"/>
    <n v="5"/>
    <n v="30"/>
    <s v="Mardi"/>
    <n v="39848"/>
  </r>
  <r>
    <x v="6"/>
    <d v="2009-07-31T00:00:00"/>
    <x v="1"/>
    <s v="Juillet"/>
    <n v="5"/>
    <n v="31"/>
    <s v="Mercredi"/>
    <n v="85038"/>
  </r>
  <r>
    <x v="6"/>
    <d v="2009-08-01T00:00:00"/>
    <x v="1"/>
    <s v="Août"/>
    <n v="1"/>
    <n v="1"/>
    <s v="Jeudi"/>
    <n v="60034"/>
  </r>
  <r>
    <x v="6"/>
    <d v="2009-08-02T00:00:00"/>
    <x v="1"/>
    <s v="Août"/>
    <n v="1"/>
    <n v="2"/>
    <s v="Vendredi"/>
    <n v="50584"/>
  </r>
  <r>
    <x v="6"/>
    <d v="2009-08-03T00:00:00"/>
    <x v="1"/>
    <s v="Août"/>
    <n v="1"/>
    <n v="3"/>
    <s v="Samedi"/>
    <n v="37390"/>
  </r>
  <r>
    <x v="6"/>
    <d v="2009-08-04T00:00:00"/>
    <x v="1"/>
    <s v="Août"/>
    <n v="1"/>
    <n v="4"/>
    <s v="Dimanche"/>
    <n v="40957"/>
  </r>
  <r>
    <x v="6"/>
    <d v="2009-08-05T00:00:00"/>
    <x v="1"/>
    <s v="Août"/>
    <n v="1"/>
    <n v="5"/>
    <s v="Lundi"/>
    <n v="66709"/>
  </r>
  <r>
    <x v="6"/>
    <d v="2009-08-06T00:00:00"/>
    <x v="1"/>
    <s v="Août"/>
    <n v="1"/>
    <n v="6"/>
    <s v="Mardi"/>
    <n v="74824"/>
  </r>
  <r>
    <x v="6"/>
    <d v="2009-08-07T00:00:00"/>
    <x v="1"/>
    <s v="Août"/>
    <n v="1"/>
    <n v="7"/>
    <s v="Mercredi"/>
    <n v="18532"/>
  </r>
  <r>
    <x v="6"/>
    <d v="2009-08-08T00:00:00"/>
    <x v="1"/>
    <s v="Août"/>
    <n v="2"/>
    <n v="8"/>
    <s v="Jeudi"/>
    <n v="46233"/>
  </r>
  <r>
    <x v="6"/>
    <d v="2009-08-09T00:00:00"/>
    <x v="1"/>
    <s v="Août"/>
    <n v="2"/>
    <n v="9"/>
    <s v="Vendredi"/>
    <n v="18052"/>
  </r>
  <r>
    <x v="6"/>
    <d v="2009-08-10T00:00:00"/>
    <x v="1"/>
    <s v="Août"/>
    <n v="2"/>
    <n v="10"/>
    <s v="Samedi"/>
    <n v="61137"/>
  </r>
  <r>
    <x v="6"/>
    <d v="2009-08-11T00:00:00"/>
    <x v="1"/>
    <s v="Août"/>
    <n v="2"/>
    <n v="11"/>
    <s v="Dimanche"/>
    <n v="23571"/>
  </r>
  <r>
    <x v="6"/>
    <d v="2009-08-12T00:00:00"/>
    <x v="1"/>
    <s v="Août"/>
    <n v="2"/>
    <n v="12"/>
    <s v="Lundi"/>
    <n v="62147"/>
  </r>
  <r>
    <x v="6"/>
    <d v="2009-08-13T00:00:00"/>
    <x v="1"/>
    <s v="Août"/>
    <n v="2"/>
    <n v="13"/>
    <s v="Mardi"/>
    <n v="60960"/>
  </r>
  <r>
    <x v="6"/>
    <d v="2009-08-14T00:00:00"/>
    <x v="1"/>
    <s v="Août"/>
    <n v="2"/>
    <n v="14"/>
    <s v="Mercredi"/>
    <n v="66575"/>
  </r>
  <r>
    <x v="6"/>
    <d v="2009-08-15T00:00:00"/>
    <x v="1"/>
    <s v="Août"/>
    <n v="3"/>
    <n v="15"/>
    <s v="Jeudi"/>
    <n v="84543"/>
  </r>
  <r>
    <x v="6"/>
    <d v="2009-08-16T00:00:00"/>
    <x v="1"/>
    <s v="Août"/>
    <n v="3"/>
    <n v="16"/>
    <s v="Vendredi"/>
    <n v="72409"/>
  </r>
  <r>
    <x v="6"/>
    <d v="2009-08-17T00:00:00"/>
    <x v="1"/>
    <s v="Août"/>
    <n v="3"/>
    <n v="17"/>
    <s v="Samedi"/>
    <n v="64063"/>
  </r>
  <r>
    <x v="6"/>
    <d v="2009-08-18T00:00:00"/>
    <x v="1"/>
    <s v="Août"/>
    <n v="3"/>
    <n v="18"/>
    <s v="Dimanche"/>
    <n v="71366"/>
  </r>
  <r>
    <x v="6"/>
    <d v="2009-08-19T00:00:00"/>
    <x v="1"/>
    <s v="Août"/>
    <n v="3"/>
    <n v="19"/>
    <s v="Lundi"/>
    <n v="72169"/>
  </r>
  <r>
    <x v="6"/>
    <d v="2009-08-20T00:00:00"/>
    <x v="1"/>
    <s v="Août"/>
    <n v="3"/>
    <n v="20"/>
    <s v="Mardi"/>
    <n v="19585"/>
  </r>
  <r>
    <x v="6"/>
    <d v="2009-08-21T00:00:00"/>
    <x v="1"/>
    <s v="Août"/>
    <n v="3"/>
    <n v="21"/>
    <s v="Mercredi"/>
    <n v="38907"/>
  </r>
  <r>
    <x v="6"/>
    <d v="2009-08-22T00:00:00"/>
    <x v="1"/>
    <s v="Août"/>
    <n v="4"/>
    <n v="22"/>
    <s v="Jeudi"/>
    <n v="18547"/>
  </r>
  <r>
    <x v="6"/>
    <d v="2009-08-23T00:00:00"/>
    <x v="1"/>
    <s v="Août"/>
    <n v="4"/>
    <n v="23"/>
    <s v="Vendredi"/>
    <n v="69012"/>
  </r>
  <r>
    <x v="6"/>
    <d v="2009-08-24T00:00:00"/>
    <x v="1"/>
    <s v="Août"/>
    <n v="4"/>
    <n v="24"/>
    <s v="Samedi"/>
    <n v="32603"/>
  </r>
  <r>
    <x v="6"/>
    <d v="2009-08-25T00:00:00"/>
    <x v="1"/>
    <s v="Août"/>
    <n v="4"/>
    <n v="25"/>
    <s v="Dimanche"/>
    <n v="70484"/>
  </r>
  <r>
    <x v="6"/>
    <d v="2009-08-26T00:00:00"/>
    <x v="1"/>
    <s v="Août"/>
    <n v="4"/>
    <n v="26"/>
    <s v="Lundi"/>
    <n v="19406"/>
  </r>
  <r>
    <x v="6"/>
    <d v="2009-08-27T00:00:00"/>
    <x v="1"/>
    <s v="Août"/>
    <n v="4"/>
    <n v="27"/>
    <s v="Mardi"/>
    <n v="53984"/>
  </r>
  <r>
    <x v="6"/>
    <d v="2009-08-28T00:00:00"/>
    <x v="1"/>
    <s v="Août"/>
    <n v="4"/>
    <n v="28"/>
    <s v="Mercredi"/>
    <n v="44258"/>
  </r>
  <r>
    <x v="6"/>
    <d v="2009-08-29T00:00:00"/>
    <x v="1"/>
    <s v="Août"/>
    <n v="5"/>
    <n v="29"/>
    <s v="Jeudi"/>
    <n v="88021"/>
  </r>
  <r>
    <x v="6"/>
    <d v="2009-08-30T00:00:00"/>
    <x v="1"/>
    <s v="Août"/>
    <n v="5"/>
    <n v="30"/>
    <s v="Vendredi"/>
    <n v="87527"/>
  </r>
  <r>
    <x v="6"/>
    <d v="2009-08-31T00:00:00"/>
    <x v="1"/>
    <s v="Août"/>
    <n v="5"/>
    <n v="31"/>
    <s v="Samedi"/>
    <n v="38993"/>
  </r>
  <r>
    <x v="6"/>
    <d v="2009-09-01T00:00:00"/>
    <x v="1"/>
    <s v="Septembre"/>
    <n v="1"/>
    <n v="1"/>
    <s v="Dimanche"/>
    <n v="30912"/>
  </r>
  <r>
    <x v="6"/>
    <d v="2009-09-02T00:00:00"/>
    <x v="1"/>
    <s v="Septembre"/>
    <n v="1"/>
    <n v="2"/>
    <s v="Lundi"/>
    <n v="76971"/>
  </r>
  <r>
    <x v="6"/>
    <d v="2009-09-03T00:00:00"/>
    <x v="1"/>
    <s v="Septembre"/>
    <n v="1"/>
    <n v="3"/>
    <s v="Mardi"/>
    <n v="48134"/>
  </r>
  <r>
    <x v="6"/>
    <d v="2009-09-04T00:00:00"/>
    <x v="1"/>
    <s v="Septembre"/>
    <n v="1"/>
    <n v="4"/>
    <s v="Mercredi"/>
    <n v="68246"/>
  </r>
  <r>
    <x v="6"/>
    <d v="2009-09-05T00:00:00"/>
    <x v="1"/>
    <s v="Septembre"/>
    <n v="1"/>
    <n v="5"/>
    <s v="Jeudi"/>
    <n v="49906"/>
  </r>
  <r>
    <x v="6"/>
    <d v="2009-09-06T00:00:00"/>
    <x v="1"/>
    <s v="Septembre"/>
    <n v="1"/>
    <n v="6"/>
    <s v="Vendredi"/>
    <n v="45083"/>
  </r>
  <r>
    <x v="6"/>
    <d v="2009-09-07T00:00:00"/>
    <x v="1"/>
    <s v="Septembre"/>
    <n v="1"/>
    <n v="7"/>
    <s v="Samedi"/>
    <n v="48053"/>
  </r>
  <r>
    <x v="6"/>
    <d v="2009-09-08T00:00:00"/>
    <x v="1"/>
    <s v="Septembre"/>
    <n v="2"/>
    <n v="8"/>
    <s v="Dimanche"/>
    <n v="62094"/>
  </r>
  <r>
    <x v="6"/>
    <d v="2009-09-09T00:00:00"/>
    <x v="1"/>
    <s v="Septembre"/>
    <n v="2"/>
    <n v="9"/>
    <s v="Lundi"/>
    <n v="69982"/>
  </r>
  <r>
    <x v="6"/>
    <d v="2009-09-10T00:00:00"/>
    <x v="1"/>
    <s v="Septembre"/>
    <n v="2"/>
    <n v="10"/>
    <s v="Mardi"/>
    <n v="38806"/>
  </r>
  <r>
    <x v="6"/>
    <d v="2009-09-11T00:00:00"/>
    <x v="1"/>
    <s v="Septembre"/>
    <n v="2"/>
    <n v="11"/>
    <s v="Mercredi"/>
    <n v="35060"/>
  </r>
  <r>
    <x v="6"/>
    <d v="2009-09-12T00:00:00"/>
    <x v="1"/>
    <s v="Septembre"/>
    <n v="2"/>
    <n v="12"/>
    <s v="Jeudi"/>
    <n v="33730"/>
  </r>
  <r>
    <x v="6"/>
    <d v="2009-09-13T00:00:00"/>
    <x v="1"/>
    <s v="Septembre"/>
    <n v="2"/>
    <n v="13"/>
    <s v="Vendredi"/>
    <n v="86149"/>
  </r>
  <r>
    <x v="6"/>
    <d v="2009-09-14T00:00:00"/>
    <x v="1"/>
    <s v="Septembre"/>
    <n v="2"/>
    <n v="14"/>
    <s v="Samedi"/>
    <n v="50232"/>
  </r>
  <r>
    <x v="6"/>
    <d v="2009-09-15T00:00:00"/>
    <x v="1"/>
    <s v="Septembre"/>
    <n v="3"/>
    <n v="15"/>
    <s v="Dimanche"/>
    <n v="14242"/>
  </r>
  <r>
    <x v="6"/>
    <d v="2009-09-16T00:00:00"/>
    <x v="1"/>
    <s v="Septembre"/>
    <n v="3"/>
    <n v="16"/>
    <s v="Lundi"/>
    <n v="30166"/>
  </r>
  <r>
    <x v="6"/>
    <d v="2009-09-17T00:00:00"/>
    <x v="1"/>
    <s v="Septembre"/>
    <n v="3"/>
    <n v="17"/>
    <s v="Mardi"/>
    <n v="73539"/>
  </r>
  <r>
    <x v="6"/>
    <d v="2009-09-18T00:00:00"/>
    <x v="1"/>
    <s v="Septembre"/>
    <n v="3"/>
    <n v="18"/>
    <s v="Mercredi"/>
    <n v="60998"/>
  </r>
  <r>
    <x v="6"/>
    <d v="2009-09-19T00:00:00"/>
    <x v="1"/>
    <s v="Septembre"/>
    <n v="3"/>
    <n v="19"/>
    <s v="Jeudi"/>
    <n v="52676"/>
  </r>
  <r>
    <x v="6"/>
    <d v="2009-09-20T00:00:00"/>
    <x v="1"/>
    <s v="Septembre"/>
    <n v="3"/>
    <n v="20"/>
    <s v="Vendredi"/>
    <n v="74518"/>
  </r>
  <r>
    <x v="6"/>
    <d v="2009-09-21T00:00:00"/>
    <x v="1"/>
    <s v="Septembre"/>
    <n v="3"/>
    <n v="21"/>
    <s v="Samedi"/>
    <n v="47153"/>
  </r>
  <r>
    <x v="6"/>
    <d v="2009-09-22T00:00:00"/>
    <x v="1"/>
    <s v="Septembre"/>
    <n v="4"/>
    <n v="22"/>
    <s v="Dimanche"/>
    <n v="61584"/>
  </r>
  <r>
    <x v="6"/>
    <d v="2009-09-23T00:00:00"/>
    <x v="1"/>
    <s v="Septembre"/>
    <n v="4"/>
    <n v="23"/>
    <s v="Lundi"/>
    <n v="83792"/>
  </r>
  <r>
    <x v="6"/>
    <d v="2009-09-24T00:00:00"/>
    <x v="1"/>
    <s v="Septembre"/>
    <n v="4"/>
    <n v="24"/>
    <s v="Mardi"/>
    <n v="59206"/>
  </r>
  <r>
    <x v="6"/>
    <d v="2009-09-25T00:00:00"/>
    <x v="1"/>
    <s v="Septembre"/>
    <n v="4"/>
    <n v="25"/>
    <s v="Mercredi"/>
    <n v="45215"/>
  </r>
  <r>
    <x v="6"/>
    <d v="2009-09-26T00:00:00"/>
    <x v="1"/>
    <s v="Septembre"/>
    <n v="4"/>
    <n v="26"/>
    <s v="Jeudi"/>
    <n v="55126"/>
  </r>
  <r>
    <x v="6"/>
    <d v="2009-09-27T00:00:00"/>
    <x v="1"/>
    <s v="Septembre"/>
    <n v="4"/>
    <n v="27"/>
    <s v="Vendredi"/>
    <n v="69303"/>
  </r>
  <r>
    <x v="6"/>
    <d v="2009-09-28T00:00:00"/>
    <x v="1"/>
    <s v="Septembre"/>
    <n v="4"/>
    <n v="28"/>
    <s v="Samedi"/>
    <n v="61229"/>
  </r>
  <r>
    <x v="6"/>
    <d v="2009-09-29T00:00:00"/>
    <x v="1"/>
    <s v="Septembre"/>
    <n v="5"/>
    <n v="29"/>
    <s v="Dimanche"/>
    <n v="56174"/>
  </r>
  <r>
    <x v="6"/>
    <d v="2009-09-30T00:00:00"/>
    <x v="1"/>
    <s v="Septembre"/>
    <n v="5"/>
    <n v="30"/>
    <s v="Lundi"/>
    <n v="49745"/>
  </r>
  <r>
    <x v="6"/>
    <d v="2009-10-01T00:00:00"/>
    <x v="1"/>
    <s v="Octobre"/>
    <n v="1"/>
    <n v="1"/>
    <s v="Mardi"/>
    <n v="54279"/>
  </r>
  <r>
    <x v="6"/>
    <d v="2009-10-02T00:00:00"/>
    <x v="1"/>
    <s v="Octobre"/>
    <n v="1"/>
    <n v="2"/>
    <s v="Mercredi"/>
    <n v="15723"/>
  </r>
  <r>
    <x v="6"/>
    <d v="2009-10-03T00:00:00"/>
    <x v="1"/>
    <s v="Octobre"/>
    <n v="1"/>
    <n v="3"/>
    <s v="Jeudi"/>
    <n v="19921"/>
  </r>
  <r>
    <x v="6"/>
    <d v="2009-10-04T00:00:00"/>
    <x v="1"/>
    <s v="Octobre"/>
    <n v="1"/>
    <n v="4"/>
    <s v="Vendredi"/>
    <n v="56337"/>
  </r>
  <r>
    <x v="6"/>
    <d v="2009-10-05T00:00:00"/>
    <x v="1"/>
    <s v="Octobre"/>
    <n v="1"/>
    <n v="5"/>
    <s v="Samedi"/>
    <n v="76711"/>
  </r>
  <r>
    <x v="6"/>
    <d v="2009-10-06T00:00:00"/>
    <x v="1"/>
    <s v="Octobre"/>
    <n v="1"/>
    <n v="6"/>
    <s v="Dimanche"/>
    <n v="24167"/>
  </r>
  <r>
    <x v="6"/>
    <d v="2009-10-07T00:00:00"/>
    <x v="1"/>
    <s v="Octobre"/>
    <n v="1"/>
    <n v="7"/>
    <s v="Lundi"/>
    <n v="82362"/>
  </r>
  <r>
    <x v="6"/>
    <d v="2009-10-08T00:00:00"/>
    <x v="1"/>
    <s v="Octobre"/>
    <n v="2"/>
    <n v="8"/>
    <s v="Mardi"/>
    <n v="60702"/>
  </r>
  <r>
    <x v="6"/>
    <d v="2009-10-09T00:00:00"/>
    <x v="1"/>
    <s v="Octobre"/>
    <n v="2"/>
    <n v="9"/>
    <s v="Mercredi"/>
    <n v="49935"/>
  </r>
  <r>
    <x v="6"/>
    <d v="2009-10-10T00:00:00"/>
    <x v="1"/>
    <s v="Octobre"/>
    <n v="2"/>
    <n v="10"/>
    <s v="Jeudi"/>
    <n v="53458"/>
  </r>
  <r>
    <x v="6"/>
    <d v="2009-10-11T00:00:00"/>
    <x v="1"/>
    <s v="Octobre"/>
    <n v="2"/>
    <n v="11"/>
    <s v="Vendredi"/>
    <n v="37170"/>
  </r>
  <r>
    <x v="6"/>
    <d v="2009-10-12T00:00:00"/>
    <x v="1"/>
    <s v="Octobre"/>
    <n v="2"/>
    <n v="12"/>
    <s v="Samedi"/>
    <n v="15443"/>
  </r>
  <r>
    <x v="6"/>
    <d v="2009-10-13T00:00:00"/>
    <x v="1"/>
    <s v="Octobre"/>
    <n v="2"/>
    <n v="13"/>
    <s v="Dimanche"/>
    <n v="86172"/>
  </r>
  <r>
    <x v="6"/>
    <d v="2009-10-14T00:00:00"/>
    <x v="1"/>
    <s v="Octobre"/>
    <n v="2"/>
    <n v="14"/>
    <s v="Lundi"/>
    <n v="22627"/>
  </r>
  <r>
    <x v="6"/>
    <d v="2009-10-15T00:00:00"/>
    <x v="1"/>
    <s v="Octobre"/>
    <n v="3"/>
    <n v="15"/>
    <s v="Mardi"/>
    <n v="69699"/>
  </r>
  <r>
    <x v="6"/>
    <d v="2009-10-16T00:00:00"/>
    <x v="1"/>
    <s v="Octobre"/>
    <n v="3"/>
    <n v="16"/>
    <s v="Mercredi"/>
    <n v="74056"/>
  </r>
  <r>
    <x v="6"/>
    <d v="2009-10-17T00:00:00"/>
    <x v="1"/>
    <s v="Octobre"/>
    <n v="3"/>
    <n v="17"/>
    <s v="Jeudi"/>
    <n v="42994"/>
  </r>
  <r>
    <x v="6"/>
    <d v="2009-10-18T00:00:00"/>
    <x v="1"/>
    <s v="Octobre"/>
    <n v="3"/>
    <n v="18"/>
    <s v="Vendredi"/>
    <n v="32185"/>
  </r>
  <r>
    <x v="6"/>
    <d v="2009-10-19T00:00:00"/>
    <x v="1"/>
    <s v="Octobre"/>
    <n v="3"/>
    <n v="19"/>
    <s v="Samedi"/>
    <n v="78878"/>
  </r>
  <r>
    <x v="6"/>
    <d v="2009-10-20T00:00:00"/>
    <x v="1"/>
    <s v="Octobre"/>
    <n v="3"/>
    <n v="20"/>
    <s v="Dimanche"/>
    <n v="34635"/>
  </r>
  <r>
    <x v="6"/>
    <d v="2009-10-21T00:00:00"/>
    <x v="1"/>
    <s v="Octobre"/>
    <n v="3"/>
    <n v="21"/>
    <s v="Lundi"/>
    <n v="75633"/>
  </r>
  <r>
    <x v="6"/>
    <d v="2009-10-22T00:00:00"/>
    <x v="1"/>
    <s v="Octobre"/>
    <n v="4"/>
    <n v="22"/>
    <s v="Mardi"/>
    <n v="68646"/>
  </r>
  <r>
    <x v="6"/>
    <d v="2009-10-23T00:00:00"/>
    <x v="1"/>
    <s v="Octobre"/>
    <n v="4"/>
    <n v="23"/>
    <s v="Mercredi"/>
    <n v="70820"/>
  </r>
  <r>
    <x v="6"/>
    <d v="2009-10-24T00:00:00"/>
    <x v="1"/>
    <s v="Octobre"/>
    <n v="4"/>
    <n v="24"/>
    <s v="Jeudi"/>
    <n v="56712"/>
  </r>
  <r>
    <x v="6"/>
    <d v="2009-10-25T00:00:00"/>
    <x v="1"/>
    <s v="Octobre"/>
    <n v="4"/>
    <n v="25"/>
    <s v="Vendredi"/>
    <n v="62140"/>
  </r>
  <r>
    <x v="6"/>
    <d v="2009-10-26T00:00:00"/>
    <x v="1"/>
    <s v="Octobre"/>
    <n v="4"/>
    <n v="26"/>
    <s v="Samedi"/>
    <n v="121468"/>
  </r>
  <r>
    <x v="6"/>
    <d v="2009-10-27T00:00:00"/>
    <x v="1"/>
    <s v="Octobre"/>
    <n v="4"/>
    <n v="27"/>
    <s v="Dimanche"/>
    <n v="85240"/>
  </r>
  <r>
    <x v="6"/>
    <d v="2009-10-28T00:00:00"/>
    <x v="1"/>
    <s v="Octobre"/>
    <n v="4"/>
    <n v="28"/>
    <s v="Lundi"/>
    <n v="48150"/>
  </r>
  <r>
    <x v="6"/>
    <d v="2009-10-29T00:00:00"/>
    <x v="1"/>
    <s v="Octobre"/>
    <n v="5"/>
    <n v="29"/>
    <s v="Mardi"/>
    <n v="155458"/>
  </r>
  <r>
    <x v="6"/>
    <d v="2009-10-30T00:00:00"/>
    <x v="1"/>
    <s v="Octobre"/>
    <n v="5"/>
    <n v="30"/>
    <s v="Mercredi"/>
    <n v="159828"/>
  </r>
  <r>
    <x v="6"/>
    <d v="2009-10-31T00:00:00"/>
    <x v="1"/>
    <s v="Octobre"/>
    <n v="5"/>
    <n v="31"/>
    <s v="Jeudi"/>
    <n v="154090"/>
  </r>
  <r>
    <x v="6"/>
    <d v="2009-11-01T00:00:00"/>
    <x v="1"/>
    <s v="Novembre"/>
    <n v="1"/>
    <n v="1"/>
    <s v="Vendredi"/>
    <n v="103511"/>
  </r>
  <r>
    <x v="6"/>
    <d v="2009-11-02T00:00:00"/>
    <x v="1"/>
    <s v="Novembre"/>
    <n v="1"/>
    <n v="2"/>
    <s v="Samedi"/>
    <n v="89744"/>
  </r>
  <r>
    <x v="6"/>
    <d v="2009-11-03T00:00:00"/>
    <x v="1"/>
    <s v="Novembre"/>
    <n v="1"/>
    <n v="3"/>
    <s v="Dimanche"/>
    <n v="123616"/>
  </r>
  <r>
    <x v="6"/>
    <d v="2009-11-04T00:00:00"/>
    <x v="1"/>
    <s v="Novembre"/>
    <n v="1"/>
    <n v="4"/>
    <s v="Lundi"/>
    <n v="158509"/>
  </r>
  <r>
    <x v="6"/>
    <d v="2009-11-05T00:00:00"/>
    <x v="1"/>
    <s v="Novembre"/>
    <n v="1"/>
    <n v="5"/>
    <s v="Mardi"/>
    <n v="93340"/>
  </r>
  <r>
    <x v="6"/>
    <d v="2009-11-06T00:00:00"/>
    <x v="1"/>
    <s v="Novembre"/>
    <n v="1"/>
    <n v="6"/>
    <s v="Mercredi"/>
    <n v="70857"/>
  </r>
  <r>
    <x v="6"/>
    <d v="2009-11-07T00:00:00"/>
    <x v="1"/>
    <s v="Novembre"/>
    <n v="1"/>
    <n v="7"/>
    <s v="Jeudi"/>
    <n v="109320"/>
  </r>
  <r>
    <x v="6"/>
    <d v="2009-11-08T00:00:00"/>
    <x v="1"/>
    <s v="Novembre"/>
    <n v="2"/>
    <n v="8"/>
    <s v="Vendredi"/>
    <n v="43880"/>
  </r>
  <r>
    <x v="6"/>
    <d v="2009-11-09T00:00:00"/>
    <x v="1"/>
    <s v="Novembre"/>
    <n v="2"/>
    <n v="9"/>
    <s v="Samedi"/>
    <n v="120031"/>
  </r>
  <r>
    <x v="6"/>
    <d v="2009-11-10T00:00:00"/>
    <x v="1"/>
    <s v="Novembre"/>
    <n v="2"/>
    <n v="10"/>
    <s v="Dimanche"/>
    <n v="77383"/>
  </r>
  <r>
    <x v="6"/>
    <d v="2009-11-11T00:00:00"/>
    <x v="1"/>
    <s v="Novembre"/>
    <n v="2"/>
    <n v="11"/>
    <s v="Lundi"/>
    <n v="99397"/>
  </r>
  <r>
    <x v="6"/>
    <d v="2009-11-12T00:00:00"/>
    <x v="1"/>
    <s v="Novembre"/>
    <n v="2"/>
    <n v="12"/>
    <s v="Mardi"/>
    <n v="144210"/>
  </r>
  <r>
    <x v="6"/>
    <d v="2009-11-13T00:00:00"/>
    <x v="1"/>
    <s v="Novembre"/>
    <n v="2"/>
    <n v="13"/>
    <s v="Mercredi"/>
    <n v="76819"/>
  </r>
  <r>
    <x v="6"/>
    <d v="2009-11-14T00:00:00"/>
    <x v="1"/>
    <s v="Novembre"/>
    <n v="2"/>
    <n v="14"/>
    <s v="Jeudi"/>
    <n v="49521"/>
  </r>
  <r>
    <x v="6"/>
    <d v="2009-11-15T00:00:00"/>
    <x v="1"/>
    <s v="Novembre"/>
    <n v="3"/>
    <n v="15"/>
    <s v="Vendredi"/>
    <n v="93086"/>
  </r>
  <r>
    <x v="6"/>
    <d v="2009-11-16T00:00:00"/>
    <x v="1"/>
    <s v="Novembre"/>
    <n v="3"/>
    <n v="16"/>
    <s v="Samedi"/>
    <n v="138861"/>
  </r>
  <r>
    <x v="6"/>
    <d v="2009-11-17T00:00:00"/>
    <x v="1"/>
    <s v="Novembre"/>
    <n v="3"/>
    <n v="17"/>
    <s v="Dimanche"/>
    <n v="136742"/>
  </r>
  <r>
    <x v="6"/>
    <d v="2009-11-18T00:00:00"/>
    <x v="1"/>
    <s v="Novembre"/>
    <n v="3"/>
    <n v="18"/>
    <s v="Lundi"/>
    <n v="78875"/>
  </r>
  <r>
    <x v="6"/>
    <d v="2009-11-19T00:00:00"/>
    <x v="1"/>
    <s v="Novembre"/>
    <n v="3"/>
    <n v="19"/>
    <s v="Mardi"/>
    <n v="76984"/>
  </r>
  <r>
    <x v="6"/>
    <d v="2009-11-20T00:00:00"/>
    <x v="1"/>
    <s v="Novembre"/>
    <n v="3"/>
    <n v="20"/>
    <s v="Mercredi"/>
    <n v="104006"/>
  </r>
  <r>
    <x v="6"/>
    <d v="2009-11-21T00:00:00"/>
    <x v="1"/>
    <s v="Novembre"/>
    <n v="3"/>
    <n v="21"/>
    <s v="Jeudi"/>
    <n v="95731"/>
  </r>
  <r>
    <x v="6"/>
    <d v="2009-11-22T00:00:00"/>
    <x v="1"/>
    <s v="Novembre"/>
    <n v="4"/>
    <n v="22"/>
    <s v="Vendredi"/>
    <n v="139113"/>
  </r>
  <r>
    <x v="6"/>
    <d v="2009-11-23T00:00:00"/>
    <x v="1"/>
    <s v="Novembre"/>
    <n v="4"/>
    <n v="23"/>
    <s v="Samedi"/>
    <n v="50598"/>
  </r>
  <r>
    <x v="6"/>
    <d v="2009-11-24T00:00:00"/>
    <x v="1"/>
    <s v="Novembre"/>
    <n v="4"/>
    <n v="24"/>
    <s v="Dimanche"/>
    <n v="156860"/>
  </r>
  <r>
    <x v="6"/>
    <d v="2009-11-25T00:00:00"/>
    <x v="1"/>
    <s v="Novembre"/>
    <n v="4"/>
    <n v="25"/>
    <s v="Lundi"/>
    <n v="40673"/>
  </r>
  <r>
    <x v="6"/>
    <d v="2009-11-26T00:00:00"/>
    <x v="1"/>
    <s v="Novembre"/>
    <n v="4"/>
    <n v="26"/>
    <s v="Mardi"/>
    <n v="128091"/>
  </r>
  <r>
    <x v="6"/>
    <d v="2009-11-27T00:00:00"/>
    <x v="1"/>
    <s v="Novembre"/>
    <n v="4"/>
    <n v="27"/>
    <s v="Mercredi"/>
    <n v="117685"/>
  </r>
  <r>
    <x v="6"/>
    <d v="2009-11-28T00:00:00"/>
    <x v="1"/>
    <s v="Novembre"/>
    <n v="4"/>
    <n v="28"/>
    <s v="Jeudi"/>
    <n v="112638"/>
  </r>
  <r>
    <x v="6"/>
    <d v="2009-11-29T00:00:00"/>
    <x v="1"/>
    <s v="Novembre"/>
    <n v="5"/>
    <n v="29"/>
    <s v="Vendredi"/>
    <n v="130836"/>
  </r>
  <r>
    <x v="6"/>
    <d v="2009-11-30T00:00:00"/>
    <x v="1"/>
    <s v="Novembre"/>
    <n v="5"/>
    <n v="30"/>
    <s v="Samedi"/>
    <n v="59300"/>
  </r>
  <r>
    <x v="6"/>
    <d v="2009-12-01T00:00:00"/>
    <x v="1"/>
    <s v="Décembre"/>
    <n v="1"/>
    <n v="1"/>
    <s v="Dimanche"/>
    <n v="95164"/>
  </r>
  <r>
    <x v="6"/>
    <d v="2009-12-02T00:00:00"/>
    <x v="1"/>
    <s v="Décembre"/>
    <n v="1"/>
    <n v="2"/>
    <s v="Lundi"/>
    <n v="134333"/>
  </r>
  <r>
    <x v="6"/>
    <d v="2009-12-03T00:00:00"/>
    <x v="1"/>
    <s v="Décembre"/>
    <n v="1"/>
    <n v="3"/>
    <s v="Mardi"/>
    <n v="46823"/>
  </r>
  <r>
    <x v="6"/>
    <d v="2009-12-04T00:00:00"/>
    <x v="1"/>
    <s v="Décembre"/>
    <n v="1"/>
    <n v="4"/>
    <s v="Mercredi"/>
    <n v="113786"/>
  </r>
  <r>
    <x v="6"/>
    <d v="2009-12-05T00:00:00"/>
    <x v="1"/>
    <s v="Décembre"/>
    <n v="1"/>
    <n v="5"/>
    <s v="Jeudi"/>
    <n v="129824"/>
  </r>
  <r>
    <x v="6"/>
    <d v="2009-12-06T00:00:00"/>
    <x v="1"/>
    <s v="Décembre"/>
    <n v="1"/>
    <n v="6"/>
    <s v="Vendredi"/>
    <n v="55781"/>
  </r>
  <r>
    <x v="6"/>
    <d v="2009-12-07T00:00:00"/>
    <x v="1"/>
    <s v="Décembre"/>
    <n v="1"/>
    <n v="7"/>
    <s v="Samedi"/>
    <n v="68901"/>
  </r>
  <r>
    <x v="6"/>
    <d v="2009-12-08T00:00:00"/>
    <x v="1"/>
    <s v="Décembre"/>
    <n v="2"/>
    <n v="8"/>
    <s v="Dimanche"/>
    <n v="57561"/>
  </r>
  <r>
    <x v="6"/>
    <d v="2009-12-09T00:00:00"/>
    <x v="1"/>
    <s v="Décembre"/>
    <n v="2"/>
    <n v="9"/>
    <s v="Lundi"/>
    <n v="86273"/>
  </r>
  <r>
    <x v="6"/>
    <d v="2009-12-10T00:00:00"/>
    <x v="1"/>
    <s v="Décembre"/>
    <n v="2"/>
    <n v="10"/>
    <s v="Mardi"/>
    <n v="54297"/>
  </r>
  <r>
    <x v="6"/>
    <d v="2009-12-11T00:00:00"/>
    <x v="1"/>
    <s v="Décembre"/>
    <n v="2"/>
    <n v="11"/>
    <s v="Mercredi"/>
    <n v="121571"/>
  </r>
  <r>
    <x v="6"/>
    <d v="2009-12-12T00:00:00"/>
    <x v="1"/>
    <s v="Décembre"/>
    <n v="2"/>
    <n v="12"/>
    <s v="Jeudi"/>
    <n v="74887"/>
  </r>
  <r>
    <x v="6"/>
    <d v="2009-12-13T00:00:00"/>
    <x v="1"/>
    <s v="Décembre"/>
    <n v="2"/>
    <n v="13"/>
    <s v="Vendredi"/>
    <n v="53239"/>
  </r>
  <r>
    <x v="6"/>
    <d v="2009-12-14T00:00:00"/>
    <x v="1"/>
    <s v="Décembre"/>
    <n v="2"/>
    <n v="14"/>
    <s v="Samedi"/>
    <n v="62712"/>
  </r>
  <r>
    <x v="6"/>
    <d v="2009-12-15T00:00:00"/>
    <x v="1"/>
    <s v="Décembre"/>
    <n v="3"/>
    <n v="15"/>
    <s v="Dimanche"/>
    <n v="47172"/>
  </r>
  <r>
    <x v="6"/>
    <d v="2009-12-16T00:00:00"/>
    <x v="1"/>
    <s v="Décembre"/>
    <n v="3"/>
    <n v="16"/>
    <s v="Lundi"/>
    <n v="61538"/>
  </r>
  <r>
    <x v="6"/>
    <d v="2009-12-17T00:00:00"/>
    <x v="1"/>
    <s v="Décembre"/>
    <n v="3"/>
    <n v="17"/>
    <s v="Mardi"/>
    <n v="147806"/>
  </r>
  <r>
    <x v="6"/>
    <d v="2009-12-18T00:00:00"/>
    <x v="1"/>
    <s v="Décembre"/>
    <n v="3"/>
    <n v="18"/>
    <s v="Mercredi"/>
    <n v="100965"/>
  </r>
  <r>
    <x v="6"/>
    <d v="2009-12-19T00:00:00"/>
    <x v="1"/>
    <s v="Décembre"/>
    <n v="3"/>
    <n v="19"/>
    <s v="Jeudi"/>
    <n v="50430"/>
  </r>
  <r>
    <x v="6"/>
    <d v="2009-12-20T00:00:00"/>
    <x v="1"/>
    <s v="Décembre"/>
    <n v="3"/>
    <n v="20"/>
    <s v="Vendredi"/>
    <n v="148820"/>
  </r>
  <r>
    <x v="6"/>
    <d v="2009-12-21T00:00:00"/>
    <x v="1"/>
    <s v="Décembre"/>
    <n v="3"/>
    <n v="21"/>
    <s v="Samedi"/>
    <n v="49604"/>
  </r>
  <r>
    <x v="6"/>
    <d v="2009-12-22T00:00:00"/>
    <x v="1"/>
    <s v="Décembre"/>
    <n v="4"/>
    <n v="22"/>
    <s v="Dimanche"/>
    <n v="109627"/>
  </r>
  <r>
    <x v="6"/>
    <d v="2009-12-23T00:00:00"/>
    <x v="1"/>
    <s v="Décembre"/>
    <n v="4"/>
    <n v="23"/>
    <s v="Lundi"/>
    <n v="109698"/>
  </r>
  <r>
    <x v="6"/>
    <d v="2009-12-24T00:00:00"/>
    <x v="1"/>
    <s v="Décembre"/>
    <n v="4"/>
    <n v="24"/>
    <s v="Mardi"/>
    <n v="140333"/>
  </r>
  <r>
    <x v="6"/>
    <d v="2009-12-25T00:00:00"/>
    <x v="1"/>
    <s v="Décembre"/>
    <n v="4"/>
    <n v="25"/>
    <s v="Mercredi"/>
    <n v="95626"/>
  </r>
  <r>
    <x v="6"/>
    <d v="2009-12-26T00:00:00"/>
    <x v="1"/>
    <s v="Décembre"/>
    <n v="4"/>
    <n v="26"/>
    <s v="Jeudi"/>
    <n v="128437"/>
  </r>
  <r>
    <x v="6"/>
    <d v="2009-12-27T00:00:00"/>
    <x v="1"/>
    <s v="Décembre"/>
    <n v="4"/>
    <n v="27"/>
    <s v="Vendredi"/>
    <n v="53118"/>
  </r>
  <r>
    <x v="6"/>
    <d v="2009-12-28T00:00:00"/>
    <x v="1"/>
    <s v="Décembre"/>
    <n v="4"/>
    <n v="28"/>
    <s v="Samedi"/>
    <n v="116240"/>
  </r>
  <r>
    <x v="6"/>
    <d v="2009-12-29T00:00:00"/>
    <x v="1"/>
    <s v="Décembre"/>
    <n v="5"/>
    <n v="29"/>
    <s v="Dimanche"/>
    <n v="127920"/>
  </r>
  <r>
    <x v="6"/>
    <d v="2009-12-30T00:00:00"/>
    <x v="1"/>
    <s v="Décembre"/>
    <n v="5"/>
    <n v="30"/>
    <s v="Lundi"/>
    <n v="131154"/>
  </r>
  <r>
    <x v="6"/>
    <d v="2009-12-31T00:00:00"/>
    <x v="1"/>
    <s v="Décembre"/>
    <n v="5"/>
    <n v="31"/>
    <s v="Mardi"/>
    <n v="61384"/>
  </r>
  <r>
    <x v="7"/>
    <d v="2009-01-01T00:00:00"/>
    <x v="1"/>
    <s v="Janvier"/>
    <n v="1"/>
    <n v="1"/>
    <s v="Mercredi"/>
    <n v="99823"/>
  </r>
  <r>
    <x v="7"/>
    <d v="2009-01-02T00:00:00"/>
    <x v="1"/>
    <s v="Janvier"/>
    <n v="1"/>
    <n v="2"/>
    <s v="Jeudi"/>
    <n v="99877"/>
  </r>
  <r>
    <x v="7"/>
    <d v="2009-01-03T00:00:00"/>
    <x v="1"/>
    <s v="Janvier"/>
    <n v="1"/>
    <n v="3"/>
    <s v="Vendredi"/>
    <n v="147241"/>
  </r>
  <r>
    <x v="7"/>
    <d v="2009-01-04T00:00:00"/>
    <x v="1"/>
    <s v="Janvier"/>
    <n v="1"/>
    <n v="4"/>
    <s v="Samedi"/>
    <n v="144532"/>
  </r>
  <r>
    <x v="7"/>
    <d v="2009-01-05T00:00:00"/>
    <x v="1"/>
    <s v="Janvier"/>
    <n v="1"/>
    <n v="5"/>
    <s v="Dimanche"/>
    <n v="135641"/>
  </r>
  <r>
    <x v="7"/>
    <d v="2009-01-06T00:00:00"/>
    <x v="1"/>
    <s v="Janvier"/>
    <n v="1"/>
    <n v="6"/>
    <s v="Lundi"/>
    <n v="153281"/>
  </r>
  <r>
    <x v="7"/>
    <d v="2009-01-07T00:00:00"/>
    <x v="1"/>
    <s v="Janvier"/>
    <n v="1"/>
    <n v="7"/>
    <s v="Mardi"/>
    <n v="84376"/>
  </r>
  <r>
    <x v="7"/>
    <d v="2009-01-08T00:00:00"/>
    <x v="1"/>
    <s v="Janvier"/>
    <n v="2"/>
    <n v="8"/>
    <s v="Mercredi"/>
    <n v="90599"/>
  </r>
  <r>
    <x v="7"/>
    <d v="2009-01-09T00:00:00"/>
    <x v="1"/>
    <s v="Janvier"/>
    <n v="2"/>
    <n v="9"/>
    <s v="Jeudi"/>
    <n v="151339"/>
  </r>
  <r>
    <x v="7"/>
    <d v="2009-01-10T00:00:00"/>
    <x v="1"/>
    <s v="Janvier"/>
    <n v="2"/>
    <n v="10"/>
    <s v="Vendredi"/>
    <n v="128401"/>
  </r>
  <r>
    <x v="7"/>
    <d v="2009-01-11T00:00:00"/>
    <x v="1"/>
    <s v="Janvier"/>
    <n v="2"/>
    <n v="11"/>
    <s v="Samedi"/>
    <n v="130733"/>
  </r>
  <r>
    <x v="7"/>
    <d v="2009-01-12T00:00:00"/>
    <x v="1"/>
    <s v="Janvier"/>
    <n v="2"/>
    <n v="12"/>
    <s v="Dimanche"/>
    <n v="72230"/>
  </r>
  <r>
    <x v="7"/>
    <d v="2009-01-13T00:00:00"/>
    <x v="1"/>
    <s v="Janvier"/>
    <n v="2"/>
    <n v="13"/>
    <s v="Lundi"/>
    <n v="129388"/>
  </r>
  <r>
    <x v="7"/>
    <d v="2009-01-14T00:00:00"/>
    <x v="1"/>
    <s v="Janvier"/>
    <n v="2"/>
    <n v="14"/>
    <s v="Mardi"/>
    <n v="102130"/>
  </r>
  <r>
    <x v="7"/>
    <d v="2009-01-15T00:00:00"/>
    <x v="1"/>
    <s v="Janvier"/>
    <n v="3"/>
    <n v="15"/>
    <s v="Mercredi"/>
    <n v="119601"/>
  </r>
  <r>
    <x v="7"/>
    <d v="2009-01-16T00:00:00"/>
    <x v="1"/>
    <s v="Janvier"/>
    <n v="3"/>
    <n v="16"/>
    <s v="Jeudi"/>
    <n v="104131"/>
  </r>
  <r>
    <x v="7"/>
    <d v="2009-01-17T00:00:00"/>
    <x v="1"/>
    <s v="Janvier"/>
    <n v="3"/>
    <n v="17"/>
    <s v="Vendredi"/>
    <n v="153383"/>
  </r>
  <r>
    <x v="7"/>
    <d v="2009-01-18T00:00:00"/>
    <x v="1"/>
    <s v="Janvier"/>
    <n v="3"/>
    <n v="18"/>
    <s v="Samedi"/>
    <n v="109998"/>
  </r>
  <r>
    <x v="7"/>
    <d v="2009-01-19T00:00:00"/>
    <x v="1"/>
    <s v="Janvier"/>
    <n v="3"/>
    <n v="19"/>
    <s v="Dimanche"/>
    <n v="91352"/>
  </r>
  <r>
    <x v="7"/>
    <d v="2009-01-20T00:00:00"/>
    <x v="1"/>
    <s v="Janvier"/>
    <n v="3"/>
    <n v="20"/>
    <s v="Lundi"/>
    <n v="43716"/>
  </r>
  <r>
    <x v="7"/>
    <d v="2009-01-21T00:00:00"/>
    <x v="1"/>
    <s v="Janvier"/>
    <n v="3"/>
    <n v="21"/>
    <s v="Mardi"/>
    <n v="109169"/>
  </r>
  <r>
    <x v="7"/>
    <d v="2009-01-22T00:00:00"/>
    <x v="1"/>
    <s v="Janvier"/>
    <n v="4"/>
    <n v="22"/>
    <s v="Mercredi"/>
    <n v="116985"/>
  </r>
  <r>
    <x v="7"/>
    <d v="2009-01-23T00:00:00"/>
    <x v="1"/>
    <s v="Janvier"/>
    <n v="4"/>
    <n v="23"/>
    <s v="Jeudi"/>
    <n v="152811"/>
  </r>
  <r>
    <x v="7"/>
    <d v="2009-01-24T00:00:00"/>
    <x v="1"/>
    <s v="Janvier"/>
    <n v="4"/>
    <n v="24"/>
    <s v="Vendredi"/>
    <n v="101886"/>
  </r>
  <r>
    <x v="7"/>
    <d v="2009-01-25T00:00:00"/>
    <x v="1"/>
    <s v="Janvier"/>
    <n v="4"/>
    <n v="25"/>
    <s v="Samedi"/>
    <n v="98500"/>
  </r>
  <r>
    <x v="7"/>
    <d v="2009-01-26T00:00:00"/>
    <x v="1"/>
    <s v="Janvier"/>
    <n v="4"/>
    <n v="26"/>
    <s v="Dimanche"/>
    <n v="40502"/>
  </r>
  <r>
    <x v="7"/>
    <d v="2009-01-27T00:00:00"/>
    <x v="1"/>
    <s v="Janvier"/>
    <n v="4"/>
    <n v="27"/>
    <s v="Lundi"/>
    <n v="56129"/>
  </r>
  <r>
    <x v="7"/>
    <d v="2009-01-28T00:00:00"/>
    <x v="1"/>
    <s v="Janvier"/>
    <n v="4"/>
    <n v="28"/>
    <s v="Mardi"/>
    <n v="120388"/>
  </r>
  <r>
    <x v="7"/>
    <d v="2009-01-29T00:00:00"/>
    <x v="1"/>
    <s v="Janvier"/>
    <n v="5"/>
    <n v="29"/>
    <s v="Mercredi"/>
    <n v="126352"/>
  </r>
  <r>
    <x v="7"/>
    <d v="2009-01-30T00:00:00"/>
    <x v="1"/>
    <s v="Janvier"/>
    <n v="5"/>
    <n v="30"/>
    <s v="Jeudi"/>
    <n v="134281"/>
  </r>
  <r>
    <x v="7"/>
    <d v="2009-01-31T00:00:00"/>
    <x v="1"/>
    <s v="Janvier"/>
    <n v="5"/>
    <n v="31"/>
    <s v="Vendredi"/>
    <n v="121520"/>
  </r>
  <r>
    <x v="7"/>
    <d v="2009-02-01T00:00:00"/>
    <x v="1"/>
    <s v="Février"/>
    <n v="1"/>
    <n v="1"/>
    <s v="Samedi"/>
    <n v="129594"/>
  </r>
  <r>
    <x v="7"/>
    <d v="2009-02-02T00:00:00"/>
    <x v="1"/>
    <s v="Février"/>
    <n v="1"/>
    <n v="2"/>
    <s v="Dimanche"/>
    <n v="41618"/>
  </r>
  <r>
    <x v="7"/>
    <d v="2009-02-03T00:00:00"/>
    <x v="1"/>
    <s v="Février"/>
    <n v="1"/>
    <n v="3"/>
    <s v="Lundi"/>
    <n v="54826"/>
  </r>
  <r>
    <x v="7"/>
    <d v="2009-02-04T00:00:00"/>
    <x v="1"/>
    <s v="Février"/>
    <n v="1"/>
    <n v="4"/>
    <s v="Mardi"/>
    <n v="51443"/>
  </r>
  <r>
    <x v="7"/>
    <d v="2009-02-05T00:00:00"/>
    <x v="1"/>
    <s v="Février"/>
    <n v="1"/>
    <n v="5"/>
    <s v="Mercredi"/>
    <n v="102756"/>
  </r>
  <r>
    <x v="7"/>
    <d v="2009-02-06T00:00:00"/>
    <x v="1"/>
    <s v="Février"/>
    <n v="1"/>
    <n v="6"/>
    <s v="Jeudi"/>
    <n v="67547"/>
  </r>
  <r>
    <x v="7"/>
    <d v="2009-02-07T00:00:00"/>
    <x v="1"/>
    <s v="Février"/>
    <n v="1"/>
    <n v="7"/>
    <s v="Vendredi"/>
    <n v="147144"/>
  </r>
  <r>
    <x v="7"/>
    <d v="2009-02-08T00:00:00"/>
    <x v="1"/>
    <s v="Février"/>
    <n v="2"/>
    <n v="8"/>
    <s v="Samedi"/>
    <n v="122688"/>
  </r>
  <r>
    <x v="7"/>
    <d v="2009-02-09T00:00:00"/>
    <x v="1"/>
    <s v="Février"/>
    <n v="2"/>
    <n v="9"/>
    <s v="Dimanche"/>
    <n v="78952"/>
  </r>
  <r>
    <x v="7"/>
    <d v="2009-02-10T00:00:00"/>
    <x v="1"/>
    <s v="Février"/>
    <n v="2"/>
    <n v="10"/>
    <s v="Lundi"/>
    <n v="156185"/>
  </r>
  <r>
    <x v="7"/>
    <d v="2009-02-11T00:00:00"/>
    <x v="1"/>
    <s v="Février"/>
    <n v="2"/>
    <n v="11"/>
    <s v="Mardi"/>
    <n v="59405"/>
  </r>
  <r>
    <x v="7"/>
    <d v="2009-02-12T00:00:00"/>
    <x v="1"/>
    <s v="Février"/>
    <n v="2"/>
    <n v="12"/>
    <s v="Mercredi"/>
    <n v="144402"/>
  </r>
  <r>
    <x v="7"/>
    <d v="2009-02-13T00:00:00"/>
    <x v="1"/>
    <s v="Février"/>
    <n v="2"/>
    <n v="13"/>
    <s v="Jeudi"/>
    <n v="66843"/>
  </r>
  <r>
    <x v="7"/>
    <d v="2009-02-14T00:00:00"/>
    <x v="1"/>
    <s v="Février"/>
    <n v="2"/>
    <n v="14"/>
    <s v="Vendredi"/>
    <n v="126064"/>
  </r>
  <r>
    <x v="7"/>
    <d v="2009-02-15T00:00:00"/>
    <x v="1"/>
    <s v="Février"/>
    <n v="3"/>
    <n v="15"/>
    <s v="Samedi"/>
    <n v="27619"/>
  </r>
  <r>
    <x v="7"/>
    <d v="2009-02-16T00:00:00"/>
    <x v="1"/>
    <s v="Février"/>
    <n v="3"/>
    <n v="16"/>
    <s v="Dimanche"/>
    <n v="40348"/>
  </r>
  <r>
    <x v="7"/>
    <d v="2009-02-17T00:00:00"/>
    <x v="1"/>
    <s v="Février"/>
    <n v="3"/>
    <n v="17"/>
    <s v="Lundi"/>
    <n v="84340"/>
  </r>
  <r>
    <x v="7"/>
    <d v="2009-02-18T00:00:00"/>
    <x v="1"/>
    <s v="Février"/>
    <n v="3"/>
    <n v="18"/>
    <s v="Mardi"/>
    <n v="51195"/>
  </r>
  <r>
    <x v="7"/>
    <d v="2009-02-19T00:00:00"/>
    <x v="1"/>
    <s v="Février"/>
    <n v="3"/>
    <n v="19"/>
    <s v="Mercredi"/>
    <n v="65699"/>
  </r>
  <r>
    <x v="7"/>
    <d v="2009-02-20T00:00:00"/>
    <x v="1"/>
    <s v="Février"/>
    <n v="3"/>
    <n v="20"/>
    <s v="Jeudi"/>
    <n v="65635"/>
  </r>
  <r>
    <x v="7"/>
    <d v="2009-02-21T00:00:00"/>
    <x v="1"/>
    <s v="Février"/>
    <n v="3"/>
    <n v="21"/>
    <s v="Vendredi"/>
    <n v="51538"/>
  </r>
  <r>
    <x v="7"/>
    <d v="2009-02-22T00:00:00"/>
    <x v="1"/>
    <s v="Février"/>
    <n v="4"/>
    <n v="22"/>
    <s v="Samedi"/>
    <n v="17693"/>
  </r>
  <r>
    <x v="7"/>
    <d v="2009-02-23T00:00:00"/>
    <x v="1"/>
    <s v="Février"/>
    <n v="4"/>
    <n v="23"/>
    <s v="Dimanche"/>
    <n v="81475"/>
  </r>
  <r>
    <x v="7"/>
    <d v="2009-02-24T00:00:00"/>
    <x v="1"/>
    <s v="Février"/>
    <n v="4"/>
    <n v="24"/>
    <s v="Lundi"/>
    <n v="21513"/>
  </r>
  <r>
    <x v="7"/>
    <d v="2009-02-25T00:00:00"/>
    <x v="1"/>
    <s v="Février"/>
    <n v="4"/>
    <n v="25"/>
    <s v="Mardi"/>
    <n v="16088"/>
  </r>
  <r>
    <x v="7"/>
    <d v="2009-02-26T00:00:00"/>
    <x v="1"/>
    <s v="Février"/>
    <n v="4"/>
    <n v="26"/>
    <s v="Mercredi"/>
    <n v="74334"/>
  </r>
  <r>
    <x v="7"/>
    <d v="2009-02-27T00:00:00"/>
    <x v="1"/>
    <s v="Février"/>
    <n v="4"/>
    <n v="27"/>
    <s v="Jeudi"/>
    <n v="26810"/>
  </r>
  <r>
    <x v="7"/>
    <d v="2009-02-28T00:00:00"/>
    <x v="1"/>
    <s v="Février"/>
    <n v="4"/>
    <n v="28"/>
    <s v="Vendredi"/>
    <n v="15175"/>
  </r>
  <r>
    <x v="7"/>
    <d v="2009-03-01T00:00:00"/>
    <x v="1"/>
    <s v="Mars"/>
    <n v="1"/>
    <n v="1"/>
    <s v="Samedi"/>
    <n v="55461"/>
  </r>
  <r>
    <x v="7"/>
    <d v="2009-03-02T00:00:00"/>
    <x v="1"/>
    <s v="Mars"/>
    <n v="1"/>
    <n v="2"/>
    <s v="Dimanche"/>
    <n v="29459"/>
  </r>
  <r>
    <x v="7"/>
    <d v="2009-03-03T00:00:00"/>
    <x v="1"/>
    <s v="Mars"/>
    <n v="1"/>
    <n v="3"/>
    <s v="Lundi"/>
    <n v="74929"/>
  </r>
  <r>
    <x v="7"/>
    <d v="2009-03-04T00:00:00"/>
    <x v="1"/>
    <s v="Mars"/>
    <n v="1"/>
    <n v="4"/>
    <s v="Mardi"/>
    <n v="61988"/>
  </r>
  <r>
    <x v="7"/>
    <d v="2009-03-05T00:00:00"/>
    <x v="1"/>
    <s v="Mars"/>
    <n v="1"/>
    <n v="5"/>
    <s v="Mercredi"/>
    <n v="14030"/>
  </r>
  <r>
    <x v="7"/>
    <d v="2009-03-06T00:00:00"/>
    <x v="1"/>
    <s v="Mars"/>
    <n v="1"/>
    <n v="6"/>
    <s v="Jeudi"/>
    <n v="61075"/>
  </r>
  <r>
    <x v="7"/>
    <d v="2009-03-07T00:00:00"/>
    <x v="1"/>
    <s v="Mars"/>
    <n v="1"/>
    <n v="7"/>
    <s v="Vendredi"/>
    <n v="34924"/>
  </r>
  <r>
    <x v="7"/>
    <d v="2009-03-08T00:00:00"/>
    <x v="1"/>
    <s v="Mars"/>
    <n v="2"/>
    <n v="8"/>
    <s v="Samedi"/>
    <n v="48143"/>
  </r>
  <r>
    <x v="7"/>
    <d v="2009-03-09T00:00:00"/>
    <x v="1"/>
    <s v="Mars"/>
    <n v="2"/>
    <n v="9"/>
    <s v="Dimanche"/>
    <n v="81434"/>
  </r>
  <r>
    <x v="7"/>
    <d v="2009-03-10T00:00:00"/>
    <x v="1"/>
    <s v="Mars"/>
    <n v="2"/>
    <n v="10"/>
    <s v="Lundi"/>
    <n v="56807"/>
  </r>
  <r>
    <x v="7"/>
    <d v="2009-03-11T00:00:00"/>
    <x v="1"/>
    <s v="Mars"/>
    <n v="2"/>
    <n v="11"/>
    <s v="Mardi"/>
    <n v="17510"/>
  </r>
  <r>
    <x v="7"/>
    <d v="2009-03-12T00:00:00"/>
    <x v="1"/>
    <s v="Mars"/>
    <n v="2"/>
    <n v="12"/>
    <s v="Mercredi"/>
    <n v="16922"/>
  </r>
  <r>
    <x v="7"/>
    <d v="2009-03-13T00:00:00"/>
    <x v="1"/>
    <s v="Mars"/>
    <n v="2"/>
    <n v="13"/>
    <s v="Jeudi"/>
    <n v="36022"/>
  </r>
  <r>
    <x v="7"/>
    <d v="2009-03-14T00:00:00"/>
    <x v="1"/>
    <s v="Mars"/>
    <n v="2"/>
    <n v="14"/>
    <s v="Vendredi"/>
    <n v="44292"/>
  </r>
  <r>
    <x v="7"/>
    <d v="2009-03-15T00:00:00"/>
    <x v="1"/>
    <s v="Mars"/>
    <n v="3"/>
    <n v="15"/>
    <s v="Samedi"/>
    <n v="22811"/>
  </r>
  <r>
    <x v="7"/>
    <d v="2009-03-16T00:00:00"/>
    <x v="1"/>
    <s v="Mars"/>
    <n v="3"/>
    <n v="16"/>
    <s v="Dimanche"/>
    <n v="31666"/>
  </r>
  <r>
    <x v="7"/>
    <d v="2009-03-17T00:00:00"/>
    <x v="1"/>
    <s v="Mars"/>
    <n v="3"/>
    <n v="17"/>
    <s v="Lundi"/>
    <n v="56236"/>
  </r>
  <r>
    <x v="7"/>
    <d v="2009-03-18T00:00:00"/>
    <x v="1"/>
    <s v="Mars"/>
    <n v="3"/>
    <n v="18"/>
    <s v="Mardi"/>
    <n v="35453"/>
  </r>
  <r>
    <x v="7"/>
    <d v="2009-03-19T00:00:00"/>
    <x v="1"/>
    <s v="Mars"/>
    <n v="3"/>
    <n v="19"/>
    <s v="Mercredi"/>
    <n v="84668"/>
  </r>
  <r>
    <x v="7"/>
    <d v="2009-03-20T00:00:00"/>
    <x v="1"/>
    <s v="Mars"/>
    <n v="3"/>
    <n v="20"/>
    <s v="Jeudi"/>
    <n v="35918"/>
  </r>
  <r>
    <x v="7"/>
    <d v="2009-03-21T00:00:00"/>
    <x v="1"/>
    <s v="Mars"/>
    <n v="3"/>
    <n v="21"/>
    <s v="Vendredi"/>
    <n v="50427"/>
  </r>
  <r>
    <x v="7"/>
    <d v="2009-03-22T00:00:00"/>
    <x v="1"/>
    <s v="Mars"/>
    <n v="4"/>
    <n v="22"/>
    <s v="Samedi"/>
    <n v="25428"/>
  </r>
  <r>
    <x v="7"/>
    <d v="2009-03-23T00:00:00"/>
    <x v="1"/>
    <s v="Mars"/>
    <n v="4"/>
    <n v="23"/>
    <s v="Dimanche"/>
    <n v="64740"/>
  </r>
  <r>
    <x v="7"/>
    <d v="2009-03-24T00:00:00"/>
    <x v="1"/>
    <s v="Mars"/>
    <n v="4"/>
    <n v="24"/>
    <s v="Lundi"/>
    <n v="84377"/>
  </r>
  <r>
    <x v="7"/>
    <d v="2009-03-25T00:00:00"/>
    <x v="1"/>
    <s v="Mars"/>
    <n v="4"/>
    <n v="25"/>
    <s v="Mardi"/>
    <n v="19112"/>
  </r>
  <r>
    <x v="7"/>
    <d v="2009-03-26T00:00:00"/>
    <x v="1"/>
    <s v="Mars"/>
    <n v="4"/>
    <n v="26"/>
    <s v="Mercredi"/>
    <n v="81340"/>
  </r>
  <r>
    <x v="7"/>
    <d v="2009-03-27T00:00:00"/>
    <x v="1"/>
    <s v="Mars"/>
    <n v="4"/>
    <n v="27"/>
    <s v="Jeudi"/>
    <n v="14078"/>
  </r>
  <r>
    <x v="7"/>
    <d v="2009-03-28T00:00:00"/>
    <x v="1"/>
    <s v="Mars"/>
    <n v="4"/>
    <n v="28"/>
    <s v="Vendredi"/>
    <n v="46094"/>
  </r>
  <r>
    <x v="7"/>
    <d v="2009-03-29T00:00:00"/>
    <x v="1"/>
    <s v="Mars"/>
    <n v="5"/>
    <n v="29"/>
    <s v="Samedi"/>
    <n v="58590"/>
  </r>
  <r>
    <x v="7"/>
    <d v="2009-03-30T00:00:00"/>
    <x v="1"/>
    <s v="Mars"/>
    <n v="5"/>
    <n v="30"/>
    <s v="Dimanche"/>
    <n v="19514"/>
  </r>
  <r>
    <x v="7"/>
    <d v="2009-03-31T00:00:00"/>
    <x v="1"/>
    <s v="Mars"/>
    <n v="5"/>
    <n v="31"/>
    <s v="Lundi"/>
    <n v="78446"/>
  </r>
  <r>
    <x v="7"/>
    <d v="2009-04-01T00:00:00"/>
    <x v="1"/>
    <s v="Avril"/>
    <n v="1"/>
    <n v="1"/>
    <s v="Mardi"/>
    <n v="23208"/>
  </r>
  <r>
    <x v="7"/>
    <d v="2009-04-02T00:00:00"/>
    <x v="1"/>
    <s v="Avril"/>
    <n v="1"/>
    <n v="2"/>
    <s v="Mercredi"/>
    <n v="38052"/>
  </r>
  <r>
    <x v="7"/>
    <d v="2009-04-03T00:00:00"/>
    <x v="1"/>
    <s v="Avril"/>
    <n v="1"/>
    <n v="3"/>
    <s v="Jeudi"/>
    <n v="14556"/>
  </r>
  <r>
    <x v="7"/>
    <d v="2009-04-04T00:00:00"/>
    <x v="1"/>
    <s v="Avril"/>
    <n v="1"/>
    <n v="4"/>
    <s v="Vendredi"/>
    <n v="32617"/>
  </r>
  <r>
    <x v="7"/>
    <d v="2009-04-05T00:00:00"/>
    <x v="1"/>
    <s v="Avril"/>
    <n v="1"/>
    <n v="5"/>
    <s v="Samedi"/>
    <n v="20390"/>
  </r>
  <r>
    <x v="7"/>
    <d v="2009-04-06T00:00:00"/>
    <x v="1"/>
    <s v="Avril"/>
    <n v="1"/>
    <n v="6"/>
    <s v="Dimanche"/>
    <n v="74575"/>
  </r>
  <r>
    <x v="7"/>
    <d v="2009-04-07T00:00:00"/>
    <x v="1"/>
    <s v="Avril"/>
    <n v="1"/>
    <n v="7"/>
    <s v="Lundi"/>
    <n v="55539"/>
  </r>
  <r>
    <x v="7"/>
    <d v="2009-04-08T00:00:00"/>
    <x v="1"/>
    <s v="Avril"/>
    <n v="2"/>
    <n v="8"/>
    <s v="Mardi"/>
    <n v="35492"/>
  </r>
  <r>
    <x v="7"/>
    <d v="2009-04-09T00:00:00"/>
    <x v="1"/>
    <s v="Avril"/>
    <n v="2"/>
    <n v="9"/>
    <s v="Mercredi"/>
    <n v="37490"/>
  </r>
  <r>
    <x v="7"/>
    <d v="2009-04-10T00:00:00"/>
    <x v="1"/>
    <s v="Avril"/>
    <n v="2"/>
    <n v="10"/>
    <s v="Jeudi"/>
    <n v="88728"/>
  </r>
  <r>
    <x v="7"/>
    <d v="2009-04-11T00:00:00"/>
    <x v="1"/>
    <s v="Avril"/>
    <n v="2"/>
    <n v="11"/>
    <s v="Vendredi"/>
    <n v="75620"/>
  </r>
  <r>
    <x v="7"/>
    <d v="2009-04-12T00:00:00"/>
    <x v="1"/>
    <s v="Avril"/>
    <n v="2"/>
    <n v="12"/>
    <s v="Samedi"/>
    <n v="30944"/>
  </r>
  <r>
    <x v="7"/>
    <d v="2009-04-13T00:00:00"/>
    <x v="1"/>
    <s v="Avril"/>
    <n v="2"/>
    <n v="13"/>
    <s v="Dimanche"/>
    <n v="32253"/>
  </r>
  <r>
    <x v="7"/>
    <d v="2009-04-14T00:00:00"/>
    <x v="1"/>
    <s v="Avril"/>
    <n v="2"/>
    <n v="14"/>
    <s v="Lundi"/>
    <n v="75112"/>
  </r>
  <r>
    <x v="7"/>
    <d v="2009-04-15T00:00:00"/>
    <x v="1"/>
    <s v="Avril"/>
    <n v="3"/>
    <n v="15"/>
    <s v="Mardi"/>
    <n v="41638"/>
  </r>
  <r>
    <x v="7"/>
    <d v="2009-04-16T00:00:00"/>
    <x v="1"/>
    <s v="Avril"/>
    <n v="3"/>
    <n v="16"/>
    <s v="Mercredi"/>
    <n v="88892"/>
  </r>
  <r>
    <x v="7"/>
    <d v="2009-04-17T00:00:00"/>
    <x v="1"/>
    <s v="Avril"/>
    <n v="3"/>
    <n v="17"/>
    <s v="Jeudi"/>
    <n v="79386"/>
  </r>
  <r>
    <x v="7"/>
    <d v="2009-04-18T00:00:00"/>
    <x v="1"/>
    <s v="Avril"/>
    <n v="3"/>
    <n v="18"/>
    <s v="Vendredi"/>
    <n v="79404"/>
  </r>
  <r>
    <x v="7"/>
    <d v="2009-04-19T00:00:00"/>
    <x v="1"/>
    <s v="Avril"/>
    <n v="3"/>
    <n v="19"/>
    <s v="Samedi"/>
    <n v="63923"/>
  </r>
  <r>
    <x v="7"/>
    <d v="2009-04-20T00:00:00"/>
    <x v="1"/>
    <s v="Avril"/>
    <n v="3"/>
    <n v="20"/>
    <s v="Dimanche"/>
    <n v="56036"/>
  </r>
  <r>
    <x v="7"/>
    <d v="2009-04-21T00:00:00"/>
    <x v="1"/>
    <s v="Avril"/>
    <n v="3"/>
    <n v="21"/>
    <s v="Lundi"/>
    <n v="32794"/>
  </r>
  <r>
    <x v="7"/>
    <d v="2009-04-22T00:00:00"/>
    <x v="1"/>
    <s v="Avril"/>
    <n v="4"/>
    <n v="22"/>
    <s v="Mardi"/>
    <n v="86086"/>
  </r>
  <r>
    <x v="7"/>
    <d v="2009-04-23T00:00:00"/>
    <x v="1"/>
    <s v="Avril"/>
    <n v="4"/>
    <n v="23"/>
    <s v="Mercredi"/>
    <n v="82399"/>
  </r>
  <r>
    <x v="7"/>
    <d v="2009-04-24T00:00:00"/>
    <x v="1"/>
    <s v="Avril"/>
    <n v="4"/>
    <n v="24"/>
    <s v="Jeudi"/>
    <n v="67025"/>
  </r>
  <r>
    <x v="7"/>
    <d v="2009-04-25T00:00:00"/>
    <x v="1"/>
    <s v="Avril"/>
    <n v="4"/>
    <n v="25"/>
    <s v="Vendredi"/>
    <n v="75058"/>
  </r>
  <r>
    <x v="7"/>
    <d v="2009-04-26T00:00:00"/>
    <x v="1"/>
    <s v="Avril"/>
    <n v="4"/>
    <n v="26"/>
    <s v="Samedi"/>
    <n v="17539"/>
  </r>
  <r>
    <x v="7"/>
    <d v="2009-04-27T00:00:00"/>
    <x v="1"/>
    <s v="Avril"/>
    <n v="4"/>
    <n v="27"/>
    <s v="Dimanche"/>
    <n v="74300"/>
  </r>
  <r>
    <x v="7"/>
    <d v="2009-04-28T00:00:00"/>
    <x v="1"/>
    <s v="Avril"/>
    <n v="4"/>
    <n v="28"/>
    <s v="Lundi"/>
    <n v="50015"/>
  </r>
  <r>
    <x v="7"/>
    <d v="2009-04-29T00:00:00"/>
    <x v="1"/>
    <s v="Avril"/>
    <n v="5"/>
    <n v="29"/>
    <s v="Mardi"/>
    <n v="63270"/>
  </r>
  <r>
    <x v="7"/>
    <d v="2009-04-30T00:00:00"/>
    <x v="1"/>
    <s v="Avril"/>
    <n v="5"/>
    <n v="30"/>
    <s v="Mercredi"/>
    <n v="38899"/>
  </r>
  <r>
    <x v="7"/>
    <d v="2009-05-01T00:00:00"/>
    <x v="1"/>
    <s v="Mai"/>
    <n v="1"/>
    <n v="1"/>
    <s v="Jeudi"/>
    <n v="45708"/>
  </r>
  <r>
    <x v="7"/>
    <d v="2009-05-02T00:00:00"/>
    <x v="1"/>
    <s v="Mai"/>
    <n v="1"/>
    <n v="2"/>
    <s v="Vendredi"/>
    <n v="50286"/>
  </r>
  <r>
    <x v="7"/>
    <d v="2009-05-03T00:00:00"/>
    <x v="1"/>
    <s v="Mai"/>
    <n v="1"/>
    <n v="3"/>
    <s v="Samedi"/>
    <n v="59591"/>
  </r>
  <r>
    <x v="7"/>
    <d v="2009-05-04T00:00:00"/>
    <x v="1"/>
    <s v="Mai"/>
    <n v="1"/>
    <n v="4"/>
    <s v="Dimanche"/>
    <n v="73399"/>
  </r>
  <r>
    <x v="7"/>
    <d v="2009-05-05T00:00:00"/>
    <x v="1"/>
    <s v="Mai"/>
    <n v="1"/>
    <n v="5"/>
    <s v="Lundi"/>
    <n v="73799"/>
  </r>
  <r>
    <x v="7"/>
    <d v="2009-05-06T00:00:00"/>
    <x v="1"/>
    <s v="Mai"/>
    <n v="1"/>
    <n v="6"/>
    <s v="Mardi"/>
    <n v="26989"/>
  </r>
  <r>
    <x v="7"/>
    <d v="2009-05-07T00:00:00"/>
    <x v="1"/>
    <s v="Mai"/>
    <n v="1"/>
    <n v="7"/>
    <s v="Mercredi"/>
    <n v="73615"/>
  </r>
  <r>
    <x v="7"/>
    <d v="2009-05-08T00:00:00"/>
    <x v="1"/>
    <s v="Mai"/>
    <n v="2"/>
    <n v="8"/>
    <s v="Jeudi"/>
    <n v="22104"/>
  </r>
  <r>
    <x v="7"/>
    <d v="2009-05-09T00:00:00"/>
    <x v="1"/>
    <s v="Mai"/>
    <n v="2"/>
    <n v="9"/>
    <s v="Vendredi"/>
    <n v="70999"/>
  </r>
  <r>
    <x v="7"/>
    <d v="2009-05-10T00:00:00"/>
    <x v="1"/>
    <s v="Mai"/>
    <n v="2"/>
    <n v="10"/>
    <s v="Samedi"/>
    <n v="31928"/>
  </r>
  <r>
    <x v="7"/>
    <d v="2009-05-11T00:00:00"/>
    <x v="1"/>
    <s v="Mai"/>
    <n v="2"/>
    <n v="11"/>
    <s v="Dimanche"/>
    <n v="63530"/>
  </r>
  <r>
    <x v="7"/>
    <d v="2009-05-12T00:00:00"/>
    <x v="1"/>
    <s v="Mai"/>
    <n v="2"/>
    <n v="12"/>
    <s v="Lundi"/>
    <n v="34219"/>
  </r>
  <r>
    <x v="7"/>
    <d v="2009-05-13T00:00:00"/>
    <x v="1"/>
    <s v="Mai"/>
    <n v="2"/>
    <n v="13"/>
    <s v="Mardi"/>
    <n v="59187"/>
  </r>
  <r>
    <x v="7"/>
    <d v="2009-05-14T00:00:00"/>
    <x v="1"/>
    <s v="Mai"/>
    <n v="2"/>
    <n v="14"/>
    <s v="Mercredi"/>
    <n v="81031"/>
  </r>
  <r>
    <x v="7"/>
    <d v="2009-05-15T00:00:00"/>
    <x v="1"/>
    <s v="Mai"/>
    <n v="3"/>
    <n v="15"/>
    <s v="Jeudi"/>
    <n v="45115"/>
  </r>
  <r>
    <x v="7"/>
    <d v="2009-05-16T00:00:00"/>
    <x v="1"/>
    <s v="Mai"/>
    <n v="3"/>
    <n v="16"/>
    <s v="Vendredi"/>
    <n v="74335"/>
  </r>
  <r>
    <x v="7"/>
    <d v="2009-05-17T00:00:00"/>
    <x v="1"/>
    <s v="Mai"/>
    <n v="3"/>
    <n v="17"/>
    <s v="Samedi"/>
    <n v="20988"/>
  </r>
  <r>
    <x v="7"/>
    <d v="2009-05-18T00:00:00"/>
    <x v="1"/>
    <s v="Mai"/>
    <n v="3"/>
    <n v="18"/>
    <s v="Dimanche"/>
    <n v="79374"/>
  </r>
  <r>
    <x v="7"/>
    <d v="2009-05-19T00:00:00"/>
    <x v="1"/>
    <s v="Mai"/>
    <n v="3"/>
    <n v="19"/>
    <s v="Lundi"/>
    <n v="77441"/>
  </r>
  <r>
    <x v="7"/>
    <d v="2009-05-20T00:00:00"/>
    <x v="1"/>
    <s v="Mai"/>
    <n v="3"/>
    <n v="20"/>
    <s v="Mardi"/>
    <n v="79328"/>
  </r>
  <r>
    <x v="7"/>
    <d v="2009-05-21T00:00:00"/>
    <x v="1"/>
    <s v="Mai"/>
    <n v="3"/>
    <n v="21"/>
    <s v="Mercredi"/>
    <n v="68189"/>
  </r>
  <r>
    <x v="7"/>
    <d v="2009-05-22T00:00:00"/>
    <x v="1"/>
    <s v="Mai"/>
    <n v="4"/>
    <n v="22"/>
    <s v="Jeudi"/>
    <n v="24060"/>
  </r>
  <r>
    <x v="7"/>
    <d v="2009-05-23T00:00:00"/>
    <x v="1"/>
    <s v="Mai"/>
    <n v="4"/>
    <n v="23"/>
    <s v="Vendredi"/>
    <n v="85786"/>
  </r>
  <r>
    <x v="7"/>
    <d v="2009-05-24T00:00:00"/>
    <x v="1"/>
    <s v="Mai"/>
    <n v="4"/>
    <n v="24"/>
    <s v="Samedi"/>
    <n v="64281"/>
  </r>
  <r>
    <x v="7"/>
    <d v="2009-05-25T00:00:00"/>
    <x v="1"/>
    <s v="Mai"/>
    <n v="4"/>
    <n v="25"/>
    <s v="Dimanche"/>
    <n v="30553"/>
  </r>
  <r>
    <x v="7"/>
    <d v="2009-05-26T00:00:00"/>
    <x v="1"/>
    <s v="Mai"/>
    <n v="4"/>
    <n v="26"/>
    <s v="Lundi"/>
    <n v="88315"/>
  </r>
  <r>
    <x v="7"/>
    <d v="2009-05-27T00:00:00"/>
    <x v="1"/>
    <s v="Mai"/>
    <n v="4"/>
    <n v="27"/>
    <s v="Mardi"/>
    <n v="37952"/>
  </r>
  <r>
    <x v="7"/>
    <d v="2009-05-28T00:00:00"/>
    <x v="1"/>
    <s v="Mai"/>
    <n v="4"/>
    <n v="28"/>
    <s v="Mercredi"/>
    <n v="59057"/>
  </r>
  <r>
    <x v="7"/>
    <d v="2009-05-29T00:00:00"/>
    <x v="1"/>
    <s v="Mai"/>
    <n v="5"/>
    <n v="29"/>
    <s v="Jeudi"/>
    <n v="43896"/>
  </r>
  <r>
    <x v="7"/>
    <d v="2009-05-30T00:00:00"/>
    <x v="1"/>
    <s v="Mai"/>
    <n v="5"/>
    <n v="30"/>
    <s v="Vendredi"/>
    <n v="40176"/>
  </r>
  <r>
    <x v="7"/>
    <d v="2009-05-31T00:00:00"/>
    <x v="1"/>
    <s v="Mai"/>
    <n v="5"/>
    <n v="31"/>
    <s v="Samedi"/>
    <n v="64147"/>
  </r>
  <r>
    <x v="7"/>
    <d v="2009-06-01T00:00:00"/>
    <x v="1"/>
    <s v="Juin"/>
    <n v="1"/>
    <n v="1"/>
    <s v="Dimanche"/>
    <n v="38165"/>
  </r>
  <r>
    <x v="7"/>
    <d v="2009-06-02T00:00:00"/>
    <x v="1"/>
    <s v="Juin"/>
    <n v="1"/>
    <n v="2"/>
    <s v="Lundi"/>
    <n v="84875"/>
  </r>
  <r>
    <x v="7"/>
    <d v="2009-06-03T00:00:00"/>
    <x v="1"/>
    <s v="Juin"/>
    <n v="1"/>
    <n v="3"/>
    <s v="Mardi"/>
    <n v="82219"/>
  </r>
  <r>
    <x v="7"/>
    <d v="2009-06-04T00:00:00"/>
    <x v="1"/>
    <s v="Juin"/>
    <n v="1"/>
    <n v="4"/>
    <s v="Mercredi"/>
    <n v="28567"/>
  </r>
  <r>
    <x v="7"/>
    <d v="2009-06-05T00:00:00"/>
    <x v="1"/>
    <s v="Juin"/>
    <n v="1"/>
    <n v="5"/>
    <s v="Jeudi"/>
    <n v="41728"/>
  </r>
  <r>
    <x v="7"/>
    <d v="2009-06-06T00:00:00"/>
    <x v="1"/>
    <s v="Juin"/>
    <n v="1"/>
    <n v="6"/>
    <s v="Vendredi"/>
    <n v="63609"/>
  </r>
  <r>
    <x v="7"/>
    <d v="2009-06-07T00:00:00"/>
    <x v="1"/>
    <s v="Juin"/>
    <n v="1"/>
    <n v="7"/>
    <s v="Samedi"/>
    <n v="52661"/>
  </r>
  <r>
    <x v="7"/>
    <d v="2009-06-08T00:00:00"/>
    <x v="1"/>
    <s v="Juin"/>
    <n v="2"/>
    <n v="8"/>
    <s v="Dimanche"/>
    <n v="39834"/>
  </r>
  <r>
    <x v="7"/>
    <d v="2009-06-09T00:00:00"/>
    <x v="1"/>
    <s v="Juin"/>
    <n v="2"/>
    <n v="9"/>
    <s v="Lundi"/>
    <n v="74108"/>
  </r>
  <r>
    <x v="7"/>
    <d v="2009-06-10T00:00:00"/>
    <x v="1"/>
    <s v="Juin"/>
    <n v="2"/>
    <n v="10"/>
    <s v="Mardi"/>
    <n v="27669"/>
  </r>
  <r>
    <x v="7"/>
    <d v="2009-06-11T00:00:00"/>
    <x v="1"/>
    <s v="Juin"/>
    <n v="2"/>
    <n v="11"/>
    <s v="Mercredi"/>
    <n v="20087"/>
  </r>
  <r>
    <x v="7"/>
    <d v="2009-06-12T00:00:00"/>
    <x v="1"/>
    <s v="Juin"/>
    <n v="2"/>
    <n v="12"/>
    <s v="Jeudi"/>
    <n v="51449"/>
  </r>
  <r>
    <x v="7"/>
    <d v="2009-06-13T00:00:00"/>
    <x v="1"/>
    <s v="Juin"/>
    <n v="2"/>
    <n v="13"/>
    <s v="Vendredi"/>
    <n v="58732"/>
  </r>
  <r>
    <x v="7"/>
    <d v="2009-06-14T00:00:00"/>
    <x v="1"/>
    <s v="Juin"/>
    <n v="2"/>
    <n v="14"/>
    <s v="Samedi"/>
    <n v="45616"/>
  </r>
  <r>
    <x v="7"/>
    <d v="2009-06-15T00:00:00"/>
    <x v="1"/>
    <s v="Juin"/>
    <n v="3"/>
    <n v="15"/>
    <s v="Dimanche"/>
    <n v="81180"/>
  </r>
  <r>
    <x v="7"/>
    <d v="2009-06-16T00:00:00"/>
    <x v="1"/>
    <s v="Juin"/>
    <n v="3"/>
    <n v="16"/>
    <s v="Lundi"/>
    <n v="27892"/>
  </r>
  <r>
    <x v="7"/>
    <d v="2009-06-17T00:00:00"/>
    <x v="1"/>
    <s v="Juin"/>
    <n v="3"/>
    <n v="17"/>
    <s v="Mardi"/>
    <n v="22904"/>
  </r>
  <r>
    <x v="7"/>
    <d v="2009-06-18T00:00:00"/>
    <x v="1"/>
    <s v="Juin"/>
    <n v="3"/>
    <n v="18"/>
    <s v="Mercredi"/>
    <n v="27960"/>
  </r>
  <r>
    <x v="7"/>
    <d v="2009-06-19T00:00:00"/>
    <x v="1"/>
    <s v="Juin"/>
    <n v="3"/>
    <n v="19"/>
    <s v="Jeudi"/>
    <n v="40514"/>
  </r>
  <r>
    <x v="7"/>
    <d v="2009-06-20T00:00:00"/>
    <x v="1"/>
    <s v="Juin"/>
    <n v="3"/>
    <n v="20"/>
    <s v="Vendredi"/>
    <n v="47697"/>
  </r>
  <r>
    <x v="7"/>
    <d v="2009-06-21T00:00:00"/>
    <x v="1"/>
    <s v="Juin"/>
    <n v="3"/>
    <n v="21"/>
    <s v="Samedi"/>
    <n v="30537"/>
  </r>
  <r>
    <x v="7"/>
    <d v="2009-06-22T00:00:00"/>
    <x v="1"/>
    <s v="Juin"/>
    <n v="4"/>
    <n v="22"/>
    <s v="Dimanche"/>
    <n v="25197"/>
  </r>
  <r>
    <x v="7"/>
    <d v="2009-06-23T00:00:00"/>
    <x v="1"/>
    <s v="Juin"/>
    <n v="4"/>
    <n v="23"/>
    <s v="Lundi"/>
    <n v="55661"/>
  </r>
  <r>
    <x v="7"/>
    <d v="2009-06-24T00:00:00"/>
    <x v="1"/>
    <s v="Juin"/>
    <n v="4"/>
    <n v="24"/>
    <s v="Mardi"/>
    <n v="42296"/>
  </r>
  <r>
    <x v="7"/>
    <d v="2009-06-25T00:00:00"/>
    <x v="1"/>
    <s v="Juin"/>
    <n v="4"/>
    <n v="25"/>
    <s v="Mercredi"/>
    <n v="53932"/>
  </r>
  <r>
    <x v="7"/>
    <d v="2009-06-26T00:00:00"/>
    <x v="1"/>
    <s v="Juin"/>
    <n v="4"/>
    <n v="26"/>
    <s v="Jeudi"/>
    <n v="36766"/>
  </r>
  <r>
    <x v="7"/>
    <d v="2009-06-27T00:00:00"/>
    <x v="1"/>
    <s v="Juin"/>
    <n v="4"/>
    <n v="27"/>
    <s v="Vendredi"/>
    <n v="72143"/>
  </r>
  <r>
    <x v="7"/>
    <d v="2009-06-28T00:00:00"/>
    <x v="1"/>
    <s v="Juin"/>
    <n v="4"/>
    <n v="28"/>
    <s v="Samedi"/>
    <n v="57189"/>
  </r>
  <r>
    <x v="7"/>
    <d v="2009-06-29T00:00:00"/>
    <x v="1"/>
    <s v="Juin"/>
    <n v="5"/>
    <n v="29"/>
    <s v="Dimanche"/>
    <n v="75238"/>
  </r>
  <r>
    <x v="7"/>
    <d v="2009-06-30T00:00:00"/>
    <x v="1"/>
    <s v="Juin"/>
    <n v="5"/>
    <n v="30"/>
    <s v="Lundi"/>
    <n v="15840"/>
  </r>
  <r>
    <x v="7"/>
    <d v="2009-07-01T00:00:00"/>
    <x v="1"/>
    <s v="Juillet"/>
    <n v="1"/>
    <n v="1"/>
    <s v="Mardi"/>
    <n v="27483"/>
  </r>
  <r>
    <x v="7"/>
    <d v="2009-07-02T00:00:00"/>
    <x v="1"/>
    <s v="Juillet"/>
    <n v="1"/>
    <n v="2"/>
    <s v="Mercredi"/>
    <n v="29613"/>
  </r>
  <r>
    <x v="7"/>
    <d v="2009-07-03T00:00:00"/>
    <x v="1"/>
    <s v="Juillet"/>
    <n v="1"/>
    <n v="3"/>
    <s v="Jeudi"/>
    <n v="60889"/>
  </r>
  <r>
    <x v="7"/>
    <d v="2009-07-04T00:00:00"/>
    <x v="1"/>
    <s v="Juillet"/>
    <n v="1"/>
    <n v="4"/>
    <s v="Vendredi"/>
    <n v="73385"/>
  </r>
  <r>
    <x v="7"/>
    <d v="2009-07-05T00:00:00"/>
    <x v="1"/>
    <s v="Juillet"/>
    <n v="1"/>
    <n v="5"/>
    <s v="Samedi"/>
    <n v="33049"/>
  </r>
  <r>
    <x v="7"/>
    <d v="2009-07-06T00:00:00"/>
    <x v="1"/>
    <s v="Juillet"/>
    <n v="1"/>
    <n v="6"/>
    <s v="Dimanche"/>
    <n v="57003"/>
  </r>
  <r>
    <x v="7"/>
    <d v="2009-07-07T00:00:00"/>
    <x v="1"/>
    <s v="Juillet"/>
    <n v="1"/>
    <n v="7"/>
    <s v="Lundi"/>
    <n v="16441"/>
  </r>
  <r>
    <x v="7"/>
    <d v="2009-07-08T00:00:00"/>
    <x v="1"/>
    <s v="Juillet"/>
    <n v="2"/>
    <n v="8"/>
    <s v="Mardi"/>
    <n v="46727"/>
  </r>
  <r>
    <x v="7"/>
    <d v="2009-07-09T00:00:00"/>
    <x v="1"/>
    <s v="Juillet"/>
    <n v="2"/>
    <n v="9"/>
    <s v="Mercredi"/>
    <n v="68544"/>
  </r>
  <r>
    <x v="7"/>
    <d v="2009-07-10T00:00:00"/>
    <x v="1"/>
    <s v="Juillet"/>
    <n v="2"/>
    <n v="10"/>
    <s v="Jeudi"/>
    <n v="68255"/>
  </r>
  <r>
    <x v="7"/>
    <d v="2009-07-11T00:00:00"/>
    <x v="1"/>
    <s v="Juillet"/>
    <n v="2"/>
    <n v="11"/>
    <s v="Vendredi"/>
    <n v="23090"/>
  </r>
  <r>
    <x v="7"/>
    <d v="2009-07-12T00:00:00"/>
    <x v="1"/>
    <s v="Juillet"/>
    <n v="2"/>
    <n v="12"/>
    <s v="Samedi"/>
    <n v="17195"/>
  </r>
  <r>
    <x v="7"/>
    <d v="2009-07-13T00:00:00"/>
    <x v="1"/>
    <s v="Juillet"/>
    <n v="2"/>
    <n v="13"/>
    <s v="Dimanche"/>
    <n v="27479"/>
  </r>
  <r>
    <x v="7"/>
    <d v="2009-07-14T00:00:00"/>
    <x v="1"/>
    <s v="Juillet"/>
    <n v="2"/>
    <n v="14"/>
    <s v="Lundi"/>
    <n v="54075"/>
  </r>
  <r>
    <x v="7"/>
    <d v="2009-07-15T00:00:00"/>
    <x v="1"/>
    <s v="Juillet"/>
    <n v="3"/>
    <n v="15"/>
    <s v="Mardi"/>
    <n v="88276"/>
  </r>
  <r>
    <x v="7"/>
    <d v="2009-07-16T00:00:00"/>
    <x v="1"/>
    <s v="Juillet"/>
    <n v="3"/>
    <n v="16"/>
    <s v="Mercredi"/>
    <n v="49814"/>
  </r>
  <r>
    <x v="7"/>
    <d v="2009-07-17T00:00:00"/>
    <x v="1"/>
    <s v="Juillet"/>
    <n v="3"/>
    <n v="17"/>
    <s v="Jeudi"/>
    <n v="30160"/>
  </r>
  <r>
    <x v="7"/>
    <d v="2009-07-18T00:00:00"/>
    <x v="1"/>
    <s v="Juillet"/>
    <n v="3"/>
    <n v="18"/>
    <s v="Vendredi"/>
    <n v="17424"/>
  </r>
  <r>
    <x v="7"/>
    <d v="2009-07-19T00:00:00"/>
    <x v="1"/>
    <s v="Juillet"/>
    <n v="3"/>
    <n v="19"/>
    <s v="Samedi"/>
    <n v="41988"/>
  </r>
  <r>
    <x v="7"/>
    <d v="2009-07-20T00:00:00"/>
    <x v="1"/>
    <s v="Juillet"/>
    <n v="3"/>
    <n v="20"/>
    <s v="Dimanche"/>
    <n v="46623"/>
  </r>
  <r>
    <x v="7"/>
    <d v="2009-07-21T00:00:00"/>
    <x v="1"/>
    <s v="Juillet"/>
    <n v="3"/>
    <n v="21"/>
    <s v="Lundi"/>
    <n v="76949"/>
  </r>
  <r>
    <x v="7"/>
    <d v="2009-07-22T00:00:00"/>
    <x v="1"/>
    <s v="Juillet"/>
    <n v="4"/>
    <n v="22"/>
    <s v="Mardi"/>
    <n v="33403"/>
  </r>
  <r>
    <x v="7"/>
    <d v="2009-07-23T00:00:00"/>
    <x v="1"/>
    <s v="Juillet"/>
    <n v="4"/>
    <n v="23"/>
    <s v="Mercredi"/>
    <n v="76487"/>
  </r>
  <r>
    <x v="7"/>
    <d v="2009-07-24T00:00:00"/>
    <x v="1"/>
    <s v="Juillet"/>
    <n v="4"/>
    <n v="24"/>
    <s v="Jeudi"/>
    <n v="37310"/>
  </r>
  <r>
    <x v="7"/>
    <d v="2009-07-25T00:00:00"/>
    <x v="1"/>
    <s v="Juillet"/>
    <n v="4"/>
    <n v="25"/>
    <s v="Vendredi"/>
    <n v="60143"/>
  </r>
  <r>
    <x v="7"/>
    <d v="2009-07-26T00:00:00"/>
    <x v="1"/>
    <s v="Juillet"/>
    <n v="4"/>
    <n v="26"/>
    <s v="Samedi"/>
    <n v="78869"/>
  </r>
  <r>
    <x v="7"/>
    <d v="2009-07-27T00:00:00"/>
    <x v="1"/>
    <s v="Juillet"/>
    <n v="4"/>
    <n v="27"/>
    <s v="Dimanche"/>
    <n v="83640"/>
  </r>
  <r>
    <x v="7"/>
    <d v="2009-07-28T00:00:00"/>
    <x v="1"/>
    <s v="Juillet"/>
    <n v="4"/>
    <n v="28"/>
    <s v="Lundi"/>
    <n v="54081"/>
  </r>
  <r>
    <x v="7"/>
    <d v="2009-07-29T00:00:00"/>
    <x v="1"/>
    <s v="Juillet"/>
    <n v="5"/>
    <n v="29"/>
    <s v="Mardi"/>
    <n v="31834"/>
  </r>
  <r>
    <x v="7"/>
    <d v="2009-07-30T00:00:00"/>
    <x v="1"/>
    <s v="Juillet"/>
    <n v="5"/>
    <n v="30"/>
    <s v="Mercredi"/>
    <n v="34934"/>
  </r>
  <r>
    <x v="7"/>
    <d v="2009-07-31T00:00:00"/>
    <x v="1"/>
    <s v="Juillet"/>
    <n v="5"/>
    <n v="31"/>
    <s v="Jeudi"/>
    <n v="66549"/>
  </r>
  <r>
    <x v="7"/>
    <d v="2009-08-01T00:00:00"/>
    <x v="1"/>
    <s v="Août"/>
    <n v="1"/>
    <n v="1"/>
    <s v="Vendredi"/>
    <n v="39422"/>
  </r>
  <r>
    <x v="7"/>
    <d v="2009-08-02T00:00:00"/>
    <x v="1"/>
    <s v="Août"/>
    <n v="1"/>
    <n v="2"/>
    <s v="Samedi"/>
    <n v="83440"/>
  </r>
  <r>
    <x v="7"/>
    <d v="2009-08-03T00:00:00"/>
    <x v="1"/>
    <s v="Août"/>
    <n v="1"/>
    <n v="3"/>
    <s v="Dimanche"/>
    <n v="63992"/>
  </r>
  <r>
    <x v="7"/>
    <d v="2009-08-04T00:00:00"/>
    <x v="1"/>
    <s v="Août"/>
    <n v="1"/>
    <n v="4"/>
    <s v="Lundi"/>
    <n v="81148"/>
  </r>
  <r>
    <x v="7"/>
    <d v="2009-08-05T00:00:00"/>
    <x v="1"/>
    <s v="Août"/>
    <n v="1"/>
    <n v="5"/>
    <s v="Mardi"/>
    <n v="45473"/>
  </r>
  <r>
    <x v="7"/>
    <d v="2009-08-06T00:00:00"/>
    <x v="1"/>
    <s v="Août"/>
    <n v="1"/>
    <n v="6"/>
    <s v="Mercredi"/>
    <n v="68981"/>
  </r>
  <r>
    <x v="7"/>
    <d v="2009-08-07T00:00:00"/>
    <x v="1"/>
    <s v="Août"/>
    <n v="1"/>
    <n v="7"/>
    <s v="Jeudi"/>
    <n v="57569"/>
  </r>
  <r>
    <x v="7"/>
    <d v="2009-08-08T00:00:00"/>
    <x v="1"/>
    <s v="Août"/>
    <n v="2"/>
    <n v="8"/>
    <s v="Vendredi"/>
    <n v="86949"/>
  </r>
  <r>
    <x v="7"/>
    <d v="2009-08-09T00:00:00"/>
    <x v="1"/>
    <s v="Août"/>
    <n v="2"/>
    <n v="9"/>
    <s v="Samedi"/>
    <n v="80824"/>
  </r>
  <r>
    <x v="7"/>
    <d v="2009-08-10T00:00:00"/>
    <x v="1"/>
    <s v="Août"/>
    <n v="2"/>
    <n v="10"/>
    <s v="Dimanche"/>
    <n v="59676"/>
  </r>
  <r>
    <x v="7"/>
    <d v="2009-08-11T00:00:00"/>
    <x v="1"/>
    <s v="Août"/>
    <n v="2"/>
    <n v="11"/>
    <s v="Lundi"/>
    <n v="18882"/>
  </r>
  <r>
    <x v="7"/>
    <d v="2009-08-12T00:00:00"/>
    <x v="1"/>
    <s v="Août"/>
    <n v="2"/>
    <n v="12"/>
    <s v="Mardi"/>
    <n v="45174"/>
  </r>
  <r>
    <x v="7"/>
    <d v="2009-08-13T00:00:00"/>
    <x v="1"/>
    <s v="Août"/>
    <n v="2"/>
    <n v="13"/>
    <s v="Mercredi"/>
    <n v="77988"/>
  </r>
  <r>
    <x v="7"/>
    <d v="2009-08-14T00:00:00"/>
    <x v="1"/>
    <s v="Août"/>
    <n v="2"/>
    <n v="14"/>
    <s v="Jeudi"/>
    <n v="23564"/>
  </r>
  <r>
    <x v="7"/>
    <d v="2009-08-15T00:00:00"/>
    <x v="1"/>
    <s v="Août"/>
    <n v="3"/>
    <n v="15"/>
    <s v="Vendredi"/>
    <n v="31421"/>
  </r>
  <r>
    <x v="7"/>
    <d v="2009-08-16T00:00:00"/>
    <x v="1"/>
    <s v="Août"/>
    <n v="3"/>
    <n v="16"/>
    <s v="Samedi"/>
    <n v="19174"/>
  </r>
  <r>
    <x v="7"/>
    <d v="2009-08-17T00:00:00"/>
    <x v="1"/>
    <s v="Août"/>
    <n v="3"/>
    <n v="17"/>
    <s v="Dimanche"/>
    <n v="42210"/>
  </r>
  <r>
    <x v="7"/>
    <d v="2009-08-18T00:00:00"/>
    <x v="1"/>
    <s v="Août"/>
    <n v="3"/>
    <n v="18"/>
    <s v="Lundi"/>
    <n v="38202"/>
  </r>
  <r>
    <x v="7"/>
    <d v="2009-08-19T00:00:00"/>
    <x v="1"/>
    <s v="Août"/>
    <n v="3"/>
    <n v="19"/>
    <s v="Mardi"/>
    <n v="50210"/>
  </r>
  <r>
    <x v="7"/>
    <d v="2009-08-20T00:00:00"/>
    <x v="1"/>
    <s v="Août"/>
    <n v="3"/>
    <n v="20"/>
    <s v="Mercredi"/>
    <n v="72702"/>
  </r>
  <r>
    <x v="7"/>
    <d v="2009-08-21T00:00:00"/>
    <x v="1"/>
    <s v="Août"/>
    <n v="3"/>
    <n v="21"/>
    <s v="Jeudi"/>
    <n v="46128"/>
  </r>
  <r>
    <x v="7"/>
    <d v="2009-08-22T00:00:00"/>
    <x v="1"/>
    <s v="Août"/>
    <n v="4"/>
    <n v="22"/>
    <s v="Vendredi"/>
    <n v="88597"/>
  </r>
  <r>
    <x v="7"/>
    <d v="2009-08-23T00:00:00"/>
    <x v="1"/>
    <s v="Août"/>
    <n v="4"/>
    <n v="23"/>
    <s v="Samedi"/>
    <n v="19246"/>
  </r>
  <r>
    <x v="7"/>
    <d v="2009-08-24T00:00:00"/>
    <x v="1"/>
    <s v="Août"/>
    <n v="4"/>
    <n v="24"/>
    <s v="Dimanche"/>
    <n v="51510"/>
  </r>
  <r>
    <x v="7"/>
    <d v="2009-08-25T00:00:00"/>
    <x v="1"/>
    <s v="Août"/>
    <n v="4"/>
    <n v="25"/>
    <s v="Lundi"/>
    <n v="42295"/>
  </r>
  <r>
    <x v="7"/>
    <d v="2009-08-26T00:00:00"/>
    <x v="1"/>
    <s v="Août"/>
    <n v="4"/>
    <n v="26"/>
    <s v="Mardi"/>
    <n v="61688"/>
  </r>
  <r>
    <x v="7"/>
    <d v="2009-08-27T00:00:00"/>
    <x v="1"/>
    <s v="Août"/>
    <n v="4"/>
    <n v="27"/>
    <s v="Mercredi"/>
    <n v="20847"/>
  </r>
  <r>
    <x v="7"/>
    <d v="2009-08-28T00:00:00"/>
    <x v="1"/>
    <s v="Août"/>
    <n v="4"/>
    <n v="28"/>
    <s v="Jeudi"/>
    <n v="34740"/>
  </r>
  <r>
    <x v="7"/>
    <d v="2009-08-29T00:00:00"/>
    <x v="1"/>
    <s v="Août"/>
    <n v="5"/>
    <n v="29"/>
    <s v="Vendredi"/>
    <n v="54960"/>
  </r>
  <r>
    <x v="7"/>
    <d v="2009-08-30T00:00:00"/>
    <x v="1"/>
    <s v="Août"/>
    <n v="5"/>
    <n v="30"/>
    <s v="Samedi"/>
    <n v="87895"/>
  </r>
  <r>
    <x v="7"/>
    <d v="2009-08-31T00:00:00"/>
    <x v="1"/>
    <s v="Août"/>
    <n v="5"/>
    <n v="31"/>
    <s v="Dimanche"/>
    <n v="76339"/>
  </r>
  <r>
    <x v="7"/>
    <d v="2009-09-01T00:00:00"/>
    <x v="1"/>
    <s v="Septembre"/>
    <n v="1"/>
    <n v="1"/>
    <s v="Lundi"/>
    <n v="71420"/>
  </r>
  <r>
    <x v="7"/>
    <d v="2009-09-02T00:00:00"/>
    <x v="1"/>
    <s v="Septembre"/>
    <n v="1"/>
    <n v="2"/>
    <s v="Mardi"/>
    <n v="23956"/>
  </r>
  <r>
    <x v="7"/>
    <d v="2009-09-03T00:00:00"/>
    <x v="1"/>
    <s v="Septembre"/>
    <n v="1"/>
    <n v="3"/>
    <s v="Mercredi"/>
    <n v="42229"/>
  </r>
  <r>
    <x v="7"/>
    <d v="2009-09-04T00:00:00"/>
    <x v="1"/>
    <s v="Septembre"/>
    <n v="1"/>
    <n v="4"/>
    <s v="Jeudi"/>
    <n v="79580"/>
  </r>
  <r>
    <x v="7"/>
    <d v="2009-09-05T00:00:00"/>
    <x v="1"/>
    <s v="Septembre"/>
    <n v="1"/>
    <n v="5"/>
    <s v="Vendredi"/>
    <n v="47582"/>
  </r>
  <r>
    <x v="7"/>
    <d v="2009-09-06T00:00:00"/>
    <x v="1"/>
    <s v="Septembre"/>
    <n v="1"/>
    <n v="6"/>
    <s v="Samedi"/>
    <n v="39122"/>
  </r>
  <r>
    <x v="7"/>
    <d v="2009-09-07T00:00:00"/>
    <x v="1"/>
    <s v="Septembre"/>
    <n v="1"/>
    <n v="7"/>
    <s v="Dimanche"/>
    <n v="40327"/>
  </r>
  <r>
    <x v="7"/>
    <d v="2009-09-08T00:00:00"/>
    <x v="1"/>
    <s v="Septembre"/>
    <n v="2"/>
    <n v="8"/>
    <s v="Lundi"/>
    <n v="60440"/>
  </r>
  <r>
    <x v="7"/>
    <d v="2009-09-09T00:00:00"/>
    <x v="1"/>
    <s v="Septembre"/>
    <n v="2"/>
    <n v="9"/>
    <s v="Mardi"/>
    <n v="36451"/>
  </r>
  <r>
    <x v="7"/>
    <d v="2009-09-10T00:00:00"/>
    <x v="1"/>
    <s v="Septembre"/>
    <n v="2"/>
    <n v="10"/>
    <s v="Mercredi"/>
    <n v="47733"/>
  </r>
  <r>
    <x v="7"/>
    <d v="2009-09-11T00:00:00"/>
    <x v="1"/>
    <s v="Septembre"/>
    <n v="2"/>
    <n v="11"/>
    <s v="Jeudi"/>
    <n v="66908"/>
  </r>
  <r>
    <x v="7"/>
    <d v="2009-09-12T00:00:00"/>
    <x v="1"/>
    <s v="Septembre"/>
    <n v="2"/>
    <n v="12"/>
    <s v="Vendredi"/>
    <n v="39692"/>
  </r>
  <r>
    <x v="7"/>
    <d v="2009-09-13T00:00:00"/>
    <x v="1"/>
    <s v="Septembre"/>
    <n v="2"/>
    <n v="13"/>
    <s v="Samedi"/>
    <n v="65221"/>
  </r>
  <r>
    <x v="7"/>
    <d v="2009-09-14T00:00:00"/>
    <x v="1"/>
    <s v="Septembre"/>
    <n v="2"/>
    <n v="14"/>
    <s v="Dimanche"/>
    <n v="30828"/>
  </r>
  <r>
    <x v="7"/>
    <d v="2009-09-15T00:00:00"/>
    <x v="1"/>
    <s v="Septembre"/>
    <n v="3"/>
    <n v="15"/>
    <s v="Lundi"/>
    <n v="41918"/>
  </r>
  <r>
    <x v="7"/>
    <d v="2009-09-16T00:00:00"/>
    <x v="1"/>
    <s v="Septembre"/>
    <n v="3"/>
    <n v="16"/>
    <s v="Mardi"/>
    <n v="34233"/>
  </r>
  <r>
    <x v="7"/>
    <d v="2009-09-17T00:00:00"/>
    <x v="1"/>
    <s v="Septembre"/>
    <n v="3"/>
    <n v="17"/>
    <s v="Mercredi"/>
    <n v="58427"/>
  </r>
  <r>
    <x v="7"/>
    <d v="2009-09-18T00:00:00"/>
    <x v="1"/>
    <s v="Septembre"/>
    <n v="3"/>
    <n v="18"/>
    <s v="Jeudi"/>
    <n v="87475"/>
  </r>
  <r>
    <x v="7"/>
    <d v="2009-09-19T00:00:00"/>
    <x v="1"/>
    <s v="Septembre"/>
    <n v="3"/>
    <n v="19"/>
    <s v="Vendredi"/>
    <n v="31887"/>
  </r>
  <r>
    <x v="7"/>
    <d v="2009-09-20T00:00:00"/>
    <x v="1"/>
    <s v="Septembre"/>
    <n v="3"/>
    <n v="20"/>
    <s v="Samedi"/>
    <n v="18520"/>
  </r>
  <r>
    <x v="7"/>
    <d v="2009-09-21T00:00:00"/>
    <x v="1"/>
    <s v="Septembre"/>
    <n v="3"/>
    <n v="21"/>
    <s v="Dimanche"/>
    <n v="78743"/>
  </r>
  <r>
    <x v="7"/>
    <d v="2009-09-22T00:00:00"/>
    <x v="1"/>
    <s v="Septembre"/>
    <n v="4"/>
    <n v="22"/>
    <s v="Lundi"/>
    <n v="24506"/>
  </r>
  <r>
    <x v="7"/>
    <d v="2009-09-23T00:00:00"/>
    <x v="1"/>
    <s v="Septembre"/>
    <n v="4"/>
    <n v="23"/>
    <s v="Mardi"/>
    <n v="54431"/>
  </r>
  <r>
    <x v="7"/>
    <d v="2009-09-24T00:00:00"/>
    <x v="1"/>
    <s v="Septembre"/>
    <n v="4"/>
    <n v="24"/>
    <s v="Mercredi"/>
    <n v="56936"/>
  </r>
  <r>
    <x v="7"/>
    <d v="2009-09-25T00:00:00"/>
    <x v="1"/>
    <s v="Septembre"/>
    <n v="4"/>
    <n v="25"/>
    <s v="Jeudi"/>
    <n v="31530"/>
  </r>
  <r>
    <x v="7"/>
    <d v="2009-09-26T00:00:00"/>
    <x v="1"/>
    <s v="Septembre"/>
    <n v="4"/>
    <n v="26"/>
    <s v="Vendredi"/>
    <n v="88029"/>
  </r>
  <r>
    <x v="7"/>
    <d v="2009-09-27T00:00:00"/>
    <x v="1"/>
    <s v="Septembre"/>
    <n v="4"/>
    <n v="27"/>
    <s v="Samedi"/>
    <n v="24221"/>
  </r>
  <r>
    <x v="7"/>
    <d v="2009-09-28T00:00:00"/>
    <x v="1"/>
    <s v="Septembre"/>
    <n v="4"/>
    <n v="28"/>
    <s v="Dimanche"/>
    <n v="70965"/>
  </r>
  <r>
    <x v="7"/>
    <d v="2009-09-29T00:00:00"/>
    <x v="1"/>
    <s v="Septembre"/>
    <n v="5"/>
    <n v="29"/>
    <s v="Lundi"/>
    <n v="45388"/>
  </r>
  <r>
    <x v="7"/>
    <d v="2009-09-30T00:00:00"/>
    <x v="1"/>
    <s v="Septembre"/>
    <n v="5"/>
    <n v="30"/>
    <s v="Mardi"/>
    <n v="72186"/>
  </r>
  <r>
    <x v="7"/>
    <d v="2009-10-01T00:00:00"/>
    <x v="1"/>
    <s v="Octobre"/>
    <n v="1"/>
    <n v="1"/>
    <s v="Mercredi"/>
    <n v="30084"/>
  </r>
  <r>
    <x v="7"/>
    <d v="2009-10-02T00:00:00"/>
    <x v="1"/>
    <s v="Octobre"/>
    <n v="1"/>
    <n v="2"/>
    <s v="Jeudi"/>
    <n v="57612"/>
  </r>
  <r>
    <x v="7"/>
    <d v="2009-10-03T00:00:00"/>
    <x v="1"/>
    <s v="Octobre"/>
    <n v="1"/>
    <n v="3"/>
    <s v="Vendredi"/>
    <n v="18847"/>
  </r>
  <r>
    <x v="7"/>
    <d v="2009-10-04T00:00:00"/>
    <x v="1"/>
    <s v="Octobre"/>
    <n v="1"/>
    <n v="4"/>
    <s v="Samedi"/>
    <n v="51731"/>
  </r>
  <r>
    <x v="7"/>
    <d v="2009-10-05T00:00:00"/>
    <x v="1"/>
    <s v="Octobre"/>
    <n v="1"/>
    <n v="5"/>
    <s v="Dimanche"/>
    <n v="20715"/>
  </r>
  <r>
    <x v="7"/>
    <d v="2009-10-06T00:00:00"/>
    <x v="1"/>
    <s v="Octobre"/>
    <n v="1"/>
    <n v="6"/>
    <s v="Lundi"/>
    <n v="37606"/>
  </r>
  <r>
    <x v="7"/>
    <d v="2009-10-07T00:00:00"/>
    <x v="1"/>
    <s v="Octobre"/>
    <n v="1"/>
    <n v="7"/>
    <s v="Mardi"/>
    <n v="83274"/>
  </r>
  <r>
    <x v="7"/>
    <d v="2009-10-08T00:00:00"/>
    <x v="1"/>
    <s v="Octobre"/>
    <n v="2"/>
    <n v="8"/>
    <s v="Mercredi"/>
    <n v="66463"/>
  </r>
  <r>
    <x v="7"/>
    <d v="2009-10-09T00:00:00"/>
    <x v="1"/>
    <s v="Octobre"/>
    <n v="2"/>
    <n v="9"/>
    <s v="Jeudi"/>
    <n v="54026"/>
  </r>
  <r>
    <x v="7"/>
    <d v="2009-10-10T00:00:00"/>
    <x v="1"/>
    <s v="Octobre"/>
    <n v="2"/>
    <n v="10"/>
    <s v="Vendredi"/>
    <n v="17234"/>
  </r>
  <r>
    <x v="7"/>
    <d v="2009-10-11T00:00:00"/>
    <x v="1"/>
    <s v="Octobre"/>
    <n v="2"/>
    <n v="11"/>
    <s v="Samedi"/>
    <n v="70610"/>
  </r>
  <r>
    <x v="7"/>
    <d v="2009-10-12T00:00:00"/>
    <x v="1"/>
    <s v="Octobre"/>
    <n v="2"/>
    <n v="12"/>
    <s v="Dimanche"/>
    <n v="47117"/>
  </r>
  <r>
    <x v="7"/>
    <d v="2009-10-13T00:00:00"/>
    <x v="1"/>
    <s v="Octobre"/>
    <n v="2"/>
    <n v="13"/>
    <s v="Lundi"/>
    <n v="47206"/>
  </r>
  <r>
    <x v="7"/>
    <d v="2009-10-14T00:00:00"/>
    <x v="1"/>
    <s v="Octobre"/>
    <n v="2"/>
    <n v="14"/>
    <s v="Mardi"/>
    <n v="73680"/>
  </r>
  <r>
    <x v="7"/>
    <d v="2009-10-15T00:00:00"/>
    <x v="1"/>
    <s v="Octobre"/>
    <n v="3"/>
    <n v="15"/>
    <s v="Mercredi"/>
    <n v="15597"/>
  </r>
  <r>
    <x v="7"/>
    <d v="2009-10-16T00:00:00"/>
    <x v="1"/>
    <s v="Octobre"/>
    <n v="3"/>
    <n v="16"/>
    <s v="Jeudi"/>
    <n v="57031"/>
  </r>
  <r>
    <x v="7"/>
    <d v="2009-10-17T00:00:00"/>
    <x v="1"/>
    <s v="Octobre"/>
    <n v="3"/>
    <n v="17"/>
    <s v="Vendredi"/>
    <n v="15037"/>
  </r>
  <r>
    <x v="7"/>
    <d v="2009-10-18T00:00:00"/>
    <x v="1"/>
    <s v="Octobre"/>
    <n v="3"/>
    <n v="18"/>
    <s v="Samedi"/>
    <n v="20940"/>
  </r>
  <r>
    <x v="7"/>
    <d v="2009-10-19T00:00:00"/>
    <x v="1"/>
    <s v="Octobre"/>
    <n v="3"/>
    <n v="19"/>
    <s v="Dimanche"/>
    <n v="22675"/>
  </r>
  <r>
    <x v="7"/>
    <d v="2009-10-20T00:00:00"/>
    <x v="1"/>
    <s v="Octobre"/>
    <n v="3"/>
    <n v="20"/>
    <s v="Lundi"/>
    <n v="78411"/>
  </r>
  <r>
    <x v="7"/>
    <d v="2009-10-21T00:00:00"/>
    <x v="1"/>
    <s v="Octobre"/>
    <n v="3"/>
    <n v="21"/>
    <s v="Mardi"/>
    <n v="54934"/>
  </r>
  <r>
    <x v="7"/>
    <d v="2009-10-22T00:00:00"/>
    <x v="1"/>
    <s v="Octobre"/>
    <n v="4"/>
    <n v="22"/>
    <s v="Mercredi"/>
    <n v="74058"/>
  </r>
  <r>
    <x v="7"/>
    <d v="2009-10-23T00:00:00"/>
    <x v="1"/>
    <s v="Octobre"/>
    <n v="4"/>
    <n v="23"/>
    <s v="Jeudi"/>
    <n v="38560"/>
  </r>
  <r>
    <x v="7"/>
    <d v="2009-10-24T00:00:00"/>
    <x v="1"/>
    <s v="Octobre"/>
    <n v="4"/>
    <n v="24"/>
    <s v="Vendredi"/>
    <n v="86073"/>
  </r>
  <r>
    <x v="7"/>
    <d v="2009-10-25T00:00:00"/>
    <x v="1"/>
    <s v="Octobre"/>
    <n v="4"/>
    <n v="25"/>
    <s v="Samedi"/>
    <n v="69550"/>
  </r>
  <r>
    <x v="7"/>
    <d v="2009-10-26T00:00:00"/>
    <x v="1"/>
    <s v="Octobre"/>
    <n v="4"/>
    <n v="26"/>
    <s v="Dimanche"/>
    <n v="36639"/>
  </r>
  <r>
    <x v="7"/>
    <d v="2009-10-27T00:00:00"/>
    <x v="1"/>
    <s v="Octobre"/>
    <n v="4"/>
    <n v="27"/>
    <s v="Lundi"/>
    <n v="30395"/>
  </r>
  <r>
    <x v="7"/>
    <d v="2009-10-28T00:00:00"/>
    <x v="1"/>
    <s v="Octobre"/>
    <n v="4"/>
    <n v="28"/>
    <s v="Mardi"/>
    <n v="32262"/>
  </r>
  <r>
    <x v="7"/>
    <d v="2009-10-29T00:00:00"/>
    <x v="1"/>
    <s v="Octobre"/>
    <n v="5"/>
    <n v="29"/>
    <s v="Mercredi"/>
    <n v="26872"/>
  </r>
  <r>
    <x v="7"/>
    <d v="2009-10-30T00:00:00"/>
    <x v="1"/>
    <s v="Octobre"/>
    <n v="5"/>
    <n v="30"/>
    <s v="Jeudi"/>
    <n v="71680"/>
  </r>
  <r>
    <x v="7"/>
    <d v="2009-10-31T00:00:00"/>
    <x v="1"/>
    <s v="Octobre"/>
    <n v="5"/>
    <n v="31"/>
    <s v="Vendredi"/>
    <n v="20147"/>
  </r>
  <r>
    <x v="7"/>
    <d v="2009-11-01T00:00:00"/>
    <x v="1"/>
    <s v="Novembre"/>
    <n v="1"/>
    <n v="1"/>
    <s v="Samedi"/>
    <n v="150758"/>
  </r>
  <r>
    <x v="7"/>
    <d v="2009-11-02T00:00:00"/>
    <x v="1"/>
    <s v="Novembre"/>
    <n v="1"/>
    <n v="2"/>
    <s v="Dimanche"/>
    <n v="83922"/>
  </r>
  <r>
    <x v="7"/>
    <d v="2009-11-03T00:00:00"/>
    <x v="1"/>
    <s v="Novembre"/>
    <n v="1"/>
    <n v="3"/>
    <s v="Lundi"/>
    <n v="107828"/>
  </r>
  <r>
    <x v="7"/>
    <d v="2009-11-04T00:00:00"/>
    <x v="1"/>
    <s v="Novembre"/>
    <n v="1"/>
    <n v="4"/>
    <s v="Mardi"/>
    <n v="95549"/>
  </r>
  <r>
    <x v="7"/>
    <d v="2009-11-05T00:00:00"/>
    <x v="1"/>
    <s v="Novembre"/>
    <n v="1"/>
    <n v="5"/>
    <s v="Mercredi"/>
    <n v="56969"/>
  </r>
  <r>
    <x v="7"/>
    <d v="2009-11-06T00:00:00"/>
    <x v="1"/>
    <s v="Novembre"/>
    <n v="1"/>
    <n v="6"/>
    <s v="Jeudi"/>
    <n v="51012"/>
  </r>
  <r>
    <x v="7"/>
    <d v="2009-11-07T00:00:00"/>
    <x v="1"/>
    <s v="Novembre"/>
    <n v="1"/>
    <n v="7"/>
    <s v="Vendredi"/>
    <n v="74768"/>
  </r>
  <r>
    <x v="7"/>
    <d v="2009-11-08T00:00:00"/>
    <x v="1"/>
    <s v="Novembre"/>
    <n v="2"/>
    <n v="8"/>
    <s v="Samedi"/>
    <n v="124780"/>
  </r>
  <r>
    <x v="7"/>
    <d v="2009-11-09T00:00:00"/>
    <x v="1"/>
    <s v="Novembre"/>
    <n v="2"/>
    <n v="9"/>
    <s v="Dimanche"/>
    <n v="128470"/>
  </r>
  <r>
    <x v="7"/>
    <d v="2009-11-10T00:00:00"/>
    <x v="1"/>
    <s v="Novembre"/>
    <n v="2"/>
    <n v="10"/>
    <s v="Lundi"/>
    <n v="88311"/>
  </r>
  <r>
    <x v="7"/>
    <d v="2009-11-11T00:00:00"/>
    <x v="1"/>
    <s v="Novembre"/>
    <n v="2"/>
    <n v="11"/>
    <s v="Mardi"/>
    <n v="149130"/>
  </r>
  <r>
    <x v="7"/>
    <d v="2009-11-12T00:00:00"/>
    <x v="1"/>
    <s v="Novembre"/>
    <n v="2"/>
    <n v="12"/>
    <s v="Mercredi"/>
    <n v="83567"/>
  </r>
  <r>
    <x v="7"/>
    <d v="2009-11-13T00:00:00"/>
    <x v="1"/>
    <s v="Novembre"/>
    <n v="2"/>
    <n v="13"/>
    <s v="Jeudi"/>
    <n v="130349"/>
  </r>
  <r>
    <x v="7"/>
    <d v="2009-11-14T00:00:00"/>
    <x v="1"/>
    <s v="Novembre"/>
    <n v="2"/>
    <n v="14"/>
    <s v="Vendredi"/>
    <n v="72939"/>
  </r>
  <r>
    <x v="7"/>
    <d v="2009-11-15T00:00:00"/>
    <x v="1"/>
    <s v="Novembre"/>
    <n v="3"/>
    <n v="15"/>
    <s v="Samedi"/>
    <n v="83794"/>
  </r>
  <r>
    <x v="7"/>
    <d v="2009-11-16T00:00:00"/>
    <x v="1"/>
    <s v="Novembre"/>
    <n v="3"/>
    <n v="16"/>
    <s v="Dimanche"/>
    <n v="76528"/>
  </r>
  <r>
    <x v="7"/>
    <d v="2009-11-17T00:00:00"/>
    <x v="1"/>
    <s v="Novembre"/>
    <n v="3"/>
    <n v="17"/>
    <s v="Lundi"/>
    <n v="155597"/>
  </r>
  <r>
    <x v="7"/>
    <d v="2009-11-18T00:00:00"/>
    <x v="1"/>
    <s v="Novembre"/>
    <n v="3"/>
    <n v="18"/>
    <s v="Mardi"/>
    <n v="51155"/>
  </r>
  <r>
    <x v="7"/>
    <d v="2009-11-19T00:00:00"/>
    <x v="1"/>
    <s v="Novembre"/>
    <n v="3"/>
    <n v="19"/>
    <s v="Mercredi"/>
    <n v="66733"/>
  </r>
  <r>
    <x v="7"/>
    <d v="2009-11-20T00:00:00"/>
    <x v="1"/>
    <s v="Novembre"/>
    <n v="3"/>
    <n v="20"/>
    <s v="Jeudi"/>
    <n v="92806"/>
  </r>
  <r>
    <x v="7"/>
    <d v="2009-11-21T00:00:00"/>
    <x v="1"/>
    <s v="Novembre"/>
    <n v="3"/>
    <n v="21"/>
    <s v="Vendredi"/>
    <n v="131763"/>
  </r>
  <r>
    <x v="7"/>
    <d v="2009-11-22T00:00:00"/>
    <x v="1"/>
    <s v="Novembre"/>
    <n v="4"/>
    <n v="22"/>
    <s v="Samedi"/>
    <n v="116109"/>
  </r>
  <r>
    <x v="7"/>
    <d v="2009-11-23T00:00:00"/>
    <x v="1"/>
    <s v="Novembre"/>
    <n v="4"/>
    <n v="23"/>
    <s v="Dimanche"/>
    <n v="64336"/>
  </r>
  <r>
    <x v="7"/>
    <d v="2009-11-24T00:00:00"/>
    <x v="1"/>
    <s v="Novembre"/>
    <n v="4"/>
    <n v="24"/>
    <s v="Lundi"/>
    <n v="103489"/>
  </r>
  <r>
    <x v="7"/>
    <d v="2009-11-25T00:00:00"/>
    <x v="1"/>
    <s v="Novembre"/>
    <n v="4"/>
    <n v="25"/>
    <s v="Mardi"/>
    <n v="56958"/>
  </r>
  <r>
    <x v="7"/>
    <d v="2009-11-26T00:00:00"/>
    <x v="1"/>
    <s v="Novembre"/>
    <n v="4"/>
    <n v="26"/>
    <s v="Mercredi"/>
    <n v="53695"/>
  </r>
  <r>
    <x v="7"/>
    <d v="2009-11-27T00:00:00"/>
    <x v="1"/>
    <s v="Novembre"/>
    <n v="4"/>
    <n v="27"/>
    <s v="Jeudi"/>
    <n v="88660"/>
  </r>
  <r>
    <x v="7"/>
    <d v="2009-11-28T00:00:00"/>
    <x v="1"/>
    <s v="Novembre"/>
    <n v="4"/>
    <n v="28"/>
    <s v="Vendredi"/>
    <n v="95008"/>
  </r>
  <r>
    <x v="7"/>
    <d v="2009-11-29T00:00:00"/>
    <x v="1"/>
    <s v="Novembre"/>
    <n v="5"/>
    <n v="29"/>
    <s v="Samedi"/>
    <n v="67144"/>
  </r>
  <r>
    <x v="7"/>
    <d v="2009-11-30T00:00:00"/>
    <x v="1"/>
    <s v="Novembre"/>
    <n v="5"/>
    <n v="30"/>
    <s v="Dimanche"/>
    <n v="146515"/>
  </r>
  <r>
    <x v="7"/>
    <d v="2009-12-01T00:00:00"/>
    <x v="1"/>
    <s v="Décembre"/>
    <n v="1"/>
    <n v="1"/>
    <s v="Lundi"/>
    <n v="67679"/>
  </r>
  <r>
    <x v="7"/>
    <d v="2009-12-02T00:00:00"/>
    <x v="1"/>
    <s v="Décembre"/>
    <n v="1"/>
    <n v="2"/>
    <s v="Mardi"/>
    <n v="140725"/>
  </r>
  <r>
    <x v="7"/>
    <d v="2009-12-03T00:00:00"/>
    <x v="1"/>
    <s v="Décembre"/>
    <n v="1"/>
    <n v="3"/>
    <s v="Mercredi"/>
    <n v="85169"/>
  </r>
  <r>
    <x v="7"/>
    <d v="2009-12-04T00:00:00"/>
    <x v="1"/>
    <s v="Décembre"/>
    <n v="1"/>
    <n v="4"/>
    <s v="Jeudi"/>
    <n v="43358"/>
  </r>
  <r>
    <x v="7"/>
    <d v="2009-12-05T00:00:00"/>
    <x v="1"/>
    <s v="Décembre"/>
    <n v="1"/>
    <n v="5"/>
    <s v="Vendredi"/>
    <n v="47428"/>
  </r>
  <r>
    <x v="7"/>
    <d v="2009-12-06T00:00:00"/>
    <x v="1"/>
    <s v="Décembre"/>
    <n v="1"/>
    <n v="6"/>
    <s v="Samedi"/>
    <n v="55611"/>
  </r>
  <r>
    <x v="7"/>
    <d v="2009-12-07T00:00:00"/>
    <x v="1"/>
    <s v="Décembre"/>
    <n v="1"/>
    <n v="7"/>
    <s v="Dimanche"/>
    <n v="151192"/>
  </r>
  <r>
    <x v="7"/>
    <d v="2009-12-08T00:00:00"/>
    <x v="1"/>
    <s v="Décembre"/>
    <n v="2"/>
    <n v="8"/>
    <s v="Lundi"/>
    <n v="149717"/>
  </r>
  <r>
    <x v="7"/>
    <d v="2009-12-09T00:00:00"/>
    <x v="1"/>
    <s v="Décembre"/>
    <n v="2"/>
    <n v="9"/>
    <s v="Mardi"/>
    <n v="103872"/>
  </r>
  <r>
    <x v="7"/>
    <d v="2009-12-10T00:00:00"/>
    <x v="1"/>
    <s v="Décembre"/>
    <n v="2"/>
    <n v="10"/>
    <s v="Mercredi"/>
    <n v="134976"/>
  </r>
  <r>
    <x v="7"/>
    <d v="2009-12-11T00:00:00"/>
    <x v="1"/>
    <s v="Décembre"/>
    <n v="2"/>
    <n v="11"/>
    <s v="Jeudi"/>
    <n v="141094"/>
  </r>
  <r>
    <x v="7"/>
    <d v="2009-12-12T00:00:00"/>
    <x v="1"/>
    <s v="Décembre"/>
    <n v="2"/>
    <n v="12"/>
    <s v="Vendredi"/>
    <n v="99719"/>
  </r>
  <r>
    <x v="7"/>
    <d v="2009-12-13T00:00:00"/>
    <x v="1"/>
    <s v="Décembre"/>
    <n v="2"/>
    <n v="13"/>
    <s v="Samedi"/>
    <n v="99508"/>
  </r>
  <r>
    <x v="7"/>
    <d v="2009-12-14T00:00:00"/>
    <x v="1"/>
    <s v="Décembre"/>
    <n v="2"/>
    <n v="14"/>
    <s v="Dimanche"/>
    <n v="50182"/>
  </r>
  <r>
    <x v="7"/>
    <d v="2009-12-15T00:00:00"/>
    <x v="1"/>
    <s v="Décembre"/>
    <n v="3"/>
    <n v="15"/>
    <s v="Lundi"/>
    <n v="75699"/>
  </r>
  <r>
    <x v="7"/>
    <d v="2009-12-16T00:00:00"/>
    <x v="1"/>
    <s v="Décembre"/>
    <n v="3"/>
    <n v="16"/>
    <s v="Mardi"/>
    <n v="134143"/>
  </r>
  <r>
    <x v="7"/>
    <d v="2009-12-17T00:00:00"/>
    <x v="1"/>
    <s v="Décembre"/>
    <n v="3"/>
    <n v="17"/>
    <s v="Mercredi"/>
    <n v="112289"/>
  </r>
  <r>
    <x v="7"/>
    <d v="2009-12-18T00:00:00"/>
    <x v="1"/>
    <s v="Décembre"/>
    <n v="3"/>
    <n v="18"/>
    <s v="Jeudi"/>
    <n v="60503"/>
  </r>
  <r>
    <x v="7"/>
    <d v="2009-12-19T00:00:00"/>
    <x v="1"/>
    <s v="Décembre"/>
    <n v="3"/>
    <n v="19"/>
    <s v="Vendredi"/>
    <n v="75150"/>
  </r>
  <r>
    <x v="7"/>
    <d v="2009-12-20T00:00:00"/>
    <x v="1"/>
    <s v="Décembre"/>
    <n v="3"/>
    <n v="20"/>
    <s v="Samedi"/>
    <n v="128658"/>
  </r>
  <r>
    <x v="7"/>
    <d v="2009-12-21T00:00:00"/>
    <x v="1"/>
    <s v="Décembre"/>
    <n v="3"/>
    <n v="21"/>
    <s v="Dimanche"/>
    <n v="115460"/>
  </r>
  <r>
    <x v="7"/>
    <d v="2009-12-22T00:00:00"/>
    <x v="1"/>
    <s v="Décembre"/>
    <n v="4"/>
    <n v="22"/>
    <s v="Lundi"/>
    <n v="152526"/>
  </r>
  <r>
    <x v="7"/>
    <d v="2009-12-23T00:00:00"/>
    <x v="1"/>
    <s v="Décembre"/>
    <n v="4"/>
    <n v="23"/>
    <s v="Mardi"/>
    <n v="155179"/>
  </r>
  <r>
    <x v="7"/>
    <d v="2009-12-24T00:00:00"/>
    <x v="1"/>
    <s v="Décembre"/>
    <n v="4"/>
    <n v="24"/>
    <s v="Mercredi"/>
    <n v="52410"/>
  </r>
  <r>
    <x v="7"/>
    <d v="2009-12-25T00:00:00"/>
    <x v="1"/>
    <s v="Décembre"/>
    <n v="4"/>
    <n v="25"/>
    <s v="Jeudi"/>
    <n v="153855"/>
  </r>
  <r>
    <x v="7"/>
    <d v="2009-12-26T00:00:00"/>
    <x v="1"/>
    <s v="Décembre"/>
    <n v="4"/>
    <n v="26"/>
    <s v="Vendredi"/>
    <n v="144022"/>
  </r>
  <r>
    <x v="7"/>
    <d v="2009-12-27T00:00:00"/>
    <x v="1"/>
    <s v="Décembre"/>
    <n v="4"/>
    <n v="27"/>
    <s v="Samedi"/>
    <n v="58076"/>
  </r>
  <r>
    <x v="7"/>
    <d v="2009-12-28T00:00:00"/>
    <x v="1"/>
    <s v="Décembre"/>
    <n v="4"/>
    <n v="28"/>
    <s v="Dimanche"/>
    <n v="67566"/>
  </r>
  <r>
    <x v="7"/>
    <d v="2009-12-29T00:00:00"/>
    <x v="1"/>
    <s v="Décembre"/>
    <n v="5"/>
    <n v="29"/>
    <s v="Lundi"/>
    <n v="53454"/>
  </r>
  <r>
    <x v="7"/>
    <d v="2009-12-30T00:00:00"/>
    <x v="1"/>
    <s v="Décembre"/>
    <n v="5"/>
    <n v="30"/>
    <s v="Mardi"/>
    <n v="129121"/>
  </r>
  <r>
    <x v="7"/>
    <d v="2009-12-31T00:00:00"/>
    <x v="1"/>
    <s v="Décembre"/>
    <n v="5"/>
    <n v="31"/>
    <s v="Mercredi"/>
    <n v="73596"/>
  </r>
  <r>
    <x v="8"/>
    <d v="2009-01-01T00:00:00"/>
    <x v="1"/>
    <s v="Janvier"/>
    <n v="1"/>
    <n v="1"/>
    <s v="Jeudi"/>
    <n v="157230"/>
  </r>
  <r>
    <x v="8"/>
    <d v="2009-01-02T00:00:00"/>
    <x v="1"/>
    <s v="Janvier"/>
    <n v="1"/>
    <n v="2"/>
    <s v="Vendredi"/>
    <n v="96901"/>
  </r>
  <r>
    <x v="8"/>
    <d v="2009-01-03T00:00:00"/>
    <x v="1"/>
    <s v="Janvier"/>
    <n v="1"/>
    <n v="3"/>
    <s v="Samedi"/>
    <n v="136671"/>
  </r>
  <r>
    <x v="8"/>
    <d v="2009-01-04T00:00:00"/>
    <x v="1"/>
    <s v="Janvier"/>
    <n v="1"/>
    <n v="4"/>
    <s v="Dimanche"/>
    <n v="51226"/>
  </r>
  <r>
    <x v="8"/>
    <d v="2009-01-05T00:00:00"/>
    <x v="1"/>
    <s v="Janvier"/>
    <n v="1"/>
    <n v="5"/>
    <s v="Lundi"/>
    <n v="100718"/>
  </r>
  <r>
    <x v="8"/>
    <d v="2009-01-06T00:00:00"/>
    <x v="1"/>
    <s v="Janvier"/>
    <n v="1"/>
    <n v="6"/>
    <s v="Mardi"/>
    <n v="144899"/>
  </r>
  <r>
    <x v="8"/>
    <d v="2009-01-07T00:00:00"/>
    <x v="1"/>
    <s v="Janvier"/>
    <n v="1"/>
    <n v="7"/>
    <s v="Mercredi"/>
    <n v="52923"/>
  </r>
  <r>
    <x v="8"/>
    <d v="2009-01-08T00:00:00"/>
    <x v="1"/>
    <s v="Janvier"/>
    <n v="2"/>
    <n v="8"/>
    <s v="Jeudi"/>
    <n v="72701"/>
  </r>
  <r>
    <x v="8"/>
    <d v="2009-01-09T00:00:00"/>
    <x v="1"/>
    <s v="Janvier"/>
    <n v="2"/>
    <n v="9"/>
    <s v="Vendredi"/>
    <n v="105672"/>
  </r>
  <r>
    <x v="8"/>
    <d v="2009-01-10T00:00:00"/>
    <x v="1"/>
    <s v="Janvier"/>
    <n v="2"/>
    <n v="10"/>
    <s v="Samedi"/>
    <n v="50848"/>
  </r>
  <r>
    <x v="8"/>
    <d v="2009-01-11T00:00:00"/>
    <x v="1"/>
    <s v="Janvier"/>
    <n v="2"/>
    <n v="11"/>
    <s v="Dimanche"/>
    <n v="155959"/>
  </r>
  <r>
    <x v="8"/>
    <d v="2009-01-12T00:00:00"/>
    <x v="1"/>
    <s v="Janvier"/>
    <n v="2"/>
    <n v="12"/>
    <s v="Lundi"/>
    <n v="43006"/>
  </r>
  <r>
    <x v="8"/>
    <d v="2009-01-13T00:00:00"/>
    <x v="1"/>
    <s v="Janvier"/>
    <n v="2"/>
    <n v="13"/>
    <s v="Mardi"/>
    <n v="88462"/>
  </r>
  <r>
    <x v="8"/>
    <d v="2009-01-14T00:00:00"/>
    <x v="1"/>
    <s v="Janvier"/>
    <n v="2"/>
    <n v="14"/>
    <s v="Mercredi"/>
    <n v="117669"/>
  </r>
  <r>
    <x v="8"/>
    <d v="2009-01-15T00:00:00"/>
    <x v="1"/>
    <s v="Janvier"/>
    <n v="3"/>
    <n v="15"/>
    <s v="Jeudi"/>
    <n v="85483"/>
  </r>
  <r>
    <x v="8"/>
    <d v="2009-01-16T00:00:00"/>
    <x v="1"/>
    <s v="Janvier"/>
    <n v="3"/>
    <n v="16"/>
    <s v="Vendredi"/>
    <n v="85457"/>
  </r>
  <r>
    <x v="8"/>
    <d v="2009-01-17T00:00:00"/>
    <x v="1"/>
    <s v="Janvier"/>
    <n v="3"/>
    <n v="17"/>
    <s v="Samedi"/>
    <n v="111600"/>
  </r>
  <r>
    <x v="8"/>
    <d v="2009-01-18T00:00:00"/>
    <x v="1"/>
    <s v="Janvier"/>
    <n v="3"/>
    <n v="18"/>
    <s v="Dimanche"/>
    <n v="141703"/>
  </r>
  <r>
    <x v="8"/>
    <d v="2009-01-19T00:00:00"/>
    <x v="1"/>
    <s v="Janvier"/>
    <n v="3"/>
    <n v="19"/>
    <s v="Lundi"/>
    <n v="51572"/>
  </r>
  <r>
    <x v="8"/>
    <d v="2009-01-20T00:00:00"/>
    <x v="1"/>
    <s v="Janvier"/>
    <n v="3"/>
    <n v="20"/>
    <s v="Mardi"/>
    <n v="105972"/>
  </r>
  <r>
    <x v="8"/>
    <d v="2009-01-21T00:00:00"/>
    <x v="1"/>
    <s v="Janvier"/>
    <n v="3"/>
    <n v="21"/>
    <s v="Mercredi"/>
    <n v="141014"/>
  </r>
  <r>
    <x v="8"/>
    <d v="2009-01-22T00:00:00"/>
    <x v="1"/>
    <s v="Janvier"/>
    <n v="4"/>
    <n v="22"/>
    <s v="Jeudi"/>
    <n v="119769"/>
  </r>
  <r>
    <x v="8"/>
    <d v="2009-01-23T00:00:00"/>
    <x v="1"/>
    <s v="Janvier"/>
    <n v="4"/>
    <n v="23"/>
    <s v="Vendredi"/>
    <n v="81112"/>
  </r>
  <r>
    <x v="8"/>
    <d v="2009-01-24T00:00:00"/>
    <x v="1"/>
    <s v="Janvier"/>
    <n v="4"/>
    <n v="24"/>
    <s v="Samedi"/>
    <n v="88107"/>
  </r>
  <r>
    <x v="8"/>
    <d v="2009-01-25T00:00:00"/>
    <x v="1"/>
    <s v="Janvier"/>
    <n v="4"/>
    <n v="25"/>
    <s v="Dimanche"/>
    <n v="157672"/>
  </r>
  <r>
    <x v="8"/>
    <d v="2009-01-26T00:00:00"/>
    <x v="1"/>
    <s v="Janvier"/>
    <n v="4"/>
    <n v="26"/>
    <s v="Lundi"/>
    <n v="47443"/>
  </r>
  <r>
    <x v="8"/>
    <d v="2009-01-27T00:00:00"/>
    <x v="1"/>
    <s v="Janvier"/>
    <n v="4"/>
    <n v="27"/>
    <s v="Mardi"/>
    <n v="98016"/>
  </r>
  <r>
    <x v="8"/>
    <d v="2009-01-28T00:00:00"/>
    <x v="1"/>
    <s v="Janvier"/>
    <n v="4"/>
    <n v="28"/>
    <s v="Mercredi"/>
    <n v="61393"/>
  </r>
  <r>
    <x v="8"/>
    <d v="2009-01-29T00:00:00"/>
    <x v="1"/>
    <s v="Janvier"/>
    <n v="5"/>
    <n v="29"/>
    <s v="Jeudi"/>
    <n v="103627"/>
  </r>
  <r>
    <x v="8"/>
    <d v="2009-01-30T00:00:00"/>
    <x v="1"/>
    <s v="Janvier"/>
    <n v="5"/>
    <n v="30"/>
    <s v="Vendredi"/>
    <n v="72967"/>
  </r>
  <r>
    <x v="8"/>
    <d v="2009-01-31T00:00:00"/>
    <x v="1"/>
    <s v="Janvier"/>
    <n v="5"/>
    <n v="31"/>
    <s v="Samedi"/>
    <n v="101698"/>
  </r>
  <r>
    <x v="8"/>
    <d v="2009-02-01T00:00:00"/>
    <x v="1"/>
    <s v="Février"/>
    <n v="1"/>
    <n v="1"/>
    <s v="Dimanche"/>
    <n v="154098"/>
  </r>
  <r>
    <x v="8"/>
    <d v="2009-02-02T00:00:00"/>
    <x v="1"/>
    <s v="Février"/>
    <n v="1"/>
    <n v="2"/>
    <s v="Lundi"/>
    <n v="41047"/>
  </r>
  <r>
    <x v="8"/>
    <d v="2009-02-03T00:00:00"/>
    <x v="1"/>
    <s v="Février"/>
    <n v="1"/>
    <n v="3"/>
    <s v="Mardi"/>
    <n v="112016"/>
  </r>
  <r>
    <x v="8"/>
    <d v="2009-02-04T00:00:00"/>
    <x v="1"/>
    <s v="Février"/>
    <n v="1"/>
    <n v="4"/>
    <s v="Mercredi"/>
    <n v="113265"/>
  </r>
  <r>
    <x v="8"/>
    <d v="2009-02-05T00:00:00"/>
    <x v="1"/>
    <s v="Février"/>
    <n v="1"/>
    <n v="5"/>
    <s v="Jeudi"/>
    <n v="62788"/>
  </r>
  <r>
    <x v="8"/>
    <d v="2009-02-06T00:00:00"/>
    <x v="1"/>
    <s v="Février"/>
    <n v="1"/>
    <n v="6"/>
    <s v="Vendredi"/>
    <n v="59315"/>
  </r>
  <r>
    <x v="8"/>
    <d v="2009-02-07T00:00:00"/>
    <x v="1"/>
    <s v="Février"/>
    <n v="1"/>
    <n v="7"/>
    <s v="Samedi"/>
    <n v="67538"/>
  </r>
  <r>
    <x v="8"/>
    <d v="2009-02-08T00:00:00"/>
    <x v="1"/>
    <s v="Février"/>
    <n v="2"/>
    <n v="8"/>
    <s v="Dimanche"/>
    <n v="122551"/>
  </r>
  <r>
    <x v="8"/>
    <d v="2009-02-09T00:00:00"/>
    <x v="1"/>
    <s v="Février"/>
    <n v="2"/>
    <n v="9"/>
    <s v="Lundi"/>
    <n v="61403"/>
  </r>
  <r>
    <x v="8"/>
    <d v="2009-02-10T00:00:00"/>
    <x v="1"/>
    <s v="Février"/>
    <n v="2"/>
    <n v="10"/>
    <s v="Mardi"/>
    <n v="111539"/>
  </r>
  <r>
    <x v="8"/>
    <d v="2009-02-11T00:00:00"/>
    <x v="1"/>
    <s v="Février"/>
    <n v="2"/>
    <n v="11"/>
    <s v="Mercredi"/>
    <n v="58526"/>
  </r>
  <r>
    <x v="8"/>
    <d v="2009-02-12T00:00:00"/>
    <x v="1"/>
    <s v="Février"/>
    <n v="2"/>
    <n v="12"/>
    <s v="Jeudi"/>
    <n v="147276"/>
  </r>
  <r>
    <x v="8"/>
    <d v="2009-02-13T00:00:00"/>
    <x v="1"/>
    <s v="Février"/>
    <n v="2"/>
    <n v="13"/>
    <s v="Vendredi"/>
    <n v="150946"/>
  </r>
  <r>
    <x v="8"/>
    <d v="2009-02-14T00:00:00"/>
    <x v="1"/>
    <s v="Février"/>
    <n v="2"/>
    <n v="14"/>
    <s v="Samedi"/>
    <n v="113252"/>
  </r>
  <r>
    <x v="8"/>
    <d v="2009-02-15T00:00:00"/>
    <x v="1"/>
    <s v="Février"/>
    <n v="3"/>
    <n v="15"/>
    <s v="Dimanche"/>
    <n v="127375"/>
  </r>
  <r>
    <x v="8"/>
    <d v="2009-02-16T00:00:00"/>
    <x v="1"/>
    <s v="Février"/>
    <n v="3"/>
    <n v="16"/>
    <s v="Lundi"/>
    <n v="116255"/>
  </r>
  <r>
    <x v="8"/>
    <d v="2009-02-17T00:00:00"/>
    <x v="1"/>
    <s v="Février"/>
    <n v="3"/>
    <n v="17"/>
    <s v="Mardi"/>
    <n v="152565"/>
  </r>
  <r>
    <x v="8"/>
    <d v="2009-02-18T00:00:00"/>
    <x v="1"/>
    <s v="Février"/>
    <n v="3"/>
    <n v="18"/>
    <s v="Mercredi"/>
    <n v="139628"/>
  </r>
  <r>
    <x v="8"/>
    <d v="2009-02-19T00:00:00"/>
    <x v="1"/>
    <s v="Février"/>
    <n v="3"/>
    <n v="19"/>
    <s v="Jeudi"/>
    <n v="126359"/>
  </r>
  <r>
    <x v="8"/>
    <d v="2009-02-20T00:00:00"/>
    <x v="1"/>
    <s v="Février"/>
    <n v="3"/>
    <n v="20"/>
    <s v="Vendredi"/>
    <n v="94325"/>
  </r>
  <r>
    <x v="8"/>
    <d v="2009-02-21T00:00:00"/>
    <x v="1"/>
    <s v="Février"/>
    <n v="3"/>
    <n v="21"/>
    <s v="Samedi"/>
    <n v="43627"/>
  </r>
  <r>
    <x v="8"/>
    <d v="2009-02-22T00:00:00"/>
    <x v="1"/>
    <s v="Février"/>
    <n v="4"/>
    <n v="22"/>
    <s v="Dimanche"/>
    <n v="127360"/>
  </r>
  <r>
    <x v="8"/>
    <d v="2009-02-23T00:00:00"/>
    <x v="1"/>
    <s v="Février"/>
    <n v="4"/>
    <n v="23"/>
    <s v="Lundi"/>
    <n v="70344"/>
  </r>
  <r>
    <x v="8"/>
    <d v="2009-02-24T00:00:00"/>
    <x v="1"/>
    <s v="Février"/>
    <n v="4"/>
    <n v="24"/>
    <s v="Mardi"/>
    <n v="129431"/>
  </r>
  <r>
    <x v="8"/>
    <d v="2009-02-25T00:00:00"/>
    <x v="1"/>
    <s v="Février"/>
    <n v="4"/>
    <n v="25"/>
    <s v="Mercredi"/>
    <n v="48225"/>
  </r>
  <r>
    <x v="8"/>
    <d v="2009-02-26T00:00:00"/>
    <x v="1"/>
    <s v="Février"/>
    <n v="4"/>
    <n v="26"/>
    <s v="Jeudi"/>
    <n v="25272"/>
  </r>
  <r>
    <x v="8"/>
    <d v="2009-02-27T00:00:00"/>
    <x v="1"/>
    <s v="Février"/>
    <n v="4"/>
    <n v="27"/>
    <s v="Vendredi"/>
    <n v="85158"/>
  </r>
  <r>
    <x v="8"/>
    <d v="2009-02-28T00:00:00"/>
    <x v="1"/>
    <s v="Février"/>
    <n v="4"/>
    <n v="28"/>
    <s v="Samedi"/>
    <n v="30899"/>
  </r>
  <r>
    <x v="8"/>
    <d v="2009-03-01T00:00:00"/>
    <x v="1"/>
    <s v="Mars"/>
    <n v="1"/>
    <n v="1"/>
    <s v="Dimanche"/>
    <n v="15806"/>
  </r>
  <r>
    <x v="8"/>
    <d v="2009-03-02T00:00:00"/>
    <x v="1"/>
    <s v="Mars"/>
    <n v="1"/>
    <n v="2"/>
    <s v="Lundi"/>
    <n v="69162"/>
  </r>
  <r>
    <x v="8"/>
    <d v="2009-03-03T00:00:00"/>
    <x v="1"/>
    <s v="Mars"/>
    <n v="1"/>
    <n v="3"/>
    <s v="Mardi"/>
    <n v="56344"/>
  </r>
  <r>
    <x v="8"/>
    <d v="2009-03-04T00:00:00"/>
    <x v="1"/>
    <s v="Mars"/>
    <n v="1"/>
    <n v="4"/>
    <s v="Mercredi"/>
    <n v="22690"/>
  </r>
  <r>
    <x v="8"/>
    <d v="2009-03-05T00:00:00"/>
    <x v="1"/>
    <s v="Mars"/>
    <n v="1"/>
    <n v="5"/>
    <s v="Jeudi"/>
    <n v="24782"/>
  </r>
  <r>
    <x v="8"/>
    <d v="2009-03-06T00:00:00"/>
    <x v="1"/>
    <s v="Mars"/>
    <n v="1"/>
    <n v="6"/>
    <s v="Vendredi"/>
    <n v="51470"/>
  </r>
  <r>
    <x v="8"/>
    <d v="2009-03-07T00:00:00"/>
    <x v="1"/>
    <s v="Mars"/>
    <n v="1"/>
    <n v="7"/>
    <s v="Samedi"/>
    <n v="78860"/>
  </r>
  <r>
    <x v="8"/>
    <d v="2009-03-08T00:00:00"/>
    <x v="1"/>
    <s v="Mars"/>
    <n v="2"/>
    <n v="8"/>
    <s v="Dimanche"/>
    <n v="17569"/>
  </r>
  <r>
    <x v="8"/>
    <d v="2009-03-09T00:00:00"/>
    <x v="1"/>
    <s v="Mars"/>
    <n v="2"/>
    <n v="9"/>
    <s v="Lundi"/>
    <n v="45312"/>
  </r>
  <r>
    <x v="8"/>
    <d v="2009-03-10T00:00:00"/>
    <x v="1"/>
    <s v="Mars"/>
    <n v="2"/>
    <n v="10"/>
    <s v="Mardi"/>
    <n v="72737"/>
  </r>
  <r>
    <x v="8"/>
    <d v="2009-03-11T00:00:00"/>
    <x v="1"/>
    <s v="Mars"/>
    <n v="2"/>
    <n v="11"/>
    <s v="Mercredi"/>
    <n v="86014"/>
  </r>
  <r>
    <x v="8"/>
    <d v="2009-03-12T00:00:00"/>
    <x v="1"/>
    <s v="Mars"/>
    <n v="2"/>
    <n v="12"/>
    <s v="Jeudi"/>
    <n v="64026"/>
  </r>
  <r>
    <x v="8"/>
    <d v="2009-03-13T00:00:00"/>
    <x v="1"/>
    <s v="Mars"/>
    <n v="2"/>
    <n v="13"/>
    <s v="Vendredi"/>
    <n v="25393"/>
  </r>
  <r>
    <x v="8"/>
    <d v="2009-03-14T00:00:00"/>
    <x v="1"/>
    <s v="Mars"/>
    <n v="2"/>
    <n v="14"/>
    <s v="Samedi"/>
    <n v="59301"/>
  </r>
  <r>
    <x v="8"/>
    <d v="2009-03-15T00:00:00"/>
    <x v="1"/>
    <s v="Mars"/>
    <n v="3"/>
    <n v="15"/>
    <s v="Dimanche"/>
    <n v="46088"/>
  </r>
  <r>
    <x v="8"/>
    <d v="2009-03-16T00:00:00"/>
    <x v="1"/>
    <s v="Mars"/>
    <n v="3"/>
    <n v="16"/>
    <s v="Lundi"/>
    <n v="83209"/>
  </r>
  <r>
    <x v="8"/>
    <d v="2009-03-17T00:00:00"/>
    <x v="1"/>
    <s v="Mars"/>
    <n v="3"/>
    <n v="17"/>
    <s v="Mardi"/>
    <n v="29832"/>
  </r>
  <r>
    <x v="8"/>
    <d v="2009-03-18T00:00:00"/>
    <x v="1"/>
    <s v="Mars"/>
    <n v="3"/>
    <n v="18"/>
    <s v="Mercredi"/>
    <n v="83796"/>
  </r>
  <r>
    <x v="8"/>
    <d v="2009-03-19T00:00:00"/>
    <x v="1"/>
    <s v="Mars"/>
    <n v="3"/>
    <n v="19"/>
    <s v="Jeudi"/>
    <n v="78415"/>
  </r>
  <r>
    <x v="8"/>
    <d v="2009-03-20T00:00:00"/>
    <x v="1"/>
    <s v="Mars"/>
    <n v="3"/>
    <n v="20"/>
    <s v="Vendredi"/>
    <n v="51273"/>
  </r>
  <r>
    <x v="8"/>
    <d v="2009-03-21T00:00:00"/>
    <x v="1"/>
    <s v="Mars"/>
    <n v="3"/>
    <n v="21"/>
    <s v="Samedi"/>
    <n v="31042"/>
  </r>
  <r>
    <x v="8"/>
    <d v="2009-03-22T00:00:00"/>
    <x v="1"/>
    <s v="Mars"/>
    <n v="4"/>
    <n v="22"/>
    <s v="Dimanche"/>
    <n v="66794"/>
  </r>
  <r>
    <x v="8"/>
    <d v="2009-03-23T00:00:00"/>
    <x v="1"/>
    <s v="Mars"/>
    <n v="4"/>
    <n v="23"/>
    <s v="Lundi"/>
    <n v="36802"/>
  </r>
  <r>
    <x v="8"/>
    <d v="2009-03-24T00:00:00"/>
    <x v="1"/>
    <s v="Mars"/>
    <n v="4"/>
    <n v="24"/>
    <s v="Mardi"/>
    <n v="55225"/>
  </r>
  <r>
    <x v="8"/>
    <d v="2009-03-25T00:00:00"/>
    <x v="1"/>
    <s v="Mars"/>
    <n v="4"/>
    <n v="25"/>
    <s v="Mercredi"/>
    <n v="56065"/>
  </r>
  <r>
    <x v="8"/>
    <d v="2009-03-26T00:00:00"/>
    <x v="1"/>
    <s v="Mars"/>
    <n v="4"/>
    <n v="26"/>
    <s v="Jeudi"/>
    <n v="24318"/>
  </r>
  <r>
    <x v="8"/>
    <d v="2009-03-27T00:00:00"/>
    <x v="1"/>
    <s v="Mars"/>
    <n v="4"/>
    <n v="27"/>
    <s v="Vendredi"/>
    <n v="29906"/>
  </r>
  <r>
    <x v="8"/>
    <d v="2009-03-28T00:00:00"/>
    <x v="1"/>
    <s v="Mars"/>
    <n v="4"/>
    <n v="28"/>
    <s v="Samedi"/>
    <n v="83308"/>
  </r>
  <r>
    <x v="8"/>
    <d v="2009-03-29T00:00:00"/>
    <x v="1"/>
    <s v="Mars"/>
    <n v="5"/>
    <n v="29"/>
    <s v="Dimanche"/>
    <n v="83609"/>
  </r>
  <r>
    <x v="8"/>
    <d v="2009-03-30T00:00:00"/>
    <x v="1"/>
    <s v="Mars"/>
    <n v="5"/>
    <n v="30"/>
    <s v="Lundi"/>
    <n v="67113"/>
  </r>
  <r>
    <x v="8"/>
    <d v="2009-03-31T00:00:00"/>
    <x v="1"/>
    <s v="Mars"/>
    <n v="5"/>
    <n v="31"/>
    <s v="Mardi"/>
    <n v="50685"/>
  </r>
  <r>
    <x v="8"/>
    <d v="2009-04-01T00:00:00"/>
    <x v="1"/>
    <s v="Avril"/>
    <n v="1"/>
    <n v="1"/>
    <s v="Mercredi"/>
    <n v="53302"/>
  </r>
  <r>
    <x v="8"/>
    <d v="2009-04-02T00:00:00"/>
    <x v="1"/>
    <s v="Avril"/>
    <n v="1"/>
    <n v="2"/>
    <s v="Jeudi"/>
    <n v="55688"/>
  </r>
  <r>
    <x v="8"/>
    <d v="2009-04-03T00:00:00"/>
    <x v="1"/>
    <s v="Avril"/>
    <n v="1"/>
    <n v="3"/>
    <s v="Vendredi"/>
    <n v="21192"/>
  </r>
  <r>
    <x v="8"/>
    <d v="2009-04-04T00:00:00"/>
    <x v="1"/>
    <s v="Avril"/>
    <n v="1"/>
    <n v="4"/>
    <s v="Samedi"/>
    <n v="22409"/>
  </r>
  <r>
    <x v="8"/>
    <d v="2009-04-05T00:00:00"/>
    <x v="1"/>
    <s v="Avril"/>
    <n v="1"/>
    <n v="5"/>
    <s v="Dimanche"/>
    <n v="78658"/>
  </r>
  <r>
    <x v="8"/>
    <d v="2009-04-06T00:00:00"/>
    <x v="1"/>
    <s v="Avril"/>
    <n v="1"/>
    <n v="6"/>
    <s v="Lundi"/>
    <n v="42901"/>
  </r>
  <r>
    <x v="8"/>
    <d v="2009-04-07T00:00:00"/>
    <x v="1"/>
    <s v="Avril"/>
    <n v="1"/>
    <n v="7"/>
    <s v="Mardi"/>
    <n v="43931"/>
  </r>
  <r>
    <x v="8"/>
    <d v="2009-04-08T00:00:00"/>
    <x v="1"/>
    <s v="Avril"/>
    <n v="2"/>
    <n v="8"/>
    <s v="Mercredi"/>
    <n v="15252"/>
  </r>
  <r>
    <x v="8"/>
    <d v="2009-04-09T00:00:00"/>
    <x v="1"/>
    <s v="Avril"/>
    <n v="2"/>
    <n v="9"/>
    <s v="Jeudi"/>
    <n v="88618"/>
  </r>
  <r>
    <x v="8"/>
    <d v="2009-04-10T00:00:00"/>
    <x v="1"/>
    <s v="Avril"/>
    <n v="2"/>
    <n v="10"/>
    <s v="Vendredi"/>
    <n v="46769"/>
  </r>
  <r>
    <x v="8"/>
    <d v="2009-04-11T00:00:00"/>
    <x v="1"/>
    <s v="Avril"/>
    <n v="2"/>
    <n v="11"/>
    <s v="Samedi"/>
    <n v="74758"/>
  </r>
  <r>
    <x v="8"/>
    <d v="2009-04-12T00:00:00"/>
    <x v="1"/>
    <s v="Avril"/>
    <n v="2"/>
    <n v="12"/>
    <s v="Dimanche"/>
    <n v="85876"/>
  </r>
  <r>
    <x v="8"/>
    <d v="2009-04-13T00:00:00"/>
    <x v="1"/>
    <s v="Avril"/>
    <n v="2"/>
    <n v="13"/>
    <s v="Lundi"/>
    <n v="80974"/>
  </r>
  <r>
    <x v="8"/>
    <d v="2009-04-14T00:00:00"/>
    <x v="1"/>
    <s v="Avril"/>
    <n v="2"/>
    <n v="14"/>
    <s v="Mardi"/>
    <n v="65926"/>
  </r>
  <r>
    <x v="8"/>
    <d v="2009-04-15T00:00:00"/>
    <x v="1"/>
    <s v="Avril"/>
    <n v="3"/>
    <n v="15"/>
    <s v="Mercredi"/>
    <n v="25668"/>
  </r>
  <r>
    <x v="8"/>
    <d v="2009-04-16T00:00:00"/>
    <x v="1"/>
    <s v="Avril"/>
    <n v="3"/>
    <n v="16"/>
    <s v="Jeudi"/>
    <n v="32954"/>
  </r>
  <r>
    <x v="8"/>
    <d v="2009-04-17T00:00:00"/>
    <x v="1"/>
    <s v="Avril"/>
    <n v="3"/>
    <n v="17"/>
    <s v="Vendredi"/>
    <n v="22095"/>
  </r>
  <r>
    <x v="8"/>
    <d v="2009-04-18T00:00:00"/>
    <x v="1"/>
    <s v="Avril"/>
    <n v="3"/>
    <n v="18"/>
    <s v="Samedi"/>
    <n v="21840"/>
  </r>
  <r>
    <x v="8"/>
    <d v="2009-04-19T00:00:00"/>
    <x v="1"/>
    <s v="Avril"/>
    <n v="3"/>
    <n v="19"/>
    <s v="Dimanche"/>
    <n v="80167"/>
  </r>
  <r>
    <x v="8"/>
    <d v="2009-04-20T00:00:00"/>
    <x v="1"/>
    <s v="Avril"/>
    <n v="3"/>
    <n v="20"/>
    <s v="Lundi"/>
    <n v="57953"/>
  </r>
  <r>
    <x v="8"/>
    <d v="2009-04-21T00:00:00"/>
    <x v="1"/>
    <s v="Avril"/>
    <n v="3"/>
    <n v="21"/>
    <s v="Mardi"/>
    <n v="47636"/>
  </r>
  <r>
    <x v="8"/>
    <d v="2009-04-22T00:00:00"/>
    <x v="1"/>
    <s v="Avril"/>
    <n v="4"/>
    <n v="22"/>
    <s v="Mercredi"/>
    <n v="14945"/>
  </r>
  <r>
    <x v="8"/>
    <d v="2009-04-23T00:00:00"/>
    <x v="1"/>
    <s v="Avril"/>
    <n v="4"/>
    <n v="23"/>
    <s v="Jeudi"/>
    <n v="72486"/>
  </r>
  <r>
    <x v="8"/>
    <d v="2009-04-24T00:00:00"/>
    <x v="1"/>
    <s v="Avril"/>
    <n v="4"/>
    <n v="24"/>
    <s v="Vendredi"/>
    <n v="78900"/>
  </r>
  <r>
    <x v="8"/>
    <d v="2009-04-25T00:00:00"/>
    <x v="1"/>
    <s v="Avril"/>
    <n v="4"/>
    <n v="25"/>
    <s v="Samedi"/>
    <n v="37949"/>
  </r>
  <r>
    <x v="8"/>
    <d v="2009-04-26T00:00:00"/>
    <x v="1"/>
    <s v="Avril"/>
    <n v="4"/>
    <n v="26"/>
    <s v="Dimanche"/>
    <n v="70608"/>
  </r>
  <r>
    <x v="8"/>
    <d v="2009-04-27T00:00:00"/>
    <x v="1"/>
    <s v="Avril"/>
    <n v="4"/>
    <n v="27"/>
    <s v="Lundi"/>
    <n v="52592"/>
  </r>
  <r>
    <x v="8"/>
    <d v="2009-04-28T00:00:00"/>
    <x v="1"/>
    <s v="Avril"/>
    <n v="4"/>
    <n v="28"/>
    <s v="Mardi"/>
    <n v="50800"/>
  </r>
  <r>
    <x v="8"/>
    <d v="2009-04-29T00:00:00"/>
    <x v="1"/>
    <s v="Avril"/>
    <n v="5"/>
    <n v="29"/>
    <s v="Mercredi"/>
    <n v="17120"/>
  </r>
  <r>
    <x v="8"/>
    <d v="2009-04-30T00:00:00"/>
    <x v="1"/>
    <s v="Avril"/>
    <n v="5"/>
    <n v="30"/>
    <s v="Jeudi"/>
    <n v="65038"/>
  </r>
  <r>
    <x v="8"/>
    <d v="2009-05-01T00:00:00"/>
    <x v="1"/>
    <s v="Mai"/>
    <n v="1"/>
    <n v="1"/>
    <s v="Vendredi"/>
    <n v="15134"/>
  </r>
  <r>
    <x v="8"/>
    <d v="2009-05-02T00:00:00"/>
    <x v="1"/>
    <s v="Mai"/>
    <n v="1"/>
    <n v="2"/>
    <s v="Samedi"/>
    <n v="42339"/>
  </r>
  <r>
    <x v="8"/>
    <d v="2009-05-03T00:00:00"/>
    <x v="1"/>
    <s v="Mai"/>
    <n v="1"/>
    <n v="3"/>
    <s v="Dimanche"/>
    <n v="88547"/>
  </r>
  <r>
    <x v="8"/>
    <d v="2009-05-04T00:00:00"/>
    <x v="1"/>
    <s v="Mai"/>
    <n v="1"/>
    <n v="4"/>
    <s v="Lundi"/>
    <n v="38601"/>
  </r>
  <r>
    <x v="8"/>
    <d v="2009-05-05T00:00:00"/>
    <x v="1"/>
    <s v="Mai"/>
    <n v="1"/>
    <n v="5"/>
    <s v="Mardi"/>
    <n v="39740"/>
  </r>
  <r>
    <x v="8"/>
    <d v="2009-05-06T00:00:00"/>
    <x v="1"/>
    <s v="Mai"/>
    <n v="1"/>
    <n v="6"/>
    <s v="Mercredi"/>
    <n v="81053"/>
  </r>
  <r>
    <x v="8"/>
    <d v="2009-05-07T00:00:00"/>
    <x v="1"/>
    <s v="Mai"/>
    <n v="1"/>
    <n v="7"/>
    <s v="Jeudi"/>
    <n v="21294"/>
  </r>
  <r>
    <x v="8"/>
    <d v="2009-05-08T00:00:00"/>
    <x v="1"/>
    <s v="Mai"/>
    <n v="2"/>
    <n v="8"/>
    <s v="Vendredi"/>
    <n v="82186"/>
  </r>
  <r>
    <x v="8"/>
    <d v="2009-05-09T00:00:00"/>
    <x v="1"/>
    <s v="Mai"/>
    <n v="2"/>
    <n v="9"/>
    <s v="Samedi"/>
    <n v="25439"/>
  </r>
  <r>
    <x v="8"/>
    <d v="2009-05-10T00:00:00"/>
    <x v="1"/>
    <s v="Mai"/>
    <n v="2"/>
    <n v="10"/>
    <s v="Dimanche"/>
    <n v="66946"/>
  </r>
  <r>
    <x v="8"/>
    <d v="2009-05-11T00:00:00"/>
    <x v="1"/>
    <s v="Mai"/>
    <n v="2"/>
    <n v="11"/>
    <s v="Lundi"/>
    <n v="64443"/>
  </r>
  <r>
    <x v="8"/>
    <d v="2009-05-12T00:00:00"/>
    <x v="1"/>
    <s v="Mai"/>
    <n v="2"/>
    <n v="12"/>
    <s v="Mardi"/>
    <n v="33183"/>
  </r>
  <r>
    <x v="8"/>
    <d v="2009-05-13T00:00:00"/>
    <x v="1"/>
    <s v="Mai"/>
    <n v="2"/>
    <n v="13"/>
    <s v="Mercredi"/>
    <n v="14375"/>
  </r>
  <r>
    <x v="8"/>
    <d v="2009-05-14T00:00:00"/>
    <x v="1"/>
    <s v="Mai"/>
    <n v="2"/>
    <n v="14"/>
    <s v="Jeudi"/>
    <n v="19981"/>
  </r>
  <r>
    <x v="8"/>
    <d v="2009-05-15T00:00:00"/>
    <x v="1"/>
    <s v="Mai"/>
    <n v="3"/>
    <n v="15"/>
    <s v="Vendredi"/>
    <n v="82787"/>
  </r>
  <r>
    <x v="8"/>
    <d v="2009-05-16T00:00:00"/>
    <x v="1"/>
    <s v="Mai"/>
    <n v="3"/>
    <n v="16"/>
    <s v="Samedi"/>
    <n v="65738"/>
  </r>
  <r>
    <x v="8"/>
    <d v="2009-05-17T00:00:00"/>
    <x v="1"/>
    <s v="Mai"/>
    <n v="3"/>
    <n v="17"/>
    <s v="Dimanche"/>
    <n v="18738"/>
  </r>
  <r>
    <x v="8"/>
    <d v="2009-05-18T00:00:00"/>
    <x v="1"/>
    <s v="Mai"/>
    <n v="3"/>
    <n v="18"/>
    <s v="Lundi"/>
    <n v="75232"/>
  </r>
  <r>
    <x v="8"/>
    <d v="2009-05-19T00:00:00"/>
    <x v="1"/>
    <s v="Mai"/>
    <n v="3"/>
    <n v="19"/>
    <s v="Mardi"/>
    <n v="59386"/>
  </r>
  <r>
    <x v="8"/>
    <d v="2009-05-20T00:00:00"/>
    <x v="1"/>
    <s v="Mai"/>
    <n v="3"/>
    <n v="20"/>
    <s v="Mercredi"/>
    <n v="27290"/>
  </r>
  <r>
    <x v="8"/>
    <d v="2009-05-21T00:00:00"/>
    <x v="1"/>
    <s v="Mai"/>
    <n v="3"/>
    <n v="21"/>
    <s v="Jeudi"/>
    <n v="27101"/>
  </r>
  <r>
    <x v="8"/>
    <d v="2009-05-22T00:00:00"/>
    <x v="1"/>
    <s v="Mai"/>
    <n v="4"/>
    <n v="22"/>
    <s v="Vendredi"/>
    <n v="19804"/>
  </r>
  <r>
    <x v="8"/>
    <d v="2009-05-23T00:00:00"/>
    <x v="1"/>
    <s v="Mai"/>
    <n v="4"/>
    <n v="23"/>
    <s v="Samedi"/>
    <n v="45190"/>
  </r>
  <r>
    <x v="8"/>
    <d v="2009-05-24T00:00:00"/>
    <x v="1"/>
    <s v="Mai"/>
    <n v="4"/>
    <n v="24"/>
    <s v="Dimanche"/>
    <n v="42157"/>
  </r>
  <r>
    <x v="8"/>
    <d v="2009-05-25T00:00:00"/>
    <x v="1"/>
    <s v="Mai"/>
    <n v="4"/>
    <n v="25"/>
    <s v="Lundi"/>
    <n v="49079"/>
  </r>
  <r>
    <x v="8"/>
    <d v="2009-05-26T00:00:00"/>
    <x v="1"/>
    <s v="Mai"/>
    <n v="4"/>
    <n v="26"/>
    <s v="Mardi"/>
    <n v="20722"/>
  </r>
  <r>
    <x v="8"/>
    <d v="2009-05-27T00:00:00"/>
    <x v="1"/>
    <s v="Mai"/>
    <n v="4"/>
    <n v="27"/>
    <s v="Mercredi"/>
    <n v="71796"/>
  </r>
  <r>
    <x v="8"/>
    <d v="2009-05-28T00:00:00"/>
    <x v="1"/>
    <s v="Mai"/>
    <n v="4"/>
    <n v="28"/>
    <s v="Jeudi"/>
    <n v="42031"/>
  </r>
  <r>
    <x v="8"/>
    <d v="2009-05-29T00:00:00"/>
    <x v="1"/>
    <s v="Mai"/>
    <n v="5"/>
    <n v="29"/>
    <s v="Vendredi"/>
    <n v="56615"/>
  </r>
  <r>
    <x v="8"/>
    <d v="2009-05-30T00:00:00"/>
    <x v="1"/>
    <s v="Mai"/>
    <n v="5"/>
    <n v="30"/>
    <s v="Samedi"/>
    <n v="46962"/>
  </r>
  <r>
    <x v="8"/>
    <d v="2009-05-31T00:00:00"/>
    <x v="1"/>
    <s v="Mai"/>
    <n v="5"/>
    <n v="31"/>
    <s v="Dimanche"/>
    <n v="68337"/>
  </r>
  <r>
    <x v="8"/>
    <d v="2009-06-01T00:00:00"/>
    <x v="1"/>
    <s v="Juin"/>
    <n v="1"/>
    <n v="1"/>
    <s v="Lundi"/>
    <n v="30830"/>
  </r>
  <r>
    <x v="8"/>
    <d v="2009-06-02T00:00:00"/>
    <x v="1"/>
    <s v="Juin"/>
    <n v="1"/>
    <n v="2"/>
    <s v="Mardi"/>
    <n v="51343"/>
  </r>
  <r>
    <x v="8"/>
    <d v="2009-06-03T00:00:00"/>
    <x v="1"/>
    <s v="Juin"/>
    <n v="1"/>
    <n v="3"/>
    <s v="Mercredi"/>
    <n v="59286"/>
  </r>
  <r>
    <x v="8"/>
    <d v="2009-06-04T00:00:00"/>
    <x v="1"/>
    <s v="Juin"/>
    <n v="1"/>
    <n v="4"/>
    <s v="Jeudi"/>
    <n v="48104"/>
  </r>
  <r>
    <x v="8"/>
    <d v="2009-06-05T00:00:00"/>
    <x v="1"/>
    <s v="Juin"/>
    <n v="1"/>
    <n v="5"/>
    <s v="Vendredi"/>
    <n v="69482"/>
  </r>
  <r>
    <x v="8"/>
    <d v="2009-06-06T00:00:00"/>
    <x v="1"/>
    <s v="Juin"/>
    <n v="1"/>
    <n v="6"/>
    <s v="Samedi"/>
    <n v="53876"/>
  </r>
  <r>
    <x v="8"/>
    <d v="2009-06-07T00:00:00"/>
    <x v="1"/>
    <s v="Juin"/>
    <n v="1"/>
    <n v="7"/>
    <s v="Dimanche"/>
    <n v="75662"/>
  </r>
  <r>
    <x v="8"/>
    <d v="2009-06-08T00:00:00"/>
    <x v="1"/>
    <s v="Juin"/>
    <n v="2"/>
    <n v="8"/>
    <s v="Lundi"/>
    <n v="25447"/>
  </r>
  <r>
    <x v="8"/>
    <d v="2009-06-09T00:00:00"/>
    <x v="1"/>
    <s v="Juin"/>
    <n v="2"/>
    <n v="9"/>
    <s v="Mardi"/>
    <n v="33311"/>
  </r>
  <r>
    <x v="8"/>
    <d v="2009-06-10T00:00:00"/>
    <x v="1"/>
    <s v="Juin"/>
    <n v="2"/>
    <n v="10"/>
    <s v="Mercredi"/>
    <n v="17353"/>
  </r>
  <r>
    <x v="8"/>
    <d v="2009-06-11T00:00:00"/>
    <x v="1"/>
    <s v="Juin"/>
    <n v="2"/>
    <n v="11"/>
    <s v="Jeudi"/>
    <n v="14953"/>
  </r>
  <r>
    <x v="8"/>
    <d v="2009-06-12T00:00:00"/>
    <x v="1"/>
    <s v="Juin"/>
    <n v="2"/>
    <n v="12"/>
    <s v="Vendredi"/>
    <n v="22073"/>
  </r>
  <r>
    <x v="8"/>
    <d v="2009-06-13T00:00:00"/>
    <x v="1"/>
    <s v="Juin"/>
    <n v="2"/>
    <n v="13"/>
    <s v="Samedi"/>
    <n v="71838"/>
  </r>
  <r>
    <x v="8"/>
    <d v="2009-06-14T00:00:00"/>
    <x v="1"/>
    <s v="Juin"/>
    <n v="2"/>
    <n v="14"/>
    <s v="Dimanche"/>
    <n v="27701"/>
  </r>
  <r>
    <x v="8"/>
    <d v="2009-06-15T00:00:00"/>
    <x v="1"/>
    <s v="Juin"/>
    <n v="3"/>
    <n v="15"/>
    <s v="Lundi"/>
    <n v="59963"/>
  </r>
  <r>
    <x v="8"/>
    <d v="2009-06-16T00:00:00"/>
    <x v="1"/>
    <s v="Juin"/>
    <n v="3"/>
    <n v="16"/>
    <s v="Mardi"/>
    <n v="51401"/>
  </r>
  <r>
    <x v="8"/>
    <d v="2009-06-17T00:00:00"/>
    <x v="1"/>
    <s v="Juin"/>
    <n v="3"/>
    <n v="17"/>
    <s v="Mercredi"/>
    <n v="83107"/>
  </r>
  <r>
    <x v="8"/>
    <d v="2009-06-18T00:00:00"/>
    <x v="1"/>
    <s v="Juin"/>
    <n v="3"/>
    <n v="18"/>
    <s v="Jeudi"/>
    <n v="47267"/>
  </r>
  <r>
    <x v="8"/>
    <d v="2009-06-19T00:00:00"/>
    <x v="1"/>
    <s v="Juin"/>
    <n v="3"/>
    <n v="19"/>
    <s v="Vendredi"/>
    <n v="54907"/>
  </r>
  <r>
    <x v="8"/>
    <d v="2009-06-20T00:00:00"/>
    <x v="1"/>
    <s v="Juin"/>
    <n v="3"/>
    <n v="20"/>
    <s v="Samedi"/>
    <n v="20162"/>
  </r>
  <r>
    <x v="8"/>
    <d v="2009-06-21T00:00:00"/>
    <x v="1"/>
    <s v="Juin"/>
    <n v="3"/>
    <n v="21"/>
    <s v="Dimanche"/>
    <n v="76195"/>
  </r>
  <r>
    <x v="8"/>
    <d v="2009-06-22T00:00:00"/>
    <x v="1"/>
    <s v="Juin"/>
    <n v="4"/>
    <n v="22"/>
    <s v="Lundi"/>
    <n v="14159"/>
  </r>
  <r>
    <x v="8"/>
    <d v="2009-06-23T00:00:00"/>
    <x v="1"/>
    <s v="Juin"/>
    <n v="4"/>
    <n v="23"/>
    <s v="Mardi"/>
    <n v="48245"/>
  </r>
  <r>
    <x v="8"/>
    <d v="2009-06-24T00:00:00"/>
    <x v="1"/>
    <s v="Juin"/>
    <n v="4"/>
    <n v="24"/>
    <s v="Mercredi"/>
    <n v="22200"/>
  </r>
  <r>
    <x v="8"/>
    <d v="2009-06-25T00:00:00"/>
    <x v="1"/>
    <s v="Juin"/>
    <n v="4"/>
    <n v="25"/>
    <s v="Jeudi"/>
    <n v="67367"/>
  </r>
  <r>
    <x v="8"/>
    <d v="2009-06-26T00:00:00"/>
    <x v="1"/>
    <s v="Juin"/>
    <n v="4"/>
    <n v="26"/>
    <s v="Vendredi"/>
    <n v="79568"/>
  </r>
  <r>
    <x v="8"/>
    <d v="2009-06-27T00:00:00"/>
    <x v="1"/>
    <s v="Juin"/>
    <n v="4"/>
    <n v="27"/>
    <s v="Samedi"/>
    <n v="31096"/>
  </r>
  <r>
    <x v="8"/>
    <d v="2009-06-28T00:00:00"/>
    <x v="1"/>
    <s v="Juin"/>
    <n v="4"/>
    <n v="28"/>
    <s v="Dimanche"/>
    <n v="48049"/>
  </r>
  <r>
    <x v="8"/>
    <d v="2009-06-29T00:00:00"/>
    <x v="1"/>
    <s v="Juin"/>
    <n v="5"/>
    <n v="29"/>
    <s v="Lundi"/>
    <n v="86186"/>
  </r>
  <r>
    <x v="8"/>
    <d v="2009-06-30T00:00:00"/>
    <x v="1"/>
    <s v="Juin"/>
    <n v="5"/>
    <n v="30"/>
    <s v="Mardi"/>
    <n v="37450"/>
  </r>
  <r>
    <x v="8"/>
    <d v="2009-07-01T00:00:00"/>
    <x v="1"/>
    <s v="Juillet"/>
    <n v="1"/>
    <n v="1"/>
    <s v="Mercredi"/>
    <n v="14010"/>
  </r>
  <r>
    <x v="8"/>
    <d v="2009-07-02T00:00:00"/>
    <x v="1"/>
    <s v="Juillet"/>
    <n v="1"/>
    <n v="2"/>
    <s v="Jeudi"/>
    <n v="84031"/>
  </r>
  <r>
    <x v="8"/>
    <d v="2009-07-03T00:00:00"/>
    <x v="1"/>
    <s v="Juillet"/>
    <n v="1"/>
    <n v="3"/>
    <s v="Vendredi"/>
    <n v="66503"/>
  </r>
  <r>
    <x v="8"/>
    <d v="2009-07-04T00:00:00"/>
    <x v="1"/>
    <s v="Juillet"/>
    <n v="1"/>
    <n v="4"/>
    <s v="Samedi"/>
    <n v="71829"/>
  </r>
  <r>
    <x v="8"/>
    <d v="2009-07-05T00:00:00"/>
    <x v="1"/>
    <s v="Juillet"/>
    <n v="1"/>
    <n v="5"/>
    <s v="Dimanche"/>
    <n v="45712"/>
  </r>
  <r>
    <x v="8"/>
    <d v="2009-07-06T00:00:00"/>
    <x v="1"/>
    <s v="Juillet"/>
    <n v="1"/>
    <n v="6"/>
    <s v="Lundi"/>
    <n v="70609"/>
  </r>
  <r>
    <x v="8"/>
    <d v="2009-07-07T00:00:00"/>
    <x v="1"/>
    <s v="Juillet"/>
    <n v="1"/>
    <n v="7"/>
    <s v="Mardi"/>
    <n v="71113"/>
  </r>
  <r>
    <x v="8"/>
    <d v="2009-07-08T00:00:00"/>
    <x v="1"/>
    <s v="Juillet"/>
    <n v="2"/>
    <n v="8"/>
    <s v="Mercredi"/>
    <n v="58275"/>
  </r>
  <r>
    <x v="8"/>
    <d v="2009-07-09T00:00:00"/>
    <x v="1"/>
    <s v="Juillet"/>
    <n v="2"/>
    <n v="9"/>
    <s v="Jeudi"/>
    <n v="85058"/>
  </r>
  <r>
    <x v="8"/>
    <d v="2009-07-10T00:00:00"/>
    <x v="1"/>
    <s v="Juillet"/>
    <n v="2"/>
    <n v="10"/>
    <s v="Vendredi"/>
    <n v="19559"/>
  </r>
  <r>
    <x v="8"/>
    <d v="2009-07-11T00:00:00"/>
    <x v="1"/>
    <s v="Juillet"/>
    <n v="2"/>
    <n v="11"/>
    <s v="Samedi"/>
    <n v="33446"/>
  </r>
  <r>
    <x v="8"/>
    <d v="2009-07-12T00:00:00"/>
    <x v="1"/>
    <s v="Juillet"/>
    <n v="2"/>
    <n v="12"/>
    <s v="Dimanche"/>
    <n v="41821"/>
  </r>
  <r>
    <x v="8"/>
    <d v="2009-07-13T00:00:00"/>
    <x v="1"/>
    <s v="Juillet"/>
    <n v="2"/>
    <n v="13"/>
    <s v="Lundi"/>
    <n v="35358"/>
  </r>
  <r>
    <x v="8"/>
    <d v="2009-07-14T00:00:00"/>
    <x v="1"/>
    <s v="Juillet"/>
    <n v="2"/>
    <n v="14"/>
    <s v="Mardi"/>
    <n v="22629"/>
  </r>
  <r>
    <x v="8"/>
    <d v="2009-07-15T00:00:00"/>
    <x v="1"/>
    <s v="Juillet"/>
    <n v="3"/>
    <n v="15"/>
    <s v="Mercredi"/>
    <n v="33278"/>
  </r>
  <r>
    <x v="8"/>
    <d v="2009-07-16T00:00:00"/>
    <x v="1"/>
    <s v="Juillet"/>
    <n v="3"/>
    <n v="16"/>
    <s v="Jeudi"/>
    <n v="60383"/>
  </r>
  <r>
    <x v="8"/>
    <d v="2009-07-17T00:00:00"/>
    <x v="1"/>
    <s v="Juillet"/>
    <n v="3"/>
    <n v="17"/>
    <s v="Vendredi"/>
    <n v="23974"/>
  </r>
  <r>
    <x v="8"/>
    <d v="2009-07-18T00:00:00"/>
    <x v="1"/>
    <s v="Juillet"/>
    <n v="3"/>
    <n v="18"/>
    <s v="Samedi"/>
    <n v="51597"/>
  </r>
  <r>
    <x v="8"/>
    <d v="2009-07-19T00:00:00"/>
    <x v="1"/>
    <s v="Juillet"/>
    <n v="3"/>
    <n v="19"/>
    <s v="Dimanche"/>
    <n v="58181"/>
  </r>
  <r>
    <x v="8"/>
    <d v="2009-07-20T00:00:00"/>
    <x v="1"/>
    <s v="Juillet"/>
    <n v="3"/>
    <n v="20"/>
    <s v="Lundi"/>
    <n v="60263"/>
  </r>
  <r>
    <x v="8"/>
    <d v="2009-07-21T00:00:00"/>
    <x v="1"/>
    <s v="Juillet"/>
    <n v="3"/>
    <n v="21"/>
    <s v="Mardi"/>
    <n v="44434"/>
  </r>
  <r>
    <x v="8"/>
    <d v="2009-07-22T00:00:00"/>
    <x v="1"/>
    <s v="Juillet"/>
    <n v="4"/>
    <n v="22"/>
    <s v="Mercredi"/>
    <n v="35699"/>
  </r>
  <r>
    <x v="8"/>
    <d v="2009-07-23T00:00:00"/>
    <x v="1"/>
    <s v="Juillet"/>
    <n v="4"/>
    <n v="23"/>
    <s v="Jeudi"/>
    <n v="81383"/>
  </r>
  <r>
    <x v="8"/>
    <d v="2009-07-24T00:00:00"/>
    <x v="1"/>
    <s v="Juillet"/>
    <n v="4"/>
    <n v="24"/>
    <s v="Vendredi"/>
    <n v="62847"/>
  </r>
  <r>
    <x v="8"/>
    <d v="2009-07-25T00:00:00"/>
    <x v="1"/>
    <s v="Juillet"/>
    <n v="4"/>
    <n v="25"/>
    <s v="Samedi"/>
    <n v="37988"/>
  </r>
  <r>
    <x v="8"/>
    <d v="2009-07-26T00:00:00"/>
    <x v="1"/>
    <s v="Juillet"/>
    <n v="4"/>
    <n v="26"/>
    <s v="Dimanche"/>
    <n v="40102"/>
  </r>
  <r>
    <x v="8"/>
    <d v="2009-07-27T00:00:00"/>
    <x v="1"/>
    <s v="Juillet"/>
    <n v="4"/>
    <n v="27"/>
    <s v="Lundi"/>
    <n v="15355"/>
  </r>
  <r>
    <x v="8"/>
    <d v="2009-07-28T00:00:00"/>
    <x v="1"/>
    <s v="Juillet"/>
    <n v="4"/>
    <n v="28"/>
    <s v="Mardi"/>
    <n v="50792"/>
  </r>
  <r>
    <x v="8"/>
    <d v="2009-07-29T00:00:00"/>
    <x v="1"/>
    <s v="Juillet"/>
    <n v="5"/>
    <n v="29"/>
    <s v="Mercredi"/>
    <n v="42028"/>
  </r>
  <r>
    <x v="8"/>
    <d v="2009-07-30T00:00:00"/>
    <x v="1"/>
    <s v="Juillet"/>
    <n v="5"/>
    <n v="30"/>
    <s v="Jeudi"/>
    <n v="41779"/>
  </r>
  <r>
    <x v="8"/>
    <d v="2009-07-31T00:00:00"/>
    <x v="1"/>
    <s v="Juillet"/>
    <n v="5"/>
    <n v="31"/>
    <s v="Vendredi"/>
    <n v="43064"/>
  </r>
  <r>
    <x v="8"/>
    <d v="2009-08-01T00:00:00"/>
    <x v="1"/>
    <s v="Août"/>
    <n v="1"/>
    <n v="1"/>
    <s v="Samedi"/>
    <n v="72647"/>
  </r>
  <r>
    <x v="8"/>
    <d v="2009-08-02T00:00:00"/>
    <x v="1"/>
    <s v="Août"/>
    <n v="1"/>
    <n v="2"/>
    <s v="Dimanche"/>
    <n v="80951"/>
  </r>
  <r>
    <x v="8"/>
    <d v="2009-08-03T00:00:00"/>
    <x v="1"/>
    <s v="Août"/>
    <n v="1"/>
    <n v="3"/>
    <s v="Lundi"/>
    <n v="19399"/>
  </r>
  <r>
    <x v="8"/>
    <d v="2009-08-04T00:00:00"/>
    <x v="1"/>
    <s v="Août"/>
    <n v="1"/>
    <n v="4"/>
    <s v="Mardi"/>
    <n v="86336"/>
  </r>
  <r>
    <x v="8"/>
    <d v="2009-08-05T00:00:00"/>
    <x v="1"/>
    <s v="Août"/>
    <n v="1"/>
    <n v="5"/>
    <s v="Mercredi"/>
    <n v="43164"/>
  </r>
  <r>
    <x v="8"/>
    <d v="2009-08-06T00:00:00"/>
    <x v="1"/>
    <s v="Août"/>
    <n v="1"/>
    <n v="6"/>
    <s v="Jeudi"/>
    <n v="24489"/>
  </r>
  <r>
    <x v="8"/>
    <d v="2009-08-07T00:00:00"/>
    <x v="1"/>
    <s v="Août"/>
    <n v="1"/>
    <n v="7"/>
    <s v="Vendredi"/>
    <n v="62696"/>
  </r>
  <r>
    <x v="8"/>
    <d v="2009-08-08T00:00:00"/>
    <x v="1"/>
    <s v="Août"/>
    <n v="2"/>
    <n v="8"/>
    <s v="Samedi"/>
    <n v="47277"/>
  </r>
  <r>
    <x v="8"/>
    <d v="2009-08-09T00:00:00"/>
    <x v="1"/>
    <s v="Août"/>
    <n v="2"/>
    <n v="9"/>
    <s v="Dimanche"/>
    <n v="44043"/>
  </r>
  <r>
    <x v="8"/>
    <d v="2009-08-10T00:00:00"/>
    <x v="1"/>
    <s v="Août"/>
    <n v="2"/>
    <n v="10"/>
    <s v="Lundi"/>
    <n v="35867"/>
  </r>
  <r>
    <x v="8"/>
    <d v="2009-08-11T00:00:00"/>
    <x v="1"/>
    <s v="Août"/>
    <n v="2"/>
    <n v="11"/>
    <s v="Mardi"/>
    <n v="33575"/>
  </r>
  <r>
    <x v="8"/>
    <d v="2009-08-12T00:00:00"/>
    <x v="1"/>
    <s v="Août"/>
    <n v="2"/>
    <n v="12"/>
    <s v="Mercredi"/>
    <n v="72289"/>
  </r>
  <r>
    <x v="8"/>
    <d v="2009-08-13T00:00:00"/>
    <x v="1"/>
    <s v="Août"/>
    <n v="2"/>
    <n v="13"/>
    <s v="Jeudi"/>
    <n v="16191"/>
  </r>
  <r>
    <x v="8"/>
    <d v="2009-08-14T00:00:00"/>
    <x v="1"/>
    <s v="Août"/>
    <n v="2"/>
    <n v="14"/>
    <s v="Vendredi"/>
    <n v="73348"/>
  </r>
  <r>
    <x v="8"/>
    <d v="2009-08-15T00:00:00"/>
    <x v="1"/>
    <s v="Août"/>
    <n v="3"/>
    <n v="15"/>
    <s v="Samedi"/>
    <n v="62865"/>
  </r>
  <r>
    <x v="8"/>
    <d v="2009-08-16T00:00:00"/>
    <x v="1"/>
    <s v="Août"/>
    <n v="3"/>
    <n v="16"/>
    <s v="Dimanche"/>
    <n v="53774"/>
  </r>
  <r>
    <x v="8"/>
    <d v="2009-08-17T00:00:00"/>
    <x v="1"/>
    <s v="Août"/>
    <n v="3"/>
    <n v="17"/>
    <s v="Lundi"/>
    <n v="43774"/>
  </r>
  <r>
    <x v="8"/>
    <d v="2009-08-18T00:00:00"/>
    <x v="1"/>
    <s v="Août"/>
    <n v="3"/>
    <n v="18"/>
    <s v="Mardi"/>
    <n v="55114"/>
  </r>
  <r>
    <x v="8"/>
    <d v="2009-08-19T00:00:00"/>
    <x v="1"/>
    <s v="Août"/>
    <n v="3"/>
    <n v="19"/>
    <s v="Mercredi"/>
    <n v="37115"/>
  </r>
  <r>
    <x v="8"/>
    <d v="2009-08-20T00:00:00"/>
    <x v="1"/>
    <s v="Août"/>
    <n v="3"/>
    <n v="20"/>
    <s v="Jeudi"/>
    <n v="21675"/>
  </r>
  <r>
    <x v="8"/>
    <d v="2009-08-21T00:00:00"/>
    <x v="1"/>
    <s v="Août"/>
    <n v="3"/>
    <n v="21"/>
    <s v="Vendredi"/>
    <n v="14421"/>
  </r>
  <r>
    <x v="8"/>
    <d v="2009-08-22T00:00:00"/>
    <x v="1"/>
    <s v="Août"/>
    <n v="4"/>
    <n v="22"/>
    <s v="Samedi"/>
    <n v="56922"/>
  </r>
  <r>
    <x v="8"/>
    <d v="2009-08-23T00:00:00"/>
    <x v="1"/>
    <s v="Août"/>
    <n v="4"/>
    <n v="23"/>
    <s v="Dimanche"/>
    <n v="39013"/>
  </r>
  <r>
    <x v="8"/>
    <d v="2009-08-24T00:00:00"/>
    <x v="1"/>
    <s v="Août"/>
    <n v="4"/>
    <n v="24"/>
    <s v="Lundi"/>
    <n v="18908"/>
  </r>
  <r>
    <x v="8"/>
    <d v="2009-08-25T00:00:00"/>
    <x v="1"/>
    <s v="Août"/>
    <n v="4"/>
    <n v="25"/>
    <s v="Mardi"/>
    <n v="51873"/>
  </r>
  <r>
    <x v="8"/>
    <d v="2009-08-26T00:00:00"/>
    <x v="1"/>
    <s v="Août"/>
    <n v="4"/>
    <n v="26"/>
    <s v="Mercredi"/>
    <n v="20497"/>
  </r>
  <r>
    <x v="8"/>
    <d v="2009-08-27T00:00:00"/>
    <x v="1"/>
    <s v="Août"/>
    <n v="4"/>
    <n v="27"/>
    <s v="Jeudi"/>
    <n v="52535"/>
  </r>
  <r>
    <x v="8"/>
    <d v="2009-08-28T00:00:00"/>
    <x v="1"/>
    <s v="Août"/>
    <n v="4"/>
    <n v="28"/>
    <s v="Vendredi"/>
    <n v="50921"/>
  </r>
  <r>
    <x v="8"/>
    <d v="2009-08-29T00:00:00"/>
    <x v="1"/>
    <s v="Août"/>
    <n v="5"/>
    <n v="29"/>
    <s v="Samedi"/>
    <n v="39891"/>
  </r>
  <r>
    <x v="8"/>
    <d v="2009-08-30T00:00:00"/>
    <x v="1"/>
    <s v="Août"/>
    <n v="5"/>
    <n v="30"/>
    <s v="Dimanche"/>
    <n v="19878"/>
  </r>
  <r>
    <x v="8"/>
    <d v="2009-08-31T00:00:00"/>
    <x v="1"/>
    <s v="Août"/>
    <n v="5"/>
    <n v="31"/>
    <s v="Lundi"/>
    <n v="63315"/>
  </r>
  <r>
    <x v="8"/>
    <d v="2009-09-01T00:00:00"/>
    <x v="1"/>
    <s v="Septembre"/>
    <n v="1"/>
    <n v="1"/>
    <s v="Mardi"/>
    <n v="67398"/>
  </r>
  <r>
    <x v="8"/>
    <d v="2009-09-02T00:00:00"/>
    <x v="1"/>
    <s v="Septembre"/>
    <n v="1"/>
    <n v="2"/>
    <s v="Mercredi"/>
    <n v="51454"/>
  </r>
  <r>
    <x v="8"/>
    <d v="2009-09-03T00:00:00"/>
    <x v="1"/>
    <s v="Septembre"/>
    <n v="1"/>
    <n v="3"/>
    <s v="Jeudi"/>
    <n v="48591"/>
  </r>
  <r>
    <x v="8"/>
    <d v="2009-09-04T00:00:00"/>
    <x v="1"/>
    <s v="Septembre"/>
    <n v="1"/>
    <n v="4"/>
    <s v="Vendredi"/>
    <n v="56565"/>
  </r>
  <r>
    <x v="8"/>
    <d v="2009-09-05T00:00:00"/>
    <x v="1"/>
    <s v="Septembre"/>
    <n v="1"/>
    <n v="5"/>
    <s v="Samedi"/>
    <n v="46712"/>
  </r>
  <r>
    <x v="8"/>
    <d v="2009-09-06T00:00:00"/>
    <x v="1"/>
    <s v="Septembre"/>
    <n v="1"/>
    <n v="6"/>
    <s v="Dimanche"/>
    <n v="75772"/>
  </r>
  <r>
    <x v="8"/>
    <d v="2009-09-07T00:00:00"/>
    <x v="1"/>
    <s v="Septembre"/>
    <n v="1"/>
    <n v="7"/>
    <s v="Lundi"/>
    <n v="76386"/>
  </r>
  <r>
    <x v="8"/>
    <d v="2009-09-08T00:00:00"/>
    <x v="1"/>
    <s v="Septembre"/>
    <n v="2"/>
    <n v="8"/>
    <s v="Mardi"/>
    <n v="74371"/>
  </r>
  <r>
    <x v="8"/>
    <d v="2009-09-09T00:00:00"/>
    <x v="1"/>
    <s v="Septembre"/>
    <n v="2"/>
    <n v="9"/>
    <s v="Mercredi"/>
    <n v="53497"/>
  </r>
  <r>
    <x v="8"/>
    <d v="2009-09-10T00:00:00"/>
    <x v="1"/>
    <s v="Septembre"/>
    <n v="2"/>
    <n v="10"/>
    <s v="Jeudi"/>
    <n v="69828"/>
  </r>
  <r>
    <x v="8"/>
    <d v="2009-09-11T00:00:00"/>
    <x v="1"/>
    <s v="Septembre"/>
    <n v="2"/>
    <n v="11"/>
    <s v="Vendredi"/>
    <n v="18951"/>
  </r>
  <r>
    <x v="8"/>
    <d v="2009-09-12T00:00:00"/>
    <x v="1"/>
    <s v="Septembre"/>
    <n v="2"/>
    <n v="12"/>
    <s v="Samedi"/>
    <n v="87843"/>
  </r>
  <r>
    <x v="8"/>
    <d v="2009-09-13T00:00:00"/>
    <x v="1"/>
    <s v="Septembre"/>
    <n v="2"/>
    <n v="13"/>
    <s v="Dimanche"/>
    <n v="22549"/>
  </r>
  <r>
    <x v="8"/>
    <d v="2009-09-14T00:00:00"/>
    <x v="1"/>
    <s v="Septembre"/>
    <n v="2"/>
    <n v="14"/>
    <s v="Lundi"/>
    <n v="76811"/>
  </r>
  <r>
    <x v="8"/>
    <d v="2009-09-15T00:00:00"/>
    <x v="1"/>
    <s v="Septembre"/>
    <n v="3"/>
    <n v="15"/>
    <s v="Mardi"/>
    <n v="23368"/>
  </r>
  <r>
    <x v="8"/>
    <d v="2009-09-16T00:00:00"/>
    <x v="1"/>
    <s v="Septembre"/>
    <n v="3"/>
    <n v="16"/>
    <s v="Mercredi"/>
    <n v="17330"/>
  </r>
  <r>
    <x v="8"/>
    <d v="2009-09-17T00:00:00"/>
    <x v="1"/>
    <s v="Septembre"/>
    <n v="3"/>
    <n v="17"/>
    <s v="Jeudi"/>
    <n v="17169"/>
  </r>
  <r>
    <x v="8"/>
    <d v="2009-09-18T00:00:00"/>
    <x v="1"/>
    <s v="Septembre"/>
    <n v="3"/>
    <n v="18"/>
    <s v="Vendredi"/>
    <n v="60640"/>
  </r>
  <r>
    <x v="8"/>
    <d v="2009-09-19T00:00:00"/>
    <x v="1"/>
    <s v="Septembre"/>
    <n v="3"/>
    <n v="19"/>
    <s v="Samedi"/>
    <n v="41596"/>
  </r>
  <r>
    <x v="8"/>
    <d v="2009-09-20T00:00:00"/>
    <x v="1"/>
    <s v="Septembre"/>
    <n v="3"/>
    <n v="20"/>
    <s v="Dimanche"/>
    <n v="26295"/>
  </r>
  <r>
    <x v="8"/>
    <d v="2009-09-21T00:00:00"/>
    <x v="1"/>
    <s v="Septembre"/>
    <n v="3"/>
    <n v="21"/>
    <s v="Lundi"/>
    <n v="29712"/>
  </r>
  <r>
    <x v="8"/>
    <d v="2009-09-22T00:00:00"/>
    <x v="1"/>
    <s v="Septembre"/>
    <n v="4"/>
    <n v="22"/>
    <s v="Mardi"/>
    <n v="32029"/>
  </r>
  <r>
    <x v="8"/>
    <d v="2009-09-23T00:00:00"/>
    <x v="1"/>
    <s v="Septembre"/>
    <n v="4"/>
    <n v="23"/>
    <s v="Mercredi"/>
    <n v="24404"/>
  </r>
  <r>
    <x v="8"/>
    <d v="2009-09-24T00:00:00"/>
    <x v="1"/>
    <s v="Septembre"/>
    <n v="4"/>
    <n v="24"/>
    <s v="Jeudi"/>
    <n v="48957"/>
  </r>
  <r>
    <x v="8"/>
    <d v="2009-09-25T00:00:00"/>
    <x v="1"/>
    <s v="Septembre"/>
    <n v="4"/>
    <n v="25"/>
    <s v="Vendredi"/>
    <n v="75892"/>
  </r>
  <r>
    <x v="8"/>
    <d v="2009-09-26T00:00:00"/>
    <x v="1"/>
    <s v="Septembre"/>
    <n v="4"/>
    <n v="26"/>
    <s v="Samedi"/>
    <n v="70817"/>
  </r>
  <r>
    <x v="8"/>
    <d v="2009-09-27T00:00:00"/>
    <x v="1"/>
    <s v="Septembre"/>
    <n v="4"/>
    <n v="27"/>
    <s v="Dimanche"/>
    <n v="19151"/>
  </r>
  <r>
    <x v="8"/>
    <d v="2009-09-28T00:00:00"/>
    <x v="1"/>
    <s v="Septembre"/>
    <n v="4"/>
    <n v="28"/>
    <s v="Lundi"/>
    <n v="26939"/>
  </r>
  <r>
    <x v="8"/>
    <d v="2009-09-29T00:00:00"/>
    <x v="1"/>
    <s v="Septembre"/>
    <n v="5"/>
    <n v="29"/>
    <s v="Mardi"/>
    <n v="48030"/>
  </r>
  <r>
    <x v="8"/>
    <d v="2009-09-30T00:00:00"/>
    <x v="1"/>
    <s v="Septembre"/>
    <n v="5"/>
    <n v="30"/>
    <s v="Mercredi"/>
    <n v="18345"/>
  </r>
  <r>
    <x v="8"/>
    <d v="2009-10-01T00:00:00"/>
    <x v="1"/>
    <s v="Octobre"/>
    <n v="1"/>
    <n v="1"/>
    <s v="Jeudi"/>
    <n v="24585"/>
  </r>
  <r>
    <x v="8"/>
    <d v="2009-10-02T00:00:00"/>
    <x v="1"/>
    <s v="Octobre"/>
    <n v="1"/>
    <n v="2"/>
    <s v="Vendredi"/>
    <n v="83355"/>
  </r>
  <r>
    <x v="8"/>
    <d v="2009-10-03T00:00:00"/>
    <x v="1"/>
    <s v="Octobre"/>
    <n v="1"/>
    <n v="3"/>
    <s v="Samedi"/>
    <n v="82959"/>
  </r>
  <r>
    <x v="8"/>
    <d v="2009-10-04T00:00:00"/>
    <x v="1"/>
    <s v="Octobre"/>
    <n v="1"/>
    <n v="4"/>
    <s v="Dimanche"/>
    <n v="74008"/>
  </r>
  <r>
    <x v="8"/>
    <d v="2009-10-05T00:00:00"/>
    <x v="1"/>
    <s v="Octobre"/>
    <n v="1"/>
    <n v="5"/>
    <s v="Lundi"/>
    <n v="56898"/>
  </r>
  <r>
    <x v="8"/>
    <d v="2009-10-06T00:00:00"/>
    <x v="1"/>
    <s v="Octobre"/>
    <n v="1"/>
    <n v="6"/>
    <s v="Mardi"/>
    <n v="63826"/>
  </r>
  <r>
    <x v="8"/>
    <d v="2009-10-07T00:00:00"/>
    <x v="1"/>
    <s v="Octobre"/>
    <n v="1"/>
    <n v="7"/>
    <s v="Mercredi"/>
    <n v="81262"/>
  </r>
  <r>
    <x v="8"/>
    <d v="2009-10-08T00:00:00"/>
    <x v="1"/>
    <s v="Octobre"/>
    <n v="2"/>
    <n v="8"/>
    <s v="Jeudi"/>
    <n v="68349"/>
  </r>
  <r>
    <x v="8"/>
    <d v="2009-10-09T00:00:00"/>
    <x v="1"/>
    <s v="Octobre"/>
    <n v="2"/>
    <n v="9"/>
    <s v="Vendredi"/>
    <n v="64108"/>
  </r>
  <r>
    <x v="8"/>
    <d v="2009-10-10T00:00:00"/>
    <x v="1"/>
    <s v="Octobre"/>
    <n v="2"/>
    <n v="10"/>
    <s v="Samedi"/>
    <n v="51436"/>
  </r>
  <r>
    <x v="8"/>
    <d v="2009-10-11T00:00:00"/>
    <x v="1"/>
    <s v="Octobre"/>
    <n v="2"/>
    <n v="11"/>
    <s v="Dimanche"/>
    <n v="42941"/>
  </r>
  <r>
    <x v="8"/>
    <d v="2009-10-12T00:00:00"/>
    <x v="1"/>
    <s v="Octobre"/>
    <n v="2"/>
    <n v="12"/>
    <s v="Lundi"/>
    <n v="87686"/>
  </r>
  <r>
    <x v="8"/>
    <d v="2009-10-13T00:00:00"/>
    <x v="1"/>
    <s v="Octobre"/>
    <n v="2"/>
    <n v="13"/>
    <s v="Mardi"/>
    <n v="52915"/>
  </r>
  <r>
    <x v="8"/>
    <d v="2009-10-14T00:00:00"/>
    <x v="1"/>
    <s v="Octobre"/>
    <n v="2"/>
    <n v="14"/>
    <s v="Mercredi"/>
    <n v="23001"/>
  </r>
  <r>
    <x v="8"/>
    <d v="2009-10-15T00:00:00"/>
    <x v="1"/>
    <s v="Octobre"/>
    <n v="3"/>
    <n v="15"/>
    <s v="Jeudi"/>
    <n v="97878"/>
  </r>
  <r>
    <x v="8"/>
    <d v="2009-10-16T00:00:00"/>
    <x v="1"/>
    <s v="Octobre"/>
    <n v="3"/>
    <n v="16"/>
    <s v="Vendredi"/>
    <n v="84214"/>
  </r>
  <r>
    <x v="8"/>
    <d v="2009-10-17T00:00:00"/>
    <x v="1"/>
    <s v="Octobre"/>
    <n v="3"/>
    <n v="17"/>
    <s v="Samedi"/>
    <n v="129524"/>
  </r>
  <r>
    <x v="8"/>
    <d v="2009-10-18T00:00:00"/>
    <x v="1"/>
    <s v="Octobre"/>
    <n v="3"/>
    <n v="18"/>
    <s v="Dimanche"/>
    <n v="133805"/>
  </r>
  <r>
    <x v="8"/>
    <d v="2009-10-19T00:00:00"/>
    <x v="1"/>
    <s v="Octobre"/>
    <n v="3"/>
    <n v="19"/>
    <s v="Lundi"/>
    <n v="135793"/>
  </r>
  <r>
    <x v="8"/>
    <d v="2009-10-20T00:00:00"/>
    <x v="1"/>
    <s v="Octobre"/>
    <n v="3"/>
    <n v="20"/>
    <s v="Mardi"/>
    <n v="135742"/>
  </r>
  <r>
    <x v="8"/>
    <d v="2009-10-21T00:00:00"/>
    <x v="1"/>
    <s v="Octobre"/>
    <n v="3"/>
    <n v="21"/>
    <s v="Mercredi"/>
    <n v="62689"/>
  </r>
  <r>
    <x v="8"/>
    <d v="2009-10-22T00:00:00"/>
    <x v="1"/>
    <s v="Octobre"/>
    <n v="4"/>
    <n v="22"/>
    <s v="Jeudi"/>
    <n v="131512"/>
  </r>
  <r>
    <x v="8"/>
    <d v="2009-10-23T00:00:00"/>
    <x v="1"/>
    <s v="Octobre"/>
    <n v="4"/>
    <n v="23"/>
    <s v="Vendredi"/>
    <n v="154434"/>
  </r>
  <r>
    <x v="8"/>
    <d v="2009-10-24T00:00:00"/>
    <x v="1"/>
    <s v="Octobre"/>
    <n v="4"/>
    <n v="24"/>
    <s v="Samedi"/>
    <n v="149324"/>
  </r>
  <r>
    <x v="8"/>
    <d v="2009-10-25T00:00:00"/>
    <x v="1"/>
    <s v="Octobre"/>
    <n v="4"/>
    <n v="25"/>
    <s v="Dimanche"/>
    <n v="144348"/>
  </r>
  <r>
    <x v="8"/>
    <d v="2009-10-26T00:00:00"/>
    <x v="1"/>
    <s v="Octobre"/>
    <n v="4"/>
    <n v="26"/>
    <s v="Lundi"/>
    <n v="105141"/>
  </r>
  <r>
    <x v="8"/>
    <d v="2009-10-27T00:00:00"/>
    <x v="1"/>
    <s v="Octobre"/>
    <n v="4"/>
    <n v="27"/>
    <s v="Mardi"/>
    <n v="147827"/>
  </r>
  <r>
    <x v="8"/>
    <d v="2009-10-28T00:00:00"/>
    <x v="1"/>
    <s v="Octobre"/>
    <n v="4"/>
    <n v="28"/>
    <s v="Mercredi"/>
    <n v="146760"/>
  </r>
  <r>
    <x v="8"/>
    <d v="2009-10-29T00:00:00"/>
    <x v="1"/>
    <s v="Octobre"/>
    <n v="5"/>
    <n v="29"/>
    <s v="Jeudi"/>
    <n v="45794"/>
  </r>
  <r>
    <x v="8"/>
    <d v="2009-10-30T00:00:00"/>
    <x v="1"/>
    <s v="Octobre"/>
    <n v="5"/>
    <n v="30"/>
    <s v="Vendredi"/>
    <n v="84122"/>
  </r>
  <r>
    <x v="8"/>
    <d v="2009-10-31T00:00:00"/>
    <x v="1"/>
    <s v="Octobre"/>
    <n v="5"/>
    <n v="31"/>
    <s v="Samedi"/>
    <n v="142329"/>
  </r>
  <r>
    <x v="8"/>
    <d v="2009-11-01T00:00:00"/>
    <x v="1"/>
    <s v="Novembre"/>
    <n v="1"/>
    <n v="1"/>
    <s v="Dimanche"/>
    <n v="87358"/>
  </r>
  <r>
    <x v="8"/>
    <d v="2009-11-02T00:00:00"/>
    <x v="1"/>
    <s v="Novembre"/>
    <n v="1"/>
    <n v="2"/>
    <s v="Lundi"/>
    <n v="89580"/>
  </r>
  <r>
    <x v="8"/>
    <d v="2009-11-03T00:00:00"/>
    <x v="1"/>
    <s v="Novembre"/>
    <n v="1"/>
    <n v="3"/>
    <s v="Mardi"/>
    <n v="82474"/>
  </r>
  <r>
    <x v="8"/>
    <d v="2009-11-04T00:00:00"/>
    <x v="1"/>
    <s v="Novembre"/>
    <n v="1"/>
    <n v="4"/>
    <s v="Mercredi"/>
    <n v="106463"/>
  </r>
  <r>
    <x v="8"/>
    <d v="2009-11-05T00:00:00"/>
    <x v="1"/>
    <s v="Novembre"/>
    <n v="1"/>
    <n v="5"/>
    <s v="Jeudi"/>
    <n v="99432"/>
  </r>
  <r>
    <x v="8"/>
    <d v="2009-11-06T00:00:00"/>
    <x v="1"/>
    <s v="Novembre"/>
    <n v="1"/>
    <n v="6"/>
    <s v="Vendredi"/>
    <n v="101905"/>
  </r>
  <r>
    <x v="8"/>
    <d v="2009-11-07T00:00:00"/>
    <x v="1"/>
    <s v="Novembre"/>
    <n v="1"/>
    <n v="7"/>
    <s v="Samedi"/>
    <n v="112986"/>
  </r>
  <r>
    <x v="8"/>
    <d v="2009-11-08T00:00:00"/>
    <x v="1"/>
    <s v="Novembre"/>
    <n v="2"/>
    <n v="8"/>
    <s v="Dimanche"/>
    <n v="104344"/>
  </r>
  <r>
    <x v="8"/>
    <d v="2009-11-09T00:00:00"/>
    <x v="1"/>
    <s v="Novembre"/>
    <n v="2"/>
    <n v="9"/>
    <s v="Lundi"/>
    <n v="40021"/>
  </r>
  <r>
    <x v="8"/>
    <d v="2009-11-10T00:00:00"/>
    <x v="1"/>
    <s v="Novembre"/>
    <n v="2"/>
    <n v="10"/>
    <s v="Mardi"/>
    <n v="88562"/>
  </r>
  <r>
    <x v="8"/>
    <d v="2009-11-11T00:00:00"/>
    <x v="1"/>
    <s v="Novembre"/>
    <n v="2"/>
    <n v="11"/>
    <s v="Mercredi"/>
    <n v="48039"/>
  </r>
  <r>
    <x v="8"/>
    <d v="2009-11-12T00:00:00"/>
    <x v="1"/>
    <s v="Novembre"/>
    <n v="2"/>
    <n v="12"/>
    <s v="Jeudi"/>
    <n v="127615"/>
  </r>
  <r>
    <x v="8"/>
    <d v="2009-11-13T00:00:00"/>
    <x v="1"/>
    <s v="Novembre"/>
    <n v="2"/>
    <n v="13"/>
    <s v="Vendredi"/>
    <n v="75663"/>
  </r>
  <r>
    <x v="8"/>
    <d v="2009-11-14T00:00:00"/>
    <x v="1"/>
    <s v="Novembre"/>
    <n v="2"/>
    <n v="14"/>
    <s v="Samedi"/>
    <n v="102515"/>
  </r>
  <r>
    <x v="8"/>
    <d v="2009-11-15T00:00:00"/>
    <x v="1"/>
    <s v="Novembre"/>
    <n v="3"/>
    <n v="15"/>
    <s v="Dimanche"/>
    <n v="81159"/>
  </r>
  <r>
    <x v="8"/>
    <d v="2009-11-16T00:00:00"/>
    <x v="1"/>
    <s v="Novembre"/>
    <n v="3"/>
    <n v="16"/>
    <s v="Lundi"/>
    <n v="128492"/>
  </r>
  <r>
    <x v="8"/>
    <d v="2009-11-17T00:00:00"/>
    <x v="1"/>
    <s v="Novembre"/>
    <n v="3"/>
    <n v="17"/>
    <s v="Mardi"/>
    <n v="96082"/>
  </r>
  <r>
    <x v="8"/>
    <d v="2009-11-18T00:00:00"/>
    <x v="1"/>
    <s v="Novembre"/>
    <n v="3"/>
    <n v="18"/>
    <s v="Mercredi"/>
    <n v="133323"/>
  </r>
  <r>
    <x v="8"/>
    <d v="2009-11-19T00:00:00"/>
    <x v="1"/>
    <s v="Novembre"/>
    <n v="3"/>
    <n v="19"/>
    <s v="Jeudi"/>
    <n v="89672"/>
  </r>
  <r>
    <x v="8"/>
    <d v="2009-11-20T00:00:00"/>
    <x v="1"/>
    <s v="Novembre"/>
    <n v="3"/>
    <n v="20"/>
    <s v="Vendredi"/>
    <n v="99245"/>
  </r>
  <r>
    <x v="8"/>
    <d v="2009-11-21T00:00:00"/>
    <x v="1"/>
    <s v="Novembre"/>
    <n v="3"/>
    <n v="21"/>
    <s v="Samedi"/>
    <n v="50065"/>
  </r>
  <r>
    <x v="8"/>
    <d v="2009-11-22T00:00:00"/>
    <x v="1"/>
    <s v="Novembre"/>
    <n v="4"/>
    <n v="22"/>
    <s v="Dimanche"/>
    <n v="70440"/>
  </r>
  <r>
    <x v="8"/>
    <d v="2009-11-23T00:00:00"/>
    <x v="1"/>
    <s v="Novembre"/>
    <n v="4"/>
    <n v="23"/>
    <s v="Lundi"/>
    <n v="117714"/>
  </r>
  <r>
    <x v="8"/>
    <d v="2009-11-24T00:00:00"/>
    <x v="1"/>
    <s v="Novembre"/>
    <n v="4"/>
    <n v="24"/>
    <s v="Mardi"/>
    <n v="59139"/>
  </r>
  <r>
    <x v="8"/>
    <d v="2009-11-25T00:00:00"/>
    <x v="1"/>
    <s v="Novembre"/>
    <n v="4"/>
    <n v="25"/>
    <s v="Mercredi"/>
    <n v="56466"/>
  </r>
  <r>
    <x v="8"/>
    <d v="2009-11-26T00:00:00"/>
    <x v="1"/>
    <s v="Novembre"/>
    <n v="4"/>
    <n v="26"/>
    <s v="Jeudi"/>
    <n v="70566"/>
  </r>
  <r>
    <x v="8"/>
    <d v="2009-11-27T00:00:00"/>
    <x v="1"/>
    <s v="Novembre"/>
    <n v="4"/>
    <n v="27"/>
    <s v="Vendredi"/>
    <n v="62806"/>
  </r>
  <r>
    <x v="8"/>
    <d v="2009-11-28T00:00:00"/>
    <x v="1"/>
    <s v="Novembre"/>
    <n v="4"/>
    <n v="28"/>
    <s v="Samedi"/>
    <n v="115288"/>
  </r>
  <r>
    <x v="8"/>
    <d v="2009-11-29T00:00:00"/>
    <x v="1"/>
    <s v="Novembre"/>
    <n v="5"/>
    <n v="29"/>
    <s v="Dimanche"/>
    <n v="77572"/>
  </r>
  <r>
    <x v="8"/>
    <d v="2009-11-30T00:00:00"/>
    <x v="1"/>
    <s v="Novembre"/>
    <n v="5"/>
    <n v="30"/>
    <s v="Lundi"/>
    <n v="153948"/>
  </r>
  <r>
    <x v="8"/>
    <d v="2009-12-01T00:00:00"/>
    <x v="1"/>
    <s v="Décembre"/>
    <n v="1"/>
    <n v="1"/>
    <s v="Mardi"/>
    <n v="106075"/>
  </r>
  <r>
    <x v="8"/>
    <d v="2009-12-02T00:00:00"/>
    <x v="1"/>
    <s v="Décembre"/>
    <n v="1"/>
    <n v="2"/>
    <s v="Mercredi"/>
    <n v="65908"/>
  </r>
  <r>
    <x v="8"/>
    <d v="2009-12-03T00:00:00"/>
    <x v="1"/>
    <s v="Décembre"/>
    <n v="1"/>
    <n v="3"/>
    <s v="Jeudi"/>
    <n v="136297"/>
  </r>
  <r>
    <x v="8"/>
    <d v="2009-12-04T00:00:00"/>
    <x v="1"/>
    <s v="Décembre"/>
    <n v="1"/>
    <n v="4"/>
    <s v="Vendredi"/>
    <n v="57540"/>
  </r>
  <r>
    <x v="8"/>
    <d v="2009-12-05T00:00:00"/>
    <x v="1"/>
    <s v="Décembre"/>
    <n v="1"/>
    <n v="5"/>
    <s v="Samedi"/>
    <n v="106475"/>
  </r>
  <r>
    <x v="8"/>
    <d v="2009-12-06T00:00:00"/>
    <x v="1"/>
    <s v="Décembre"/>
    <n v="1"/>
    <n v="6"/>
    <s v="Dimanche"/>
    <n v="73696"/>
  </r>
  <r>
    <x v="8"/>
    <d v="2009-12-07T00:00:00"/>
    <x v="1"/>
    <s v="Décembre"/>
    <n v="1"/>
    <n v="7"/>
    <s v="Lundi"/>
    <n v="151628"/>
  </r>
  <r>
    <x v="8"/>
    <d v="2009-12-08T00:00:00"/>
    <x v="1"/>
    <s v="Décembre"/>
    <n v="2"/>
    <n v="8"/>
    <s v="Mardi"/>
    <n v="123816"/>
  </r>
  <r>
    <x v="8"/>
    <d v="2009-12-09T00:00:00"/>
    <x v="1"/>
    <s v="Décembre"/>
    <n v="2"/>
    <n v="9"/>
    <s v="Mercredi"/>
    <n v="110311"/>
  </r>
  <r>
    <x v="8"/>
    <d v="2009-12-10T00:00:00"/>
    <x v="1"/>
    <s v="Décembre"/>
    <n v="2"/>
    <n v="10"/>
    <s v="Jeudi"/>
    <n v="52933"/>
  </r>
  <r>
    <x v="8"/>
    <d v="2009-12-11T00:00:00"/>
    <x v="1"/>
    <s v="Décembre"/>
    <n v="2"/>
    <n v="11"/>
    <s v="Vendredi"/>
    <n v="66603"/>
  </r>
  <r>
    <x v="8"/>
    <d v="2009-12-12T00:00:00"/>
    <x v="1"/>
    <s v="Décembre"/>
    <n v="2"/>
    <n v="12"/>
    <s v="Samedi"/>
    <n v="67049"/>
  </r>
  <r>
    <x v="8"/>
    <d v="2009-12-13T00:00:00"/>
    <x v="1"/>
    <s v="Décembre"/>
    <n v="2"/>
    <n v="13"/>
    <s v="Dimanche"/>
    <n v="135164"/>
  </r>
  <r>
    <x v="8"/>
    <d v="2009-12-14T00:00:00"/>
    <x v="1"/>
    <s v="Décembre"/>
    <n v="2"/>
    <n v="14"/>
    <s v="Lundi"/>
    <n v="114714"/>
  </r>
  <r>
    <x v="8"/>
    <d v="2009-12-15T00:00:00"/>
    <x v="1"/>
    <s v="Décembre"/>
    <n v="3"/>
    <n v="15"/>
    <s v="Mardi"/>
    <n v="66351"/>
  </r>
  <r>
    <x v="8"/>
    <d v="2009-12-16T00:00:00"/>
    <x v="1"/>
    <s v="Décembre"/>
    <n v="3"/>
    <n v="16"/>
    <s v="Mercredi"/>
    <n v="127234"/>
  </r>
  <r>
    <x v="8"/>
    <d v="2009-12-17T00:00:00"/>
    <x v="1"/>
    <s v="Décembre"/>
    <n v="3"/>
    <n v="17"/>
    <s v="Jeudi"/>
    <n v="108045"/>
  </r>
  <r>
    <x v="8"/>
    <d v="2009-12-18T00:00:00"/>
    <x v="1"/>
    <s v="Décembre"/>
    <n v="3"/>
    <n v="18"/>
    <s v="Vendredi"/>
    <n v="49626"/>
  </r>
  <r>
    <x v="8"/>
    <d v="2009-12-19T00:00:00"/>
    <x v="1"/>
    <s v="Décembre"/>
    <n v="3"/>
    <n v="19"/>
    <s v="Samedi"/>
    <n v="142440"/>
  </r>
  <r>
    <x v="8"/>
    <d v="2009-12-20T00:00:00"/>
    <x v="1"/>
    <s v="Décembre"/>
    <n v="3"/>
    <n v="20"/>
    <s v="Dimanche"/>
    <n v="105477"/>
  </r>
  <r>
    <x v="8"/>
    <d v="2009-12-21T00:00:00"/>
    <x v="1"/>
    <s v="Décembre"/>
    <n v="3"/>
    <n v="21"/>
    <s v="Lundi"/>
    <n v="57080"/>
  </r>
  <r>
    <x v="8"/>
    <d v="2009-12-22T00:00:00"/>
    <x v="1"/>
    <s v="Décembre"/>
    <n v="4"/>
    <n v="22"/>
    <s v="Mardi"/>
    <n v="133354"/>
  </r>
  <r>
    <x v="8"/>
    <d v="2009-12-23T00:00:00"/>
    <x v="1"/>
    <s v="Décembre"/>
    <n v="4"/>
    <n v="23"/>
    <s v="Mercredi"/>
    <n v="103365"/>
  </r>
  <r>
    <x v="8"/>
    <d v="2009-12-24T00:00:00"/>
    <x v="1"/>
    <s v="Décembre"/>
    <n v="4"/>
    <n v="24"/>
    <s v="Jeudi"/>
    <n v="126435"/>
  </r>
  <r>
    <x v="8"/>
    <d v="2009-12-25T00:00:00"/>
    <x v="1"/>
    <s v="Décembre"/>
    <n v="4"/>
    <n v="25"/>
    <s v="Vendredi"/>
    <n v="141863"/>
  </r>
  <r>
    <x v="8"/>
    <d v="2009-12-26T00:00:00"/>
    <x v="1"/>
    <s v="Décembre"/>
    <n v="4"/>
    <n v="26"/>
    <s v="Samedi"/>
    <n v="102204"/>
  </r>
  <r>
    <x v="8"/>
    <d v="2009-12-27T00:00:00"/>
    <x v="1"/>
    <s v="Décembre"/>
    <n v="4"/>
    <n v="27"/>
    <s v="Dimanche"/>
    <n v="79510"/>
  </r>
  <r>
    <x v="8"/>
    <d v="2009-12-28T00:00:00"/>
    <x v="1"/>
    <s v="Décembre"/>
    <n v="4"/>
    <n v="28"/>
    <s v="Lundi"/>
    <n v="104246"/>
  </r>
  <r>
    <x v="8"/>
    <d v="2009-12-29T00:00:00"/>
    <x v="1"/>
    <s v="Décembre"/>
    <n v="5"/>
    <n v="29"/>
    <s v="Mardi"/>
    <n v="131897"/>
  </r>
  <r>
    <x v="8"/>
    <d v="2009-12-30T00:00:00"/>
    <x v="1"/>
    <s v="Décembre"/>
    <n v="5"/>
    <n v="30"/>
    <s v="Mercredi"/>
    <n v="108814"/>
  </r>
  <r>
    <x v="8"/>
    <d v="2009-12-31T00:00:00"/>
    <x v="1"/>
    <s v="Décembre"/>
    <n v="5"/>
    <n v="31"/>
    <s v="Jeudi"/>
    <n v="44037"/>
  </r>
  <r>
    <x v="9"/>
    <m/>
    <x v="2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">
  <r>
    <d v="2000-04-02T00:00:00"/>
    <x v="0"/>
    <s v="Dimanche"/>
    <d v="1899-12-30T00:00:36"/>
    <n v="0.9"/>
    <n v="11"/>
    <n v="1"/>
    <x v="0"/>
  </r>
  <r>
    <d v="2000-04-02T00:00:00"/>
    <x v="0"/>
    <s v="Dimanche"/>
    <d v="1899-12-30T00:02:06"/>
    <n v="3.1500000000000004"/>
    <n v="11"/>
    <n v="3"/>
    <x v="0"/>
  </r>
  <r>
    <d v="2000-04-02T00:00:00"/>
    <x v="0"/>
    <s v="Dimanche"/>
    <d v="1899-12-30T00:01:10"/>
    <n v="1.6689814814814817E-2"/>
    <s v="02.34.55.66.89"/>
    <n v="4"/>
    <x v="1"/>
  </r>
  <r>
    <d v="2000-04-02T00:00:00"/>
    <x v="0"/>
    <s v="Dimanche"/>
    <d v="1899-12-30T00:10:05"/>
    <n v="0.14424768518518521"/>
    <s v="05.60.99.08.87"/>
    <n v="6"/>
    <x v="1"/>
  </r>
  <r>
    <d v="2000-04-02T00:00:00"/>
    <x v="0"/>
    <s v="Dimanche"/>
    <d v="1899-12-30T00:08:34"/>
    <n v="0.12255092592592594"/>
    <s v="05.60.99.08.87"/>
    <n v="7"/>
    <x v="1"/>
  </r>
  <r>
    <d v="2000-04-02T00:00:00"/>
    <x v="0"/>
    <s v="Dimanche"/>
    <d v="1899-12-30T00:05:33"/>
    <n v="7.9395833333333346E-2"/>
    <s v="02.34.55.66.89"/>
    <n v="8"/>
    <x v="2"/>
  </r>
  <r>
    <d v="2000-04-02T00:00:00"/>
    <x v="0"/>
    <s v="Dimanche"/>
    <d v="1899-12-30T00:06:52"/>
    <n v="9.8231481481481489E-2"/>
    <s v="02.34.55.66.89"/>
    <n v="8"/>
    <x v="1"/>
  </r>
  <r>
    <d v="2000-04-02T00:00:00"/>
    <x v="0"/>
    <s v="Dimanche"/>
    <d v="1899-12-30T00:12:58"/>
    <n v="40.196666666666665"/>
    <s v="00 1 325 5545"/>
    <n v="9"/>
    <x v="2"/>
  </r>
  <r>
    <d v="2000-04-02T00:00:00"/>
    <x v="0"/>
    <s v="Dimanche"/>
    <d v="1899-12-30T00:09:49"/>
    <n v="30.431666666666661"/>
    <s v="00 370 2 273067"/>
    <n v="9"/>
    <x v="2"/>
  </r>
  <r>
    <d v="2000-04-02T00:00:00"/>
    <x v="0"/>
    <s v="Dimanche"/>
    <d v="1899-12-30T00:02:54"/>
    <n v="4.1486111111111112E-2"/>
    <s v="01.22.33.44.55"/>
    <n v="9"/>
    <x v="1"/>
  </r>
  <r>
    <d v="2000-03-30T00:00:00"/>
    <x v="1"/>
    <s v="Jeudi"/>
    <d v="1899-12-30T00:01:30"/>
    <n v="2.25"/>
    <n v="11"/>
    <n v="1"/>
    <x v="0"/>
  </r>
  <r>
    <d v="2000-03-30T00:00:00"/>
    <x v="1"/>
    <s v="Jeudi"/>
    <d v="1899-12-30T00:00:45"/>
    <n v="1.125"/>
    <n v="11"/>
    <n v="1"/>
    <x v="0"/>
  </r>
  <r>
    <d v="2000-03-30T00:00:00"/>
    <x v="1"/>
    <s v="Jeudi"/>
    <d v="1899-12-30T00:03:44"/>
    <n v="5.340740740740741E-2"/>
    <s v="05.60.99.08.87"/>
    <n v="2"/>
    <x v="1"/>
  </r>
  <r>
    <d v="2000-03-30T00:00:00"/>
    <x v="1"/>
    <s v="Jeudi"/>
    <d v="1899-12-30T00:02:05"/>
    <n v="3.1250000000000004"/>
    <n v="11"/>
    <n v="3"/>
    <x v="0"/>
  </r>
  <r>
    <d v="2000-03-30T00:00:00"/>
    <x v="1"/>
    <s v="Jeudi"/>
    <d v="1899-12-30T00:02:32"/>
    <n v="3.624074074074074E-2"/>
    <s v="05.60.99.08.87"/>
    <n v="3"/>
    <x v="1"/>
  </r>
  <r>
    <d v="2000-03-30T00:00:00"/>
    <x v="1"/>
    <s v="Jeudi"/>
    <d v="1899-12-30T00:01:31"/>
    <n v="2.1696759259259259E-2"/>
    <s v="03.45.67.89.01"/>
    <n v="4"/>
    <x v="1"/>
  </r>
  <r>
    <d v="2000-03-30T00:00:00"/>
    <x v="1"/>
    <s v="Jeudi"/>
    <d v="1899-12-30T00:13:01"/>
    <n v="0.18621064814814817"/>
    <s v="03.45.67.89.01"/>
    <n v="5"/>
    <x v="1"/>
  </r>
  <r>
    <d v="2000-03-30T00:00:00"/>
    <x v="1"/>
    <s v="Jeudi"/>
    <d v="1899-12-30T00:07:14"/>
    <n v="22.423333333333332"/>
    <s v="00 1 325 5545"/>
    <n v="6"/>
    <x v="2"/>
  </r>
  <r>
    <d v="2000-03-30T00:00:00"/>
    <x v="1"/>
    <s v="Jeudi"/>
    <d v="1899-12-30T00:00:43"/>
    <n v="1.075"/>
    <n v="11"/>
    <n v="7"/>
    <x v="0"/>
  </r>
  <r>
    <d v="2000-03-30T00:00:00"/>
    <x v="1"/>
    <s v="Jeudi"/>
    <d v="1899-12-30T00:05:54"/>
    <n v="18.290000000000003"/>
    <s v="00 1 325 5545"/>
    <n v="8"/>
    <x v="2"/>
  </r>
  <r>
    <d v="2000-03-29T00:00:00"/>
    <x v="1"/>
    <s v="Mercredi"/>
    <d v="1899-12-30T00:00:55"/>
    <n v="1.3749999999999998"/>
    <n v="11"/>
    <n v="1"/>
    <x v="0"/>
  </r>
  <r>
    <d v="2000-03-29T00:00:00"/>
    <x v="1"/>
    <s v="Mercredi"/>
    <d v="1899-12-30T00:01:25"/>
    <n v="2.1250000000000004"/>
    <n v="11"/>
    <n v="2"/>
    <x v="0"/>
  </r>
  <r>
    <d v="2000-03-29T00:00:00"/>
    <x v="1"/>
    <s v="Mercredi"/>
    <d v="1899-12-30T00:13:31"/>
    <n v="0.19336342592592595"/>
    <s v="02.34.55.66.89"/>
    <n v="3"/>
    <x v="1"/>
  </r>
  <r>
    <d v="2000-03-29T00:00:00"/>
    <x v="1"/>
    <s v="Mercredi"/>
    <d v="1899-12-30T00:06:58"/>
    <n v="9.9662037037037049E-2"/>
    <s v="02.34.55.66.89"/>
    <n v="3"/>
    <x v="1"/>
  </r>
  <r>
    <d v="2000-03-29T00:00:00"/>
    <x v="1"/>
    <s v="Mercredi"/>
    <d v="1899-12-30T00:11:21"/>
    <n v="0.16236805555555553"/>
    <s v="04.65.78.09.12"/>
    <n v="4"/>
    <x v="1"/>
  </r>
  <r>
    <d v="2000-03-29T00:00:00"/>
    <x v="1"/>
    <s v="Mercredi"/>
    <d v="1899-12-30T00:09:22"/>
    <n v="29.036666666666669"/>
    <s v="00 370 2 273067"/>
    <n v="5"/>
    <x v="2"/>
  </r>
  <r>
    <d v="2000-03-29T00:00:00"/>
    <x v="1"/>
    <s v="Mercredi"/>
    <d v="1899-12-30T00:01:02"/>
    <n v="1.5500000000000003"/>
    <n v="11"/>
    <n v="6"/>
    <x v="0"/>
  </r>
  <r>
    <d v="2000-03-29T00:00:00"/>
    <x v="1"/>
    <s v="Mercredi"/>
    <d v="1899-12-30T00:08:24"/>
    <n v="26.040000000000003"/>
    <s v="00 370 2 273067"/>
    <n v="6"/>
    <x v="2"/>
  </r>
  <r>
    <d v="2000-03-29T00:00:00"/>
    <x v="1"/>
    <s v="Mercredi"/>
    <d v="1899-12-30T00:01:52"/>
    <n v="5.7866666666666662"/>
    <s v="00 370 2 273067"/>
    <n v="6"/>
    <x v="2"/>
  </r>
  <r>
    <d v="2000-03-29T00:00:00"/>
    <x v="1"/>
    <s v="Mercredi"/>
    <d v="1899-12-30T00:09:24"/>
    <n v="0.13447222222222224"/>
    <s v="04.65.78.09.12"/>
    <n v="6"/>
    <x v="1"/>
  </r>
  <r>
    <d v="2000-03-29T00:00:00"/>
    <x v="1"/>
    <s v="Mercredi"/>
    <d v="1899-12-30T00:06:35"/>
    <n v="20.408333333333331"/>
    <s v="00 370 2 273067"/>
    <n v="7"/>
    <x v="2"/>
  </r>
  <r>
    <d v="2000-03-29T00:00:00"/>
    <x v="1"/>
    <s v="Mercredi"/>
    <d v="1899-12-30T00:03:08"/>
    <n v="9.7133333333333329"/>
    <s v="00 370 2 273067"/>
    <n v="7"/>
    <x v="2"/>
  </r>
  <r>
    <d v="2000-03-29T00:00:00"/>
    <x v="1"/>
    <s v="Mercredi"/>
    <d v="1899-12-30T00:03:04"/>
    <n v="4.3870370370370379E-2"/>
    <s v="05.60.99.08.87"/>
    <n v="7"/>
    <x v="1"/>
  </r>
  <r>
    <d v="2000-03-29T00:00:00"/>
    <x v="1"/>
    <s v="Mercredi"/>
    <d v="1899-12-30T00:14:23"/>
    <n v="44.588333333333338"/>
    <s v="00 370 2 273067"/>
    <n v="9"/>
    <x v="2"/>
  </r>
  <r>
    <d v="2000-03-29T00:00:00"/>
    <x v="1"/>
    <s v="Mercredi"/>
    <d v="1899-12-30T00:09:07"/>
    <n v="28.26166666666667"/>
    <s v="00 370 2 273067"/>
    <n v="9"/>
    <x v="2"/>
  </r>
  <r>
    <d v="2000-04-01T00:00:00"/>
    <x v="0"/>
    <s v="Samedi"/>
    <d v="1899-12-30T00:00:48"/>
    <n v="1.2"/>
    <n v="11"/>
    <n v="1"/>
    <x v="0"/>
  </r>
  <r>
    <d v="2000-04-01T00:00:00"/>
    <x v="0"/>
    <s v="Samedi"/>
    <d v="1899-12-30T00:07:47"/>
    <n v="0.11134490740740741"/>
    <s v="02.34.55.66.89"/>
    <n v="1"/>
    <x v="1"/>
  </r>
  <r>
    <d v="2000-04-01T00:00:00"/>
    <x v="0"/>
    <s v="Samedi"/>
    <d v="1899-12-30T00:04:57"/>
    <n v="7.08125E-2"/>
    <s v="02.34.55.66.89"/>
    <n v="1"/>
    <x v="1"/>
  </r>
  <r>
    <d v="2000-04-01T00:00:00"/>
    <x v="0"/>
    <s v="Samedi"/>
    <d v="1899-12-30T00:02:30"/>
    <n v="7.75"/>
    <s v="00 1 325 5545"/>
    <n v="3"/>
    <x v="2"/>
  </r>
  <r>
    <d v="2000-04-01T00:00:00"/>
    <x v="0"/>
    <s v="Samedi"/>
    <d v="1899-12-30T00:12:19"/>
    <n v="38.181666666666672"/>
    <s v="00 370 2 273067"/>
    <n v="4"/>
    <x v="2"/>
  </r>
  <r>
    <d v="2000-04-01T00:00:00"/>
    <x v="0"/>
    <s v="Samedi"/>
    <d v="1899-12-30T00:08:31"/>
    <n v="26.401666666666667"/>
    <s v="00 370 2 273067"/>
    <n v="5"/>
    <x v="2"/>
  </r>
  <r>
    <d v="2000-04-01T00:00:00"/>
    <x v="0"/>
    <s v="Samedi"/>
    <d v="1899-12-30T00:03:51"/>
    <n v="5.507638888888889E-2"/>
    <s v="02.34.55.66.89"/>
    <n v="6"/>
    <x v="1"/>
  </r>
  <r>
    <d v="2000-04-01T00:00:00"/>
    <x v="0"/>
    <s v="Samedi"/>
    <d v="1899-12-30T00:03:48"/>
    <n v="5.436111111111111E-2"/>
    <s v="05.60.99.08.87"/>
    <n v="9"/>
    <x v="1"/>
  </r>
  <r>
    <d v="2000-03-31T00:00:00"/>
    <x v="1"/>
    <s v="Vendredi"/>
    <d v="1899-12-30T00:11:49"/>
    <n v="0.1690439814814815"/>
    <s v="03.45.67.89.01"/>
    <n v="1"/>
    <x v="1"/>
  </r>
  <r>
    <d v="2000-03-31T00:00:00"/>
    <x v="1"/>
    <s v="Vendredi"/>
    <d v="1899-12-30T00:08:40"/>
    <n v="0.12398148148148147"/>
    <s v="05.60.99.08.87"/>
    <n v="1"/>
    <x v="1"/>
  </r>
  <r>
    <d v="2000-03-31T00:00:00"/>
    <x v="1"/>
    <s v="Vendredi"/>
    <d v="1899-12-30T00:02:43"/>
    <n v="3.8863425925925933E-2"/>
    <s v="05.60.99.08.87"/>
    <n v="2"/>
    <x v="1"/>
  </r>
  <r>
    <d v="2000-03-31T00:00:00"/>
    <x v="1"/>
    <s v="Vendredi"/>
    <d v="1899-12-30T00:01:56"/>
    <n v="2.9"/>
    <n v="11"/>
    <n v="3"/>
    <x v="0"/>
  </r>
  <r>
    <d v="2000-03-31T00:00:00"/>
    <x v="1"/>
    <s v="Vendredi"/>
    <d v="1899-12-30T00:00:25"/>
    <n v="0.62500000000000011"/>
    <n v="11"/>
    <n v="3"/>
    <x v="0"/>
  </r>
  <r>
    <d v="2000-03-31T00:00:00"/>
    <x v="1"/>
    <s v="Vendredi"/>
    <d v="1899-12-30T00:08:35"/>
    <n v="26.608333333333338"/>
    <s v="00 370 2 273067"/>
    <n v="7"/>
    <x v="2"/>
  </r>
  <r>
    <d v="2000-03-31T00:00:00"/>
    <x v="1"/>
    <s v="Vendredi"/>
    <d v="1899-12-30T00:13:44"/>
    <n v="0.19646296296296298"/>
    <s v="02.34.55.66.89"/>
    <n v="7"/>
    <x v="1"/>
  </r>
  <r>
    <d v="2000-03-31T00:00:00"/>
    <x v="1"/>
    <s v="Vendredi"/>
    <d v="1899-12-30T00:06:33"/>
    <n v="20.305"/>
    <s v="00 370 2 273067"/>
    <n v="8"/>
    <x v="2"/>
  </r>
  <r>
    <d v="2000-03-31T00:00:00"/>
    <x v="1"/>
    <s v="Vendredi"/>
    <d v="1899-12-30T00:01:31"/>
    <n v="2.1696759259259259E-2"/>
    <s v="02.34.55.66.89"/>
    <n v="8"/>
    <x v="1"/>
  </r>
  <r>
    <d v="2000-03-31T00:00:00"/>
    <x v="1"/>
    <s v="Vendredi"/>
    <d v="1899-12-30T00:12:37"/>
    <n v="0.18048842592592595"/>
    <s v="01.22.33.44.55"/>
    <n v="9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8">
  <r>
    <s v="ALBUGUES BERNARD"/>
    <x v="0"/>
    <x v="0"/>
    <n v="3341.2"/>
    <n v="977.63512000000003"/>
    <n v="0.29260000000000003"/>
  </r>
  <r>
    <s v="CASTEL PISCINES"/>
    <x v="1"/>
    <x v="0"/>
    <n v="1425.06"/>
    <n v="358.11757799999998"/>
    <n v="0.25130000000000002"/>
  </r>
  <r>
    <s v="COBATRI"/>
    <x v="1"/>
    <x v="0"/>
    <n v="1488.82"/>
    <n v="542.22824400000002"/>
    <n v="0.36420000000000002"/>
  </r>
  <r>
    <s v="FONTANIE JEAN"/>
    <x v="0"/>
    <x v="0"/>
    <n v="1647.02"/>
    <n v="570.19832399999996"/>
    <n v="0.34619999999999995"/>
  </r>
  <r>
    <s v="JM PISCINES DIFFUSION"/>
    <x v="1"/>
    <x v="0"/>
    <n v="1513.13"/>
    <n v="391.44673100000006"/>
    <n v="0.25870000000000004"/>
  </r>
  <r>
    <s v="LOZERIENNE DE CHAUFFAGE"/>
    <x v="1"/>
    <x v="0"/>
    <n v="1534.83"/>
    <n v="436.81261799999999"/>
    <n v="0.28460000000000002"/>
  </r>
  <r>
    <s v="MIDI THERMIQUE SCE &quot;123&quot;"/>
    <x v="2"/>
    <x v="0"/>
    <n v="2020"/>
    <n v="543.58199999999999"/>
    <n v="0.26910000000000001"/>
  </r>
  <r>
    <s v="SOFROITEC"/>
    <x v="1"/>
    <x v="0"/>
    <n v="21849.16"/>
    <n v="4487.8174639999997"/>
    <n v="0.2054"/>
  </r>
  <r>
    <s v="ATLANTIDE SA"/>
    <x v="2"/>
    <x v="1"/>
    <n v="3143.17"/>
    <n v="703.44144600000004"/>
    <n v="0.2238"/>
  </r>
  <r>
    <s v="FOUILLADE SARL"/>
    <x v="2"/>
    <x v="1"/>
    <n v="1571.49"/>
    <n v="523.77761699999996"/>
    <n v="0.33329999999999999"/>
  </r>
  <r>
    <s v="MAX MARTIN"/>
    <x v="1"/>
    <x v="1"/>
    <n v="1571.49"/>
    <n v="523.77761699999996"/>
    <n v="0.33329999999999999"/>
  </r>
  <r>
    <s v="MFP ETS ROUX"/>
    <x v="1"/>
    <x v="1"/>
    <n v="1618.49"/>
    <n v="486.03254700000002"/>
    <n v="0.30030000000000001"/>
  </r>
  <r>
    <s v="MIDI PREFIL LEADER &quot;123&quot;"/>
    <x v="1"/>
    <x v="1"/>
    <n v="1622.47"/>
    <n v="451.20890699999995"/>
    <n v="0.27809999999999996"/>
  </r>
  <r>
    <s v="PISCINES AQUIT EQUIP"/>
    <x v="0"/>
    <x v="1"/>
    <n v="4011.9"/>
    <n v="1290.2270399999998"/>
    <n v="0.32159999999999994"/>
  </r>
  <r>
    <s v="PMP LAIRE"/>
    <x v="1"/>
    <x v="1"/>
    <n v="1628.72"/>
    <n v="387.472488"/>
    <n v="0.2379"/>
  </r>
  <r>
    <s v="TIGNOL BETON"/>
    <x v="1"/>
    <x v="1"/>
    <n v="1787.01"/>
    <n v="593.82342299999993"/>
    <n v="0.33229999999999998"/>
  </r>
  <r>
    <s v="BOURDEAU STORES"/>
    <x v="0"/>
    <x v="2"/>
    <n v="2680.46"/>
    <n v="921.81019400000002"/>
    <n v="0.34389999999999998"/>
  </r>
  <r>
    <s v="DECOCER - MARROUFIN MARC"/>
    <x v="3"/>
    <x v="2"/>
    <n v="1736.92"/>
    <n v="413.03957600000001"/>
    <n v="0.23779999999999998"/>
  </r>
  <r>
    <s v="GERARD J. YVES"/>
    <x v="0"/>
    <x v="2"/>
    <n v="1966.55"/>
    <n v="618.87328500000001"/>
    <n v="0.31470000000000004"/>
  </r>
  <r>
    <s v="PISCINES DECORS BOIRARGU"/>
    <x v="0"/>
    <x v="2"/>
    <n v="3914.18"/>
    <n v="1285.0252939999998"/>
    <n v="0.32829999999999998"/>
  </r>
  <r>
    <s v="SNEC CHAZES"/>
    <x v="1"/>
    <x v="2"/>
    <n v="1646.57"/>
    <n v="537.44044799999995"/>
    <n v="0.32639999999999997"/>
  </r>
  <r>
    <s v="SOFROITEC"/>
    <x v="1"/>
    <x v="2"/>
    <n v="1647.02"/>
    <n v="570.19832399999996"/>
    <n v="0.34619999999999995"/>
  </r>
  <r>
    <s v="TIGNOL BETON"/>
    <x v="1"/>
    <x v="2"/>
    <n v="1724.1"/>
    <n v="472.05857999999995"/>
    <n v="0.27379999999999999"/>
  </r>
  <r>
    <s v="YACCO"/>
    <x v="3"/>
    <x v="2"/>
    <n v="6025.86"/>
    <n v="2344.6621259999997"/>
    <n v="0.3891"/>
  </r>
  <r>
    <s v="BUTCHER TE SARL"/>
    <x v="4"/>
    <x v="3"/>
    <n v="2567.6"/>
    <n v="838.06463999999994"/>
    <n v="0.32639999999999997"/>
  </r>
  <r>
    <s v="GILLES J-L"/>
    <x v="4"/>
    <x v="3"/>
    <n v="1724.1"/>
    <n v="472.05857999999995"/>
    <n v="0.27379999999999999"/>
  </r>
  <r>
    <s v="GUERRERO LOISIRS"/>
    <x v="3"/>
    <x v="3"/>
    <n v="1759.92"/>
    <n v="416.57306399999999"/>
    <n v="0.23669999999999999"/>
  </r>
  <r>
    <s v="PISCINES PLUS"/>
    <x v="3"/>
    <x v="3"/>
    <n v="1817.85"/>
    <n v="573.16810499999997"/>
    <n v="0.31530000000000002"/>
  </r>
  <r>
    <s v="PISCINES PLUS"/>
    <x v="3"/>
    <x v="3"/>
    <n v="1776.49"/>
    <n v="481.25114099999996"/>
    <n v="0.27089999999999997"/>
  </r>
  <r>
    <s v="YACCO"/>
    <x v="3"/>
    <x v="3"/>
    <n v="1787.01"/>
    <n v="593.82342299999993"/>
    <n v="0.33229999999999998"/>
  </r>
  <r>
    <s v="ALBUGUES BERNARD"/>
    <x v="0"/>
    <x v="4"/>
    <n v="1810.31"/>
    <n v="442.80182600000001"/>
    <n v="0.24460000000000001"/>
  </r>
  <r>
    <s v="BOURDEAU STORES"/>
    <x v="0"/>
    <x v="4"/>
    <n v="1812.26"/>
    <n v="546.39639"/>
    <n v="0.30149999999999999"/>
  </r>
  <r>
    <s v="CABROL BERNARD"/>
    <x v="4"/>
    <x v="4"/>
    <n v="3427.76"/>
    <n v="948.11841600000002"/>
    <n v="0.27660000000000001"/>
  </r>
  <r>
    <s v="CHATAIN"/>
    <x v="0"/>
    <x v="4"/>
    <n v="1817.85"/>
    <n v="573.16810499999997"/>
    <n v="0.31530000000000002"/>
  </r>
  <r>
    <s v="GUERRERO LOISIRS"/>
    <x v="3"/>
    <x v="4"/>
    <n v="1962.59"/>
    <n v="714.9715369999999"/>
    <n v="0.36429999999999996"/>
  </r>
  <r>
    <s v="PISCINES VGH &quot;123&quot;"/>
    <x v="2"/>
    <x v="4"/>
    <n v="1622.47"/>
    <n v="451.20890699999995"/>
    <n v="0.27809999999999996"/>
  </r>
  <r>
    <s v="CASTEL PISCINES"/>
    <x v="1"/>
    <x v="5"/>
    <n v="1776.49"/>
    <n v="481.25114099999996"/>
    <n v="0.27089999999999997"/>
  </r>
  <r>
    <s v="FONTANIE JEAN"/>
    <x v="0"/>
    <x v="5"/>
    <n v="1858.57"/>
    <n v="780.04182900000001"/>
    <n v="0.41970000000000002"/>
  </r>
  <r>
    <s v="GERARD J. YVES"/>
    <x v="0"/>
    <x v="5"/>
    <n v="1893.23"/>
    <n v="631.77085099999999"/>
    <n v="0.3337"/>
  </r>
  <r>
    <s v="INTER LOISIR 123"/>
    <x v="4"/>
    <x v="5"/>
    <n v="1759.92"/>
    <n v="416.57306399999999"/>
    <n v="0.23669999999999999"/>
  </r>
  <r>
    <s v="MACIA JACKY"/>
    <x v="0"/>
    <x v="5"/>
    <n v="1962.59"/>
    <n v="714.9715369999999"/>
    <n v="0.36429999999999996"/>
  </r>
  <r>
    <s v="PMP LAIRE"/>
    <x v="1"/>
    <x v="5"/>
    <n v="12337"/>
    <n v="3530.8494000000001"/>
    <n v="0.28620000000000001"/>
  </r>
  <r>
    <s v="CHATAIN"/>
    <x v="0"/>
    <x v="6"/>
    <n v="2151.52"/>
    <n v="649.75903999999991"/>
    <n v="0.30199999999999994"/>
  </r>
  <r>
    <s v="JM PISCINES DIFFUSION"/>
    <x v="1"/>
    <x v="6"/>
    <n v="1425.06"/>
    <n v="358.11757799999998"/>
    <n v="0.25130000000000002"/>
  </r>
  <r>
    <s v="PISCINES AQUIT EQUIP"/>
    <x v="0"/>
    <x v="6"/>
    <n v="1966.55"/>
    <n v="618.87328500000001"/>
    <n v="0.31470000000000004"/>
  </r>
  <r>
    <s v="PISCINES DECORS BOIRARGU"/>
    <x v="0"/>
    <x v="6"/>
    <n v="2020"/>
    <n v="543.58199999999999"/>
    <n v="0.26910000000000001"/>
  </r>
  <r>
    <s v="QUERCY BLEU"/>
    <x v="2"/>
    <x v="6"/>
    <n v="1534.83"/>
    <n v="436.81261799999999"/>
    <n v="0.28460000000000002"/>
  </r>
  <r>
    <s v="SNPL PISCINES"/>
    <x v="0"/>
    <x v="6"/>
    <n v="2151.52"/>
    <n v="649.75903999999991"/>
    <n v="0.30199999999999994"/>
  </r>
  <r>
    <s v="ATLANTIDE SA"/>
    <x v="2"/>
    <x v="7"/>
    <n v="2567.6"/>
    <n v="838.06463999999994"/>
    <n v="0.32639999999999997"/>
  </r>
  <r>
    <s v="CHAUSSON MATERIAUX"/>
    <x v="4"/>
    <x v="7"/>
    <n v="3567.47"/>
    <n v="1265.3816089999998"/>
    <n v="0.35469999999999996"/>
  </r>
  <r>
    <s v="CORDAISE DE BATIMENT"/>
    <x v="2"/>
    <x v="7"/>
    <n v="2680.46"/>
    <n v="921.81019400000002"/>
    <n v="0.34389999999999998"/>
  </r>
  <r>
    <s v="LOZERIENNE DE CHAUFFAGE"/>
    <x v="1"/>
    <x v="7"/>
    <n v="5407.8"/>
    <n v="1772.6768400000001"/>
    <n v="0.32779999999999998"/>
  </r>
  <r>
    <s v="REVEILLE PISCINES"/>
    <x v="2"/>
    <x v="7"/>
    <n v="1618.49"/>
    <n v="486.03254700000002"/>
    <n v="0.30030000000000001"/>
  </r>
  <r>
    <s v="SODIPICS SA"/>
    <x v="0"/>
    <x v="7"/>
    <n v="2223.12"/>
    <n v="634.03382399999998"/>
    <n v="0.28520000000000001"/>
  </r>
  <r>
    <s v="COBATRI"/>
    <x v="1"/>
    <x v="8"/>
    <n v="2223.12"/>
    <n v="634.03382399999998"/>
    <n v="0.28520000000000001"/>
  </r>
  <r>
    <s v="DOS SANTOS"/>
    <x v="2"/>
    <x v="8"/>
    <n v="3143.17"/>
    <n v="703.44144600000004"/>
    <n v="0.2238"/>
  </r>
  <r>
    <s v="FOUILLADE SARL"/>
    <x v="2"/>
    <x v="8"/>
    <n v="3341.2"/>
    <n v="977.63512000000003"/>
    <n v="0.29260000000000003"/>
  </r>
  <r>
    <s v="MACIA JACKY"/>
    <x v="0"/>
    <x v="8"/>
    <n v="1893.23"/>
    <n v="631.77085099999999"/>
    <n v="0.3337"/>
  </r>
  <r>
    <s v="MIDI THERMIQUE SCE &quot;123&quot;"/>
    <x v="2"/>
    <x v="8"/>
    <n v="3427.76"/>
    <n v="948.11841600000002"/>
    <n v="0.27660000000000001"/>
  </r>
  <r>
    <s v="RODOLAUSSE"/>
    <x v="4"/>
    <x v="8"/>
    <n v="14612.38"/>
    <n v="4499.1518019999994"/>
    <n v="0.30789999999999995"/>
  </r>
  <r>
    <s v="CORDAISE DE BATIMENT"/>
    <x v="2"/>
    <x v="9"/>
    <n v="1736.92"/>
    <n v="413.03957600000001"/>
    <n v="0.23779999999999998"/>
  </r>
  <r>
    <s v="MAX MARTIN"/>
    <x v="1"/>
    <x v="9"/>
    <n v="3430.35"/>
    <n v="1166.319"/>
    <n v="0.34"/>
  </r>
  <r>
    <s v="PISCINES VGH &quot;123&quot;"/>
    <x v="2"/>
    <x v="9"/>
    <n v="3430.35"/>
    <n v="1166.319"/>
    <n v="0.34"/>
  </r>
  <r>
    <s v="QUERCY BLEU"/>
    <x v="2"/>
    <x v="9"/>
    <n v="3567.47"/>
    <n v="1265.3816089999998"/>
    <n v="0.35469999999999996"/>
  </r>
  <r>
    <s v="REVEILLE PISCINES"/>
    <x v="2"/>
    <x v="9"/>
    <n v="3914.18"/>
    <n v="1285.0252939999998"/>
    <n v="0.32829999999999998"/>
  </r>
  <r>
    <s v="SNEC CHAZES"/>
    <x v="1"/>
    <x v="9"/>
    <n v="1810.31"/>
    <n v="442.80182600000001"/>
    <n v="0.24460000000000001"/>
  </r>
  <r>
    <s v="BUTCHER TE SARL"/>
    <x v="4"/>
    <x v="10"/>
    <n v="4011.9"/>
    <n v="1290.2270399999998"/>
    <n v="0.32159999999999994"/>
  </r>
  <r>
    <s v="CABROL BERNARD"/>
    <x v="4"/>
    <x v="10"/>
    <n v="5407.8"/>
    <n v="1772.6768400000001"/>
    <n v="0.32779999999999998"/>
  </r>
  <r>
    <s v="CHAUSSON MATERIAUX"/>
    <x v="4"/>
    <x v="10"/>
    <n v="6025.86"/>
    <n v="2344.6621259999997"/>
    <n v="0.3891"/>
  </r>
  <r>
    <s v="DECOCER - MARROUFIN MARC"/>
    <x v="3"/>
    <x v="10"/>
    <n v="1488.82"/>
    <n v="542.22824400000002"/>
    <n v="0.36420000000000002"/>
  </r>
  <r>
    <s v="MFP ETS ROUX"/>
    <x v="1"/>
    <x v="10"/>
    <n v="1513.13"/>
    <n v="391.44673100000006"/>
    <n v="0.25870000000000004"/>
  </r>
  <r>
    <s v="SNPL PISCINES"/>
    <x v="0"/>
    <x v="10"/>
    <n v="1628.72"/>
    <n v="387.472488"/>
    <n v="0.2379"/>
  </r>
  <r>
    <s v="DOS SANTOS"/>
    <x v="2"/>
    <x v="11"/>
    <n v="1646.57"/>
    <n v="537.44044799999995"/>
    <n v="0.32639999999999997"/>
  </r>
  <r>
    <s v="GILLES J-L"/>
    <x v="4"/>
    <x v="11"/>
    <n v="12337"/>
    <n v="3530.8494000000001"/>
    <n v="0.28620000000000001"/>
  </r>
  <r>
    <s v="INTER LOISIR 123"/>
    <x v="4"/>
    <x v="11"/>
    <n v="14612.38"/>
    <n v="4499.1518019999994"/>
    <n v="0.30789999999999995"/>
  </r>
  <r>
    <s v="MIDI PREFIL LEADER &quot;123&quot;"/>
    <x v="1"/>
    <x v="11"/>
    <n v="1858.57"/>
    <n v="780.04182900000001"/>
    <n v="0.41970000000000002"/>
  </r>
  <r>
    <s v="RODOLAUSSE"/>
    <x v="4"/>
    <x v="11"/>
    <n v="21849.16"/>
    <n v="4487.8174639999997"/>
    <n v="0.2054"/>
  </r>
  <r>
    <s v="SODIPICS SA"/>
    <x v="0"/>
    <x v="11"/>
    <n v="1812.26"/>
    <n v="546.39639"/>
    <n v="0.3014999999999999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85">
  <r>
    <x v="0"/>
    <s v="pièce 58"/>
    <n v="2257.4"/>
    <x v="0"/>
    <d v="1953-10-29T00:00:00"/>
    <x v="0"/>
  </r>
  <r>
    <x v="0"/>
    <s v="pièce 74"/>
    <n v="2746.46"/>
    <x v="1"/>
    <d v="1974-11-11T00:00:00"/>
    <x v="1"/>
  </r>
  <r>
    <x v="0"/>
    <s v="pièce 73"/>
    <n v="2982.68"/>
    <x v="1"/>
    <d v="1963-12-16T00:00:00"/>
    <x v="2"/>
  </r>
  <r>
    <x v="0"/>
    <s v="pièce 109"/>
    <n v="926.67"/>
    <x v="0"/>
    <d v="1976-03-24T00:00:00"/>
    <x v="3"/>
  </r>
  <r>
    <x v="0"/>
    <s v="pièce 134"/>
    <n v="1325.97"/>
    <x v="1"/>
    <d v="1974-01-12T00:00:00"/>
    <x v="1"/>
  </r>
  <r>
    <x v="0"/>
    <s v="pièce 80"/>
    <n v="5646.65"/>
    <x v="1"/>
    <d v="1949-10-20T00:00:00"/>
    <x v="4"/>
  </r>
  <r>
    <x v="1"/>
    <s v="pièce 80"/>
    <n v="2808.82"/>
    <x v="0"/>
    <d v="1962-05-20T00:00:00"/>
    <x v="5"/>
  </r>
  <r>
    <x v="2"/>
    <s v="pièce 232"/>
    <n v="2051.91"/>
    <x v="1"/>
    <d v="1959-01-19T00:00:00"/>
    <x v="6"/>
  </r>
  <r>
    <x v="2"/>
    <s v="inconnu"/>
    <n v="4417.57"/>
    <x v="1"/>
    <d v="1947-12-25T00:00:00"/>
    <x v="7"/>
  </r>
  <r>
    <x v="2"/>
    <s v="pièce 70"/>
    <n v="2990.65"/>
    <x v="1"/>
    <d v="1958-09-19T00:00:00"/>
    <x v="8"/>
  </r>
  <r>
    <x v="0"/>
    <s v="inconnu"/>
    <n v="3342.41"/>
    <x v="0"/>
    <d v="1961-04-12T00:00:00"/>
    <x v="9"/>
  </r>
  <r>
    <x v="0"/>
    <s v="pièce 233"/>
    <n v="1767.37"/>
    <x v="0"/>
    <d v="1960-01-22T00:00:00"/>
    <x v="10"/>
  </r>
  <r>
    <x v="0"/>
    <s v="pièce 90"/>
    <n v="3114.45"/>
    <x v="0"/>
    <d v="1959-01-20T00:00:00"/>
    <x v="6"/>
  </r>
  <r>
    <x v="0"/>
    <s v="pièce 131"/>
    <n v="1187.42"/>
    <x v="0"/>
    <d v="1959-11-29T00:00:00"/>
    <x v="10"/>
  </r>
  <r>
    <x v="0"/>
    <s v="pièce 58"/>
    <n v="2362.52"/>
    <x v="0"/>
    <d v="1947-10-23T00:00:00"/>
    <x v="11"/>
  </r>
  <r>
    <x v="0"/>
    <s v="pièce 232"/>
    <n v="1624.94"/>
    <x v="0"/>
    <d v="1967-06-04T00:00:00"/>
    <x v="12"/>
  </r>
  <r>
    <x v="0"/>
    <s v="pièce 34"/>
    <n v="1586.58"/>
    <x v="0"/>
    <d v="1985-01-26T00:00:00"/>
    <x v="13"/>
  </r>
  <r>
    <x v="1"/>
    <s v="pièce 35"/>
    <n v="2271.34"/>
    <x v="1"/>
    <d v="1964-02-04T00:00:00"/>
    <x v="2"/>
  </r>
  <r>
    <x v="0"/>
    <s v="pièce 96"/>
    <n v="3018.26"/>
    <x v="0"/>
    <d v="1967-04-04T00:00:00"/>
    <x v="12"/>
  </r>
  <r>
    <x v="0"/>
    <s v="pièce 91"/>
    <n v="3092.88"/>
    <x v="0"/>
    <d v="1959-12-11T00:00:00"/>
    <x v="10"/>
  </r>
  <r>
    <x v="2"/>
    <s v="pièce 212"/>
    <n v="1541.11"/>
    <x v="1"/>
    <d v="1978-04-04T00:00:00"/>
    <x v="14"/>
  </r>
  <r>
    <x v="2"/>
    <s v="pièce 17"/>
    <n v="1275.6400000000001"/>
    <x v="0"/>
    <d v="1971-12-09T00:00:00"/>
    <x v="15"/>
  </r>
  <r>
    <x v="2"/>
    <s v="pièce 219"/>
    <n v="1580.22"/>
    <x v="1"/>
    <d v="1978-09-01T00:00:00"/>
    <x v="14"/>
  </r>
  <r>
    <x v="0"/>
    <s v="pièce 131"/>
    <n v="1240.06"/>
    <x v="0"/>
    <d v="1957-02-23T00:00:00"/>
    <x v="16"/>
  </r>
  <r>
    <x v="2"/>
    <s v="pièce 58"/>
    <n v="1971.84"/>
    <x v="0"/>
    <d v="1970-07-24T00:00:00"/>
    <x v="17"/>
  </r>
  <r>
    <x v="0"/>
    <s v="pièce 73"/>
    <n v="3123.4"/>
    <x v="1"/>
    <d v="1956-08-29T00:00:00"/>
    <x v="18"/>
  </r>
  <r>
    <x v="2"/>
    <s v="pièce 58"/>
    <n v="2347.59"/>
    <x v="0"/>
    <d v="1947-04-22T00:00:00"/>
    <x v="11"/>
  </r>
  <r>
    <x v="2"/>
    <s v="pièce 245"/>
    <n v="1624.02"/>
    <x v="0"/>
    <d v="1975-07-11T00:00:00"/>
    <x v="19"/>
  </r>
  <r>
    <x v="2"/>
    <s v="pièce 64"/>
    <n v="2658.19"/>
    <x v="0"/>
    <d v="1946-03-31T00:00:00"/>
    <x v="20"/>
  </r>
  <r>
    <x v="2"/>
    <s v="pièce 238"/>
    <n v="1898.66"/>
    <x v="0"/>
    <d v="1953-04-16T00:00:00"/>
    <x v="0"/>
  </r>
  <r>
    <x v="0"/>
    <s v="pièce 58"/>
    <n v="2529.6999999999998"/>
    <x v="1"/>
    <d v="1959-01-11T00:00:00"/>
    <x v="6"/>
  </r>
  <r>
    <x v="2"/>
    <s v="pièce 245"/>
    <n v="2142.83"/>
    <x v="0"/>
    <d v="1942-06-26T00:00:00"/>
    <x v="21"/>
  </r>
  <r>
    <x v="2"/>
    <s v="pièce 64"/>
    <n v="2306.9299999999998"/>
    <x v="1"/>
    <d v="1981-07-22T00:00:00"/>
    <x v="22"/>
  </r>
  <r>
    <x v="2"/>
    <s v="pièce 55"/>
    <n v="2521.54"/>
    <x v="1"/>
    <d v="1956-08-23T00:00:00"/>
    <x v="18"/>
  </r>
  <r>
    <x v="2"/>
    <s v="pièce 90"/>
    <n v="3224.07"/>
    <x v="0"/>
    <d v="1952-02-17T00:00:00"/>
    <x v="23"/>
  </r>
  <r>
    <x v="2"/>
    <s v="pièce 78"/>
    <n v="3383.69"/>
    <x v="1"/>
    <d v="1954-06-01T00:00:00"/>
    <x v="24"/>
  </r>
  <r>
    <x v="2"/>
    <s v="pièce 107"/>
    <n v="1088.1500000000001"/>
    <x v="1"/>
    <d v="1973-10-11T00:00:00"/>
    <x v="25"/>
  </r>
  <r>
    <x v="0"/>
    <s v="pièce 35"/>
    <n v="1703.72"/>
    <x v="0"/>
    <d v="1978-09-27T00:00:00"/>
    <x v="14"/>
  </r>
  <r>
    <x v="0"/>
    <s v="pièce 73"/>
    <n v="2128.59"/>
    <x v="0"/>
    <d v="1983-05-21T00:00:00"/>
    <x v="26"/>
  </r>
  <r>
    <x v="0"/>
    <s v="pièce 64"/>
    <n v="2258.7800000000002"/>
    <x v="0"/>
    <d v="1959-12-20T00:00:00"/>
    <x v="10"/>
  </r>
  <r>
    <x v="0"/>
    <s v="pièce SEC"/>
    <n v="2878.71"/>
    <x v="0"/>
    <d v="1978-05-28T00:00:00"/>
    <x v="14"/>
  </r>
  <r>
    <x v="2"/>
    <s v="pièce 73"/>
    <n v="2620.16"/>
    <x v="1"/>
    <d v="1975-10-29T00:00:00"/>
    <x v="19"/>
  </r>
  <r>
    <x v="2"/>
    <s v="pièce 64"/>
    <n v="2328.06"/>
    <x v="0"/>
    <d v="1965-01-03T00:00:00"/>
    <x v="27"/>
  </r>
  <r>
    <x v="2"/>
    <s v="pièce 216"/>
    <n v="1850.98"/>
    <x v="1"/>
    <d v="1958-05-14T00:00:00"/>
    <x v="8"/>
  </r>
  <r>
    <x v="2"/>
    <s v="pièce 35"/>
    <n v="4172.59"/>
    <x v="0"/>
    <d v="1948-07-27T00:00:00"/>
    <x v="7"/>
  </r>
  <r>
    <x v="2"/>
    <s v="pièce 80"/>
    <n v="3392.87"/>
    <x v="1"/>
    <d v="1959-11-26T00:00:00"/>
    <x v="10"/>
  </r>
  <r>
    <x v="2"/>
    <s v="pièce 80"/>
    <n v="2860.27"/>
    <x v="1"/>
    <d v="1977-12-25T00:00:00"/>
    <x v="14"/>
  </r>
  <r>
    <x v="2"/>
    <s v="pièce 64"/>
    <n v="2233.44"/>
    <x v="0"/>
    <d v="1964-03-09T00:00:00"/>
    <x v="2"/>
  </r>
  <r>
    <x v="2"/>
    <s v="pièce 131"/>
    <n v="973.96"/>
    <x v="0"/>
    <d v="1982-10-11T00:00:00"/>
    <x v="28"/>
  </r>
  <r>
    <x v="0"/>
    <s v="pièce 67"/>
    <n v="2193.2600000000002"/>
    <x v="0"/>
    <d v="1974-09-01T00:00:00"/>
    <x v="1"/>
  </r>
  <r>
    <x v="2"/>
    <s v="pièce 73"/>
    <n v="2671.42"/>
    <x v="0"/>
    <d v="1956-01-22T00:00:00"/>
    <x v="18"/>
  </r>
  <r>
    <x v="2"/>
    <s v="pièce 80"/>
    <n v="2510.19"/>
    <x v="0"/>
    <d v="1975-04-02T00:00:00"/>
    <x v="19"/>
  </r>
  <r>
    <x v="2"/>
    <s v="pièce 64"/>
    <n v="3043.17"/>
    <x v="1"/>
    <d v="1945-08-23T00:00:00"/>
    <x v="29"/>
  </r>
  <r>
    <x v="1"/>
    <s v="pièce 129"/>
    <n v="1474.7"/>
    <x v="1"/>
    <d v="1949-03-22T00:00:00"/>
    <x v="4"/>
  </r>
  <r>
    <x v="0"/>
    <s v="pièce 232"/>
    <n v="1516.61"/>
    <x v="0"/>
    <d v="1974-03-05T00:00:00"/>
    <x v="1"/>
  </r>
  <r>
    <x v="2"/>
    <s v="pièce 78"/>
    <n v="2340.7199999999998"/>
    <x v="0"/>
    <d v="1978-08-20T00:00:00"/>
    <x v="14"/>
  </r>
  <r>
    <x v="2"/>
    <s v="pièce 83"/>
    <n v="2837.3"/>
    <x v="1"/>
    <d v="1982-11-01T00:00:00"/>
    <x v="28"/>
  </r>
  <r>
    <x v="0"/>
    <s v="pièce 51"/>
    <n v="2224.27"/>
    <x v="1"/>
    <d v="1971-05-02T00:00:00"/>
    <x v="30"/>
  </r>
  <r>
    <x v="2"/>
    <s v="pièce 51"/>
    <n v="2289.6999999999998"/>
    <x v="0"/>
    <d v="1947-03-12T00:00:00"/>
    <x v="11"/>
  </r>
  <r>
    <x v="2"/>
    <s v="inconnu"/>
    <n v="3630.04"/>
    <x v="0"/>
    <d v="1950-09-01T00:00:00"/>
    <x v="31"/>
  </r>
  <r>
    <x v="0"/>
    <s v="pièce 80"/>
    <n v="2739.1"/>
    <x v="0"/>
    <d v="1962-04-01T00:00:00"/>
    <x v="5"/>
  </r>
  <r>
    <x v="1"/>
    <s v="pièce 95"/>
    <n v="3704.49"/>
    <x v="1"/>
    <d v="1959-10-07T00:00:00"/>
    <x v="6"/>
  </r>
  <r>
    <x v="2"/>
    <s v="pièce 96"/>
    <n v="2801"/>
    <x v="0"/>
    <d v="1976-03-21T00:00:00"/>
    <x v="3"/>
  </r>
  <r>
    <x v="2"/>
    <s v="pièce 83"/>
    <n v="2359.9499999999998"/>
    <x v="0"/>
    <d v="1984-06-06T00:00:00"/>
    <x v="32"/>
  </r>
  <r>
    <x v="2"/>
    <s v="pièce 64"/>
    <n v="2281.23"/>
    <x v="0"/>
    <d v="1959-05-28T00:00:00"/>
    <x v="6"/>
  </r>
  <r>
    <x v="2"/>
    <s v="pièce 73"/>
    <n v="2572.44"/>
    <x v="1"/>
    <d v="1978-02-04T00:00:00"/>
    <x v="14"/>
  </r>
  <r>
    <x v="2"/>
    <s v="pièce 58"/>
    <n v="2276.77"/>
    <x v="1"/>
    <d v="1970-09-30T00:00:00"/>
    <x v="17"/>
  </r>
  <r>
    <x v="0"/>
    <s v="pièce 110"/>
    <n v="1208.1099999999999"/>
    <x v="1"/>
    <d v="1966-09-06T00:00:00"/>
    <x v="33"/>
  </r>
  <r>
    <x v="0"/>
    <s v="pièce 104"/>
    <n v="870.69"/>
    <x v="0"/>
    <d v="1976-11-04T00:00:00"/>
    <x v="3"/>
  </r>
  <r>
    <x v="2"/>
    <s v="pièce 97"/>
    <n v="3146.16"/>
    <x v="0"/>
    <d v="1964-08-13T00:00:00"/>
    <x v="2"/>
  </r>
  <r>
    <x v="2"/>
    <s v="pièce 66"/>
    <n v="2184.54"/>
    <x v="0"/>
    <d v="1974-11-09T00:00:00"/>
    <x v="1"/>
  </r>
  <r>
    <x v="0"/>
    <s v="pièce 90"/>
    <n v="3915.04"/>
    <x v="1"/>
    <d v="1949-01-18T00:00:00"/>
    <x v="4"/>
  </r>
  <r>
    <x v="2"/>
    <s v="pièce 80"/>
    <n v="2447.2600000000002"/>
    <x v="0"/>
    <d v="1977-09-16T00:00:00"/>
    <x v="34"/>
  </r>
  <r>
    <x v="2"/>
    <s v="pièce 35"/>
    <n v="1771.62"/>
    <x v="0"/>
    <d v="1973-11-14T00:00:00"/>
    <x v="25"/>
  </r>
  <r>
    <x v="2"/>
    <s v="pièce 118"/>
    <n v="1355.58"/>
    <x v="1"/>
    <d v="1960-04-25T00:00:00"/>
    <x v="10"/>
  </r>
  <r>
    <x v="0"/>
    <s v="pièce 14"/>
    <n v="1562.37"/>
    <x v="1"/>
    <d v="1962-12-27T00:00:00"/>
    <x v="35"/>
  </r>
  <r>
    <x v="0"/>
    <s v="pièce 255"/>
    <n v="1683.53"/>
    <x v="0"/>
    <d v="1973-08-07T00:00:00"/>
    <x v="25"/>
  </r>
  <r>
    <x v="2"/>
    <s v="pièce 97"/>
    <n v="3408.83"/>
    <x v="0"/>
    <d v="1954-09-30T00:00:00"/>
    <x v="24"/>
  </r>
  <r>
    <x v="2"/>
    <s v="pièce 78"/>
    <n v="2354.0700000000002"/>
    <x v="0"/>
    <d v="1979-02-03T00:00:00"/>
    <x v="36"/>
  </r>
  <r>
    <x v="0"/>
    <s v="pièce 74"/>
    <n v="2785.03"/>
    <x v="0"/>
    <d v="1955-05-27T00:00:00"/>
    <x v="37"/>
  </r>
  <r>
    <x v="2"/>
    <s v="pièce 73"/>
    <n v="2613.0100000000002"/>
    <x v="1"/>
    <d v="1978-09-24T00:00:00"/>
    <x v="14"/>
  </r>
  <r>
    <x v="0"/>
    <s v="pièce 133"/>
    <n v="1191.97"/>
    <x v="0"/>
    <d v="1964-02-02T00:00:00"/>
    <x v="2"/>
  </r>
  <r>
    <x v="2"/>
    <s v="pièce 118"/>
    <n v="1192.17"/>
    <x v="1"/>
    <d v="1972-05-14T00:00:00"/>
    <x v="15"/>
  </r>
  <r>
    <x v="0"/>
    <s v="pièce 97"/>
    <n v="3932.18"/>
    <x v="1"/>
    <d v="1956-09-02T00:00:00"/>
    <x v="18"/>
  </r>
  <r>
    <x v="2"/>
    <s v="pièce 136"/>
    <n v="1240.75"/>
    <x v="0"/>
    <d v="1964-12-12T00:00:00"/>
    <x v="27"/>
  </r>
  <r>
    <x v="2"/>
    <s v="pièce 138"/>
    <n v="1328.38"/>
    <x v="0"/>
    <d v="1960-04-27T00:00:00"/>
    <x v="10"/>
  </r>
  <r>
    <x v="0"/>
    <s v="pièce 95"/>
    <n v="2860.6"/>
    <x v="0"/>
    <d v="1971-05-27T00:00:00"/>
    <x v="30"/>
  </r>
  <r>
    <x v="0"/>
    <s v="pièce 255"/>
    <n v="1946.89"/>
    <x v="0"/>
    <d v="1959-02-27T00:00:00"/>
    <x v="6"/>
  </r>
  <r>
    <x v="1"/>
    <s v="pièce 53"/>
    <n v="2192.35"/>
    <x v="0"/>
    <d v="1953-02-08T00:00:00"/>
    <x v="0"/>
  </r>
  <r>
    <x v="0"/>
    <s v="pièce 206"/>
    <n v="1512.91"/>
    <x v="0"/>
    <d v="1958-04-25T00:00:00"/>
    <x v="8"/>
  </r>
  <r>
    <x v="2"/>
    <s v="pièce 96"/>
    <n v="1208.69"/>
    <x v="1"/>
    <d v="1984-09-07T00:00:00"/>
    <x v="32"/>
  </r>
  <r>
    <x v="2"/>
    <s v="pièce 74"/>
    <n v="2338.21"/>
    <x v="0"/>
    <d v="1976-06-14T00:00:00"/>
    <x v="3"/>
  </r>
  <r>
    <x v="2"/>
    <s v="pièce 115"/>
    <n v="1136.8900000000001"/>
    <x v="1"/>
    <d v="1976-12-31T00:00:00"/>
    <x v="34"/>
  </r>
  <r>
    <x v="2"/>
    <s v="pièce 62"/>
    <n v="2459.87"/>
    <x v="0"/>
    <d v="1947-09-26T00:00:00"/>
    <x v="11"/>
  </r>
  <r>
    <x v="2"/>
    <s v="pièce 253"/>
    <n v="1993.66"/>
    <x v="1"/>
    <d v="1973-05-18T00:00:00"/>
    <x v="25"/>
  </r>
  <r>
    <x v="2"/>
    <s v="pièce 97"/>
    <n v="3398.36"/>
    <x v="0"/>
    <d v="1958-02-18T00:00:00"/>
    <x v="8"/>
  </r>
  <r>
    <x v="2"/>
    <s v="pièce 225"/>
    <n v="2122.38"/>
    <x v="1"/>
    <d v="1947-10-13T00:00:00"/>
    <x v="11"/>
  </r>
  <r>
    <x v="2"/>
    <s v="pièce 64"/>
    <n v="2568.91"/>
    <x v="0"/>
    <d v="1951-12-24T00:00:00"/>
    <x v="23"/>
  </r>
  <r>
    <x v="0"/>
    <s v="pièce 56"/>
    <n v="2106.5"/>
    <x v="0"/>
    <d v="1960-02-25T00:00:00"/>
    <x v="10"/>
  </r>
  <r>
    <x v="2"/>
    <s v="inconnu"/>
    <n v="3966.25"/>
    <x v="1"/>
    <d v="1962-06-22T00:00:00"/>
    <x v="5"/>
  </r>
  <r>
    <x v="0"/>
    <s v="pièce 22"/>
    <n v="1626.76"/>
    <x v="0"/>
    <d v="1957-11-07T00:00:00"/>
    <x v="16"/>
  </r>
  <r>
    <x v="0"/>
    <s v="inconnu"/>
    <n v="3228.89"/>
    <x v="0"/>
    <d v="1964-07-15T00:00:00"/>
    <x v="2"/>
  </r>
  <r>
    <x v="0"/>
    <s v="pièce 220"/>
    <n v="1831.73"/>
    <x v="1"/>
    <d v="1964-02-27T00:00:00"/>
    <x v="2"/>
  </r>
  <r>
    <x v="0"/>
    <s v="pièce 241"/>
    <n v="1942.56"/>
    <x v="0"/>
    <d v="1953-10-11T00:00:00"/>
    <x v="0"/>
  </r>
  <r>
    <x v="0"/>
    <s v="pièce 105"/>
    <n v="1114.68"/>
    <x v="0"/>
    <d v="1950-04-24T00:00:00"/>
    <x v="31"/>
  </r>
  <r>
    <x v="2"/>
    <s v="pièce 60"/>
    <n v="2330.92"/>
    <x v="0"/>
    <d v="1953-03-09T00:00:00"/>
    <x v="0"/>
  </r>
  <r>
    <x v="2"/>
    <s v="pièce 132"/>
    <n v="1285.6600000000001"/>
    <x v="0"/>
    <d v="1954-01-21T00:00:00"/>
    <x v="24"/>
  </r>
  <r>
    <x v="1"/>
    <s v="pièce 78"/>
    <n v="2752.62"/>
    <x v="0"/>
    <d v="1960-04-04T00:00:00"/>
    <x v="10"/>
  </r>
  <r>
    <x v="0"/>
    <s v="inconnu"/>
    <n v="3691.57"/>
    <x v="0"/>
    <d v="1949-11-01T00:00:00"/>
    <x v="4"/>
  </r>
  <r>
    <x v="2"/>
    <s v="pièce 60"/>
    <n v="1841.58"/>
    <x v="0"/>
    <d v="1981-07-12T00:00:00"/>
    <x v="22"/>
  </r>
  <r>
    <x v="0"/>
    <s v="pièce 90"/>
    <n v="3002.62"/>
    <x v="0"/>
    <d v="1961-12-16T00:00:00"/>
    <x v="5"/>
  </r>
  <r>
    <x v="0"/>
    <s v="inconnu"/>
    <n v="4017.52"/>
    <x v="1"/>
    <d v="1959-04-17T00:00:00"/>
    <x v="6"/>
  </r>
  <r>
    <x v="0"/>
    <s v="pièce 95"/>
    <n v="2761.53"/>
    <x v="0"/>
    <d v="1973-10-26T00:00:00"/>
    <x v="25"/>
  </r>
  <r>
    <x v="2"/>
    <s v="pièce S R"/>
    <n v="2762.58"/>
    <x v="0"/>
    <d v="1981-12-01T00:00:00"/>
    <x v="28"/>
  </r>
  <r>
    <x v="2"/>
    <s v="inconnu"/>
    <n v="3494.59"/>
    <x v="0"/>
    <d v="1956-03-31T00:00:00"/>
    <x v="18"/>
  </r>
  <r>
    <x v="2"/>
    <s v="pièce 133"/>
    <n v="1273.2"/>
    <x v="1"/>
    <d v="1974-10-16T00:00:00"/>
    <x v="1"/>
  </r>
  <r>
    <x v="2"/>
    <s v="pièce 110"/>
    <n v="951.66"/>
    <x v="0"/>
    <d v="1975-06-17T00:00:00"/>
    <x v="19"/>
  </r>
  <r>
    <x v="2"/>
    <s v="pièce 78"/>
    <n v="3034.14"/>
    <x v="0"/>
    <d v="1946-09-07T00:00:00"/>
    <x v="20"/>
  </r>
  <r>
    <x v="2"/>
    <s v="pièce 97"/>
    <n v="3785.68"/>
    <x v="1"/>
    <d v="1963-05-06T00:00:00"/>
    <x v="35"/>
  </r>
  <r>
    <x v="0"/>
    <s v="pièce 227"/>
    <n v="1687.8"/>
    <x v="0"/>
    <d v="1960-02-17T00:00:00"/>
    <x v="10"/>
  </r>
  <r>
    <x v="0"/>
    <s v="pièce 255"/>
    <n v="2283.9699999999998"/>
    <x v="1"/>
    <d v="1958-02-22T00:00:00"/>
    <x v="8"/>
  </r>
  <r>
    <x v="2"/>
    <s v="pièce 73"/>
    <n v="2633.13"/>
    <x v="0"/>
    <d v="1960-05-31T00:00:00"/>
    <x v="10"/>
  </r>
  <r>
    <x v="0"/>
    <s v="pièce 17"/>
    <n v="1445.04"/>
    <x v="0"/>
    <d v="1955-11-24T00:00:00"/>
    <x v="18"/>
  </r>
  <r>
    <x v="2"/>
    <s v="pièce 209"/>
    <n v="1519"/>
    <x v="0"/>
    <d v="1958-11-08T00:00:00"/>
    <x v="8"/>
  </r>
  <r>
    <x v="2"/>
    <s v="pièce 202"/>
    <n v="1750.03"/>
    <x v="1"/>
    <d v="1960-01-21T00:00:00"/>
    <x v="10"/>
  </r>
  <r>
    <x v="2"/>
    <s v="pièce 138"/>
    <n v="1462.45"/>
    <x v="1"/>
    <d v="1965-08-27T00:00:00"/>
    <x v="27"/>
  </r>
  <r>
    <x v="2"/>
    <s v="pièce 90"/>
    <n v="3081.67"/>
    <x v="0"/>
    <d v="1960-03-22T00:00:00"/>
    <x v="10"/>
  </r>
  <r>
    <x v="2"/>
    <s v="pièce 82"/>
    <n v="2576.3000000000002"/>
    <x v="0"/>
    <d v="1974-03-09T00:00:00"/>
    <x v="1"/>
  </r>
  <r>
    <x v="2"/>
    <s v="pièce 60"/>
    <n v="2629.92"/>
    <x v="1"/>
    <d v="1959-02-15T00:00:00"/>
    <x v="6"/>
  </r>
  <r>
    <x v="0"/>
    <s v="pièce 96"/>
    <n v="2866.35"/>
    <x v="0"/>
    <d v="1972-07-24T00:00:00"/>
    <x v="15"/>
  </r>
  <r>
    <x v="2"/>
    <s v="pièce 255"/>
    <n v="1868.96"/>
    <x v="0"/>
    <d v="1965-08-25T00:00:00"/>
    <x v="27"/>
  </r>
  <r>
    <x v="2"/>
    <s v="pièce 34"/>
    <n v="1976.27"/>
    <x v="0"/>
    <d v="1960-01-29T00:00:00"/>
    <x v="10"/>
  </r>
  <r>
    <x v="2"/>
    <s v="pièce 80"/>
    <n v="2394.8200000000002"/>
    <x v="0"/>
    <d v="1978-02-08T00:00:00"/>
    <x v="14"/>
  </r>
  <r>
    <x v="0"/>
    <s v="pièce 78"/>
    <n v="2833.61"/>
    <x v="0"/>
    <d v="1955-07-16T00:00:00"/>
    <x v="37"/>
  </r>
  <r>
    <x v="2"/>
    <s v="pièce 232"/>
    <n v="2164.84"/>
    <x v="1"/>
    <d v="1952-01-24T00:00:00"/>
    <x v="23"/>
  </r>
  <r>
    <x v="2"/>
    <s v="pièce 216"/>
    <n v="1530.41"/>
    <x v="1"/>
    <d v="1979-04-28T00:00:00"/>
    <x v="36"/>
  </r>
  <r>
    <x v="2"/>
    <s v="pièce 131"/>
    <n v="1171.55"/>
    <x v="0"/>
    <d v="1963-06-12T00:00:00"/>
    <x v="35"/>
  </r>
  <r>
    <x v="0"/>
    <s v="pièce 239"/>
    <n v="1821.28"/>
    <x v="1"/>
    <d v="1978-05-20T00:00:00"/>
    <x v="14"/>
  </r>
  <r>
    <x v="0"/>
    <s v="pièce 66"/>
    <n v="2420.2600000000002"/>
    <x v="1"/>
    <d v="1979-10-20T00:00:00"/>
    <x v="36"/>
  </r>
  <r>
    <x v="2"/>
    <s v="pièce 32"/>
    <n v="1995.7"/>
    <x v="0"/>
    <d v="1958-04-20T00:00:00"/>
    <x v="8"/>
  </r>
  <r>
    <x v="0"/>
    <s v="pièce 95"/>
    <n v="2728.82"/>
    <x v="0"/>
    <d v="1976-07-26T00:00:00"/>
    <x v="3"/>
  </r>
  <r>
    <x v="2"/>
    <s v="pièce 70"/>
    <n v="3200.92"/>
    <x v="1"/>
    <d v="1950-11-19T00:00:00"/>
    <x v="38"/>
  </r>
  <r>
    <x v="2"/>
    <s v="pièce 20"/>
    <n v="1587.25"/>
    <x v="0"/>
    <d v="1949-03-04T00:00:00"/>
    <x v="4"/>
  </r>
  <r>
    <x v="2"/>
    <s v="pièce 78"/>
    <n v="2864.17"/>
    <x v="0"/>
    <d v="1955-03-28T00:00:00"/>
    <x v="37"/>
  </r>
  <r>
    <x v="2"/>
    <s v="pièce 212"/>
    <n v="1539.52"/>
    <x v="0"/>
    <d v="1957-11-01T00:00:00"/>
    <x v="16"/>
  </r>
  <r>
    <x v="0"/>
    <s v="pièce 96"/>
    <n v="2819.32"/>
    <x v="0"/>
    <d v="1975-05-16T00:00:00"/>
    <x v="19"/>
  </r>
  <r>
    <x v="0"/>
    <s v="pièce 206"/>
    <n v="1512.8"/>
    <x v="0"/>
    <d v="1958-05-11T00:00:00"/>
    <x v="8"/>
  </r>
  <r>
    <x v="0"/>
    <s v="pièce 95"/>
    <n v="3015.36"/>
    <x v="0"/>
    <d v="1966-05-20T00:00:00"/>
    <x v="33"/>
  </r>
  <r>
    <x v="2"/>
    <s v="pièce 96"/>
    <n v="3104.34"/>
    <x v="1"/>
    <d v="1981-07-13T00:00:00"/>
    <x v="22"/>
  </r>
  <r>
    <x v="2"/>
    <s v="pièce 35"/>
    <n v="1713.09"/>
    <x v="0"/>
    <d v="1979-02-26T00:00:00"/>
    <x v="36"/>
  </r>
  <r>
    <x v="2"/>
    <s v="pièce 219"/>
    <n v="1599.85"/>
    <x v="0"/>
    <d v="1956-05-03T00:00:00"/>
    <x v="18"/>
  </r>
  <r>
    <x v="2"/>
    <s v="pièce 107"/>
    <n v="1091.7"/>
    <x v="1"/>
    <d v="1974-02-17T00:00:00"/>
    <x v="1"/>
  </r>
  <r>
    <x v="0"/>
    <s v="pièce 95"/>
    <n v="2734.39"/>
    <x v="0"/>
    <d v="1977-02-05T00:00:00"/>
    <x v="34"/>
  </r>
  <r>
    <x v="2"/>
    <s v="pièce 115"/>
    <n v="1107.51"/>
    <x v="1"/>
    <d v="1976-09-14T00:00:00"/>
    <x v="3"/>
  </r>
  <r>
    <x v="2"/>
    <s v="pièce 64"/>
    <n v="2325.16"/>
    <x v="0"/>
    <d v="1961-12-02T00:00:00"/>
    <x v="5"/>
  </r>
  <r>
    <x v="2"/>
    <s v="pièce 35"/>
    <n v="1624.81"/>
    <x v="0"/>
    <d v="1983-03-07T00:00:00"/>
    <x v="26"/>
  </r>
  <r>
    <x v="2"/>
    <s v="pièce 20"/>
    <n v="1189.06"/>
    <x v="0"/>
    <d v="1982-09-12T00:00:00"/>
    <x v="28"/>
  </r>
  <r>
    <x v="1"/>
    <s v="pièce 78"/>
    <n v="3286.95"/>
    <x v="1"/>
    <d v="1959-05-12T00:00:00"/>
    <x v="6"/>
  </r>
  <r>
    <x v="2"/>
    <s v="pièce 233"/>
    <n v="1759.65"/>
    <x v="0"/>
    <d v="1959-11-09T00:00:00"/>
    <x v="6"/>
  </r>
  <r>
    <x v="0"/>
    <s v="pièce 96"/>
    <n v="2712.81"/>
    <x v="0"/>
    <d v="1980-01-24T00:00:00"/>
    <x v="39"/>
  </r>
  <r>
    <x v="0"/>
    <s v="pièce 135"/>
    <n v="1289.32"/>
    <x v="0"/>
    <d v="1959-09-09T00:00:00"/>
    <x v="6"/>
  </r>
  <r>
    <x v="2"/>
    <s v="pièce 240"/>
    <n v="1754.62"/>
    <x v="0"/>
    <d v="1964-05-10T00:00:00"/>
    <x v="2"/>
  </r>
  <r>
    <x v="2"/>
    <s v="pièce 138"/>
    <n v="1147.8800000000001"/>
    <x v="0"/>
    <d v="1975-10-08T00:00:00"/>
    <x v="19"/>
  </r>
  <r>
    <x v="0"/>
    <s v="pièce 33"/>
    <n v="2121.87"/>
    <x v="0"/>
    <d v="1949-08-25T00:00:00"/>
    <x v="4"/>
  </r>
  <r>
    <x v="2"/>
    <s v="inconnu"/>
    <n v="3538.28"/>
    <x v="0"/>
    <d v="1955-05-12T00:00:00"/>
    <x v="37"/>
  </r>
  <r>
    <x v="2"/>
    <s v="pièce 73"/>
    <n v="2272.7600000000002"/>
    <x v="0"/>
    <d v="1974-05-04T00:00:00"/>
    <x v="1"/>
  </r>
  <r>
    <x v="0"/>
    <s v="pièce S/S"/>
    <n v="3596.54"/>
    <x v="0"/>
    <d v="1951-03-02T00:00:00"/>
    <x v="38"/>
  </r>
  <r>
    <x v="2"/>
    <s v="pièce 97"/>
    <n v="3412.05"/>
    <x v="0"/>
    <d v="1955-09-30T00:00:00"/>
    <x v="37"/>
  </r>
  <r>
    <x v="2"/>
    <s v="pièce 70"/>
    <n v="2695.35"/>
    <x v="0"/>
    <d v="1952-03-17T00:00:00"/>
    <x v="23"/>
  </r>
  <r>
    <x v="0"/>
    <s v="pièce 118"/>
    <n v="1321.28"/>
    <x v="1"/>
    <d v="1963-03-07T00:00:00"/>
    <x v="35"/>
  </r>
  <r>
    <x v="2"/>
    <s v="pièce 109"/>
    <n v="1033.32"/>
    <x v="0"/>
    <d v="1962-12-31T00:00:00"/>
    <x v="35"/>
  </r>
  <r>
    <x v="0"/>
    <s v="pièce 232"/>
    <n v="1453.9"/>
    <x v="0"/>
    <d v="1978-03-31T00:00:00"/>
    <x v="14"/>
  </r>
  <r>
    <x v="2"/>
    <s v="pièce 64"/>
    <n v="1951.51"/>
    <x v="0"/>
    <d v="1978-01-19T00:00:00"/>
    <x v="14"/>
  </r>
  <r>
    <x v="0"/>
    <s v="pièce 80"/>
    <n v="2920.91"/>
    <x v="1"/>
    <d v="1977-02-10T00:00:00"/>
    <x v="34"/>
  </r>
  <r>
    <x v="2"/>
    <s v="pièce 73"/>
    <n v="2383.81"/>
    <x v="0"/>
    <d v="1969-03-03T00:00:00"/>
    <x v="40"/>
  </r>
  <r>
    <x v="0"/>
    <s v="pièce 80"/>
    <n v="3388.3"/>
    <x v="1"/>
    <d v="1957-08-18T00:00:00"/>
    <x v="16"/>
  </r>
  <r>
    <x v="2"/>
    <s v="pièce 234"/>
    <n v="1733.09"/>
    <x v="1"/>
    <d v="1981-10-01T00:00:00"/>
    <x v="22"/>
  </r>
  <r>
    <x v="2"/>
    <s v="pièce 78"/>
    <n v="2716.75"/>
    <x v="1"/>
    <d v="1962-12-04T00:00:00"/>
    <x v="35"/>
  </r>
  <r>
    <x v="0"/>
    <s v="pièce 235"/>
    <n v="1759.71"/>
    <x v="1"/>
    <d v="1981-06-17T00:00:00"/>
    <x v="22"/>
  </r>
  <r>
    <x v="0"/>
    <s v="pièce 95"/>
    <n v="3383.31"/>
    <x v="0"/>
    <d v="1949-05-19T00:00:00"/>
    <x v="4"/>
  </r>
  <r>
    <x v="2"/>
    <s v="pièce 64"/>
    <n v="2319.9899999999998"/>
    <x v="1"/>
    <d v="1976-01-15T00:00:00"/>
    <x v="3"/>
  </r>
  <r>
    <x v="2"/>
    <s v="pièce 20"/>
    <n v="1444.29"/>
    <x v="0"/>
    <d v="1960-04-03T00:00:00"/>
    <x v="10"/>
  </r>
  <r>
    <x v="2"/>
    <s v="pièce 74"/>
    <n v="3072.81"/>
    <x v="1"/>
    <d v="1963-05-02T00:00:00"/>
    <x v="35"/>
  </r>
  <r>
    <x v="2"/>
    <s v="pièce 83"/>
    <n v="3063.77"/>
    <x v="0"/>
    <d v="1956-07-05T00:00:00"/>
    <x v="18"/>
  </r>
  <r>
    <x v="0"/>
    <s v="pièce 97"/>
    <n v="3297.49"/>
    <x v="0"/>
    <d v="1959-07-24T00:00:00"/>
    <x v="6"/>
  </r>
  <r>
    <x v="2"/>
    <s v="pièce 129"/>
    <n v="1362.92"/>
    <x v="1"/>
    <d v="1959-07-30T00:00:00"/>
    <x v="6"/>
  </r>
  <r>
    <x v="2"/>
    <s v="pièce 58"/>
    <n v="2207.2199999999998"/>
    <x v="1"/>
    <d v="1973-10-06T00:00:00"/>
    <x v="25"/>
  </r>
  <r>
    <x v="2"/>
    <s v="pièce 96"/>
    <n v="2943.86"/>
    <x v="0"/>
    <d v="1971-01-27T00:00:00"/>
    <x v="30"/>
  </r>
  <r>
    <x v="2"/>
    <s v="pièce 115"/>
    <n v="1063.32"/>
    <x v="1"/>
    <d v="1983-08-24T00:00:00"/>
    <x v="26"/>
  </r>
  <r>
    <x v="2"/>
    <s v="pièce 131"/>
    <n v="1241.49"/>
    <x v="0"/>
    <d v="1955-10-06T00:00:00"/>
    <x v="37"/>
  </r>
  <r>
    <x v="2"/>
    <s v="pièce 255"/>
    <n v="2436.5100000000002"/>
    <x v="1"/>
    <d v="1950-07-28T00:00:00"/>
    <x v="31"/>
  </r>
  <r>
    <x v="2"/>
    <s v="pièce 53B"/>
    <n v="2382.7399999999998"/>
    <x v="0"/>
    <d v="1942-06-13T00:00:00"/>
    <x v="21"/>
  </r>
  <r>
    <x v="1"/>
    <s v="inconnu"/>
    <n v="3084.39"/>
    <x v="0"/>
    <d v="1971-12-14T00:00:00"/>
    <x v="15"/>
  </r>
  <r>
    <x v="2"/>
    <s v="inconnu"/>
    <n v="3701.96"/>
    <x v="0"/>
    <d v="1947-10-20T00:00:00"/>
    <x v="11"/>
  </r>
  <r>
    <x v="2"/>
    <s v="pièce 110"/>
    <n v="1124.03"/>
    <x v="0"/>
    <d v="1953-11-24T00:00:00"/>
    <x v="24"/>
  </r>
  <r>
    <x v="2"/>
    <s v="pièce 12B"/>
    <n v="1407.03"/>
    <x v="1"/>
    <d v="1958-01-07T00:00:00"/>
    <x v="8"/>
  </r>
  <r>
    <x v="0"/>
    <s v="pièce 104"/>
    <n v="1039.52"/>
    <x v="0"/>
    <d v="1956-08-14T00:00:00"/>
    <x v="18"/>
  </r>
  <r>
    <x v="2"/>
    <s v="pièce 83"/>
    <n v="3733.85"/>
    <x v="1"/>
    <d v="1950-04-24T00:00:00"/>
    <x v="31"/>
  </r>
  <r>
    <x v="0"/>
    <s v="pièce 69"/>
    <n v="2748.01"/>
    <x v="1"/>
    <d v="1968-05-22T00:00:00"/>
    <x v="41"/>
  </r>
  <r>
    <x v="0"/>
    <s v="pièce 50"/>
    <n v="2355"/>
    <x v="1"/>
    <d v="1961-01-20T00:00:00"/>
    <x v="9"/>
  </r>
  <r>
    <x v="2"/>
    <s v="pièce 241"/>
    <n v="2113.58"/>
    <x v="1"/>
    <d v="1961-11-18T00:00:00"/>
    <x v="9"/>
  </r>
  <r>
    <x v="2"/>
    <s v="pièce 251"/>
    <n v="2273.6"/>
    <x v="1"/>
    <d v="1956-07-16T00:00:00"/>
    <x v="18"/>
  </r>
  <r>
    <x v="2"/>
    <s v="pièce 14"/>
    <n v="1552.96"/>
    <x v="0"/>
    <d v="1941-12-08T00:00:00"/>
    <x v="21"/>
  </r>
  <r>
    <x v="2"/>
    <s v="pièce 64"/>
    <n v="1887.96"/>
    <x v="0"/>
    <d v="1986-04-13T00:00:00"/>
    <x v="42"/>
  </r>
  <r>
    <x v="0"/>
    <s v="pièce 222"/>
    <n v="1623.44"/>
    <x v="0"/>
    <d v="1960-08-01T00:00:00"/>
    <x v="10"/>
  </r>
  <r>
    <x v="0"/>
    <s v="pièce 97"/>
    <n v="3385.24"/>
    <x v="0"/>
    <d v="1958-04-07T00:00:00"/>
    <x v="8"/>
  </r>
  <r>
    <x v="2"/>
    <s v="pièce 90"/>
    <n v="3639.67"/>
    <x v="1"/>
    <d v="1959-04-12T00:00:00"/>
    <x v="6"/>
  </r>
  <r>
    <x v="2"/>
    <s v="pièce 109"/>
    <n v="1091.3699999999999"/>
    <x v="1"/>
    <d v="1976-01-07T00:00:00"/>
    <x v="3"/>
  </r>
  <r>
    <x v="0"/>
    <s v="pièce 95"/>
    <n v="3389.77"/>
    <x v="1"/>
    <d v="1969-03-19T00:00:00"/>
    <x v="40"/>
  </r>
  <r>
    <x v="2"/>
    <s v="pièce 78"/>
    <n v="2686.2"/>
    <x v="0"/>
    <d v="1964-02-04T00:00:00"/>
    <x v="2"/>
  </r>
  <r>
    <x v="2"/>
    <s v="pièce 253"/>
    <n v="2239.52"/>
    <x v="1"/>
    <d v="1958-10-05T00:00:00"/>
    <x v="8"/>
  </r>
  <r>
    <x v="2"/>
    <s v="pièce 83"/>
    <n v="2842.18"/>
    <x v="0"/>
    <d v="1963-05-31T00:00:00"/>
    <x v="35"/>
  </r>
  <r>
    <x v="0"/>
    <s v="pièce 83"/>
    <n v="3544.65"/>
    <x v="1"/>
    <d v="1957-05-13T00:00:00"/>
    <x v="16"/>
  </r>
  <r>
    <x v="2"/>
    <s v="pièce 12B"/>
    <n v="1235.1500000000001"/>
    <x v="1"/>
    <d v="1974-02-19T00:00:00"/>
    <x v="1"/>
  </r>
  <r>
    <x v="2"/>
    <s v="pièce 136"/>
    <n v="1694.55"/>
    <x v="1"/>
    <d v="1945-07-03T00:00:00"/>
    <x v="29"/>
  </r>
  <r>
    <x v="2"/>
    <s v="pièce 96"/>
    <n v="2766.9"/>
    <x v="0"/>
    <d v="1978-12-15T00:00:00"/>
    <x v="36"/>
  </r>
  <r>
    <x v="0"/>
    <s v="pièce 57"/>
    <n v="2088.94"/>
    <x v="1"/>
    <d v="1980-02-01T00:00:00"/>
    <x v="39"/>
  </r>
  <r>
    <x v="2"/>
    <s v="pièce 219"/>
    <n v="1929.18"/>
    <x v="1"/>
    <d v="1955-03-01T00:00:00"/>
    <x v="37"/>
  </r>
  <r>
    <x v="0"/>
    <s v="pièce 14"/>
    <n v="1567.75"/>
    <x v="1"/>
    <d v="1963-03-28T00:00:00"/>
    <x v="35"/>
  </r>
  <r>
    <x v="2"/>
    <s v="pièce 60"/>
    <n v="2310.34"/>
    <x v="0"/>
    <d v="1952-09-25T00:00:00"/>
    <x v="23"/>
  </r>
  <r>
    <x v="2"/>
    <s v="pièce 83"/>
    <n v="2951.23"/>
    <x v="0"/>
    <d v="1961-01-07T00:00:00"/>
    <x v="9"/>
  </r>
  <r>
    <x v="2"/>
    <s v="pièce 64"/>
    <n v="2420.66"/>
    <x v="0"/>
    <d v="1955-10-21T00:00:00"/>
    <x v="37"/>
  </r>
  <r>
    <x v="0"/>
    <s v="pièce 134"/>
    <n v="1109.93"/>
    <x v="0"/>
    <d v="1974-09-12T00:00:00"/>
    <x v="1"/>
  </r>
  <r>
    <x v="0"/>
    <s v="pièce 129"/>
    <n v="1201.9100000000001"/>
    <x v="0"/>
    <d v="1956-01-31T00:00:00"/>
    <x v="18"/>
  </r>
  <r>
    <x v="2"/>
    <s v="pièce 93"/>
    <n v="3586.33"/>
    <x v="1"/>
    <d v="1961-12-24T00:00:00"/>
    <x v="5"/>
  </r>
  <r>
    <x v="1"/>
    <s v="pièce 17"/>
    <n v="1684.59"/>
    <x v="1"/>
    <d v="1955-01-01T00:00:00"/>
    <x v="37"/>
  </r>
  <r>
    <x v="1"/>
    <s v="pièce 73"/>
    <n v="2540.34"/>
    <x v="1"/>
    <d v="1980-02-23T00:00:00"/>
    <x v="39"/>
  </r>
  <r>
    <x v="2"/>
    <s v="pièce 35"/>
    <n v="2446.34"/>
    <x v="1"/>
    <d v="1955-11-16T00:00:00"/>
    <x v="37"/>
  </r>
  <r>
    <x v="0"/>
    <s v="pièce 20"/>
    <n v="1467.34"/>
    <x v="0"/>
    <d v="1956-10-09T00:00:00"/>
    <x v="18"/>
  </r>
  <r>
    <x v="0"/>
    <s v="pièce 107"/>
    <n v="1034.3499999999999"/>
    <x v="0"/>
    <d v="1960-08-05T00:00:00"/>
    <x v="10"/>
  </r>
  <r>
    <x v="2"/>
    <s v="pièce 219"/>
    <n v="1605.42"/>
    <x v="0"/>
    <d v="1958-04-13T00:00:00"/>
    <x v="8"/>
  </r>
  <r>
    <x v="0"/>
    <s v="pièce 80"/>
    <n v="2862.68"/>
    <x v="1"/>
    <d v="1975-11-01T00:00:00"/>
    <x v="19"/>
  </r>
  <r>
    <x v="0"/>
    <s v="pièce 78"/>
    <n v="2923.66"/>
    <x v="0"/>
    <d v="1951-02-07T00:00:00"/>
    <x v="38"/>
  </r>
  <r>
    <x v="2"/>
    <s v="pièce 80"/>
    <n v="3546.74"/>
    <x v="1"/>
    <d v="1952-11-29T00:00:00"/>
    <x v="0"/>
  </r>
  <r>
    <x v="2"/>
    <s v="pièce 78"/>
    <n v="2348.16"/>
    <x v="0"/>
    <d v="1977-04-20T00:00:00"/>
    <x v="34"/>
  </r>
  <r>
    <x v="1"/>
    <s v="pièce 222"/>
    <n v="1577.39"/>
    <x v="0"/>
    <d v="1963-06-27T00:00:00"/>
    <x v="35"/>
  </r>
  <r>
    <x v="0"/>
    <s v="pièce 132"/>
    <n v="1499.52"/>
    <x v="1"/>
    <d v="1954-04-01T00:00:00"/>
    <x v="24"/>
  </r>
  <r>
    <x v="2"/>
    <s v="pièce 73"/>
    <n v="2677.48"/>
    <x v="1"/>
    <d v="1976-01-11T00:00:00"/>
    <x v="3"/>
  </r>
  <r>
    <x v="2"/>
    <s v="pièce 64"/>
    <n v="2307.1"/>
    <x v="0"/>
    <d v="1963-12-11T00:00:00"/>
    <x v="2"/>
  </r>
  <r>
    <x v="0"/>
    <s v="pièce 80"/>
    <n v="2448.5700000000002"/>
    <x v="0"/>
    <d v="1978-06-18T00:00:00"/>
    <x v="14"/>
  </r>
  <r>
    <x v="2"/>
    <s v="pièce 62"/>
    <n v="2240.9899999999998"/>
    <x v="0"/>
    <d v="1960-06-15T00:00:00"/>
    <x v="10"/>
  </r>
  <r>
    <x v="0"/>
    <s v="pièce 20"/>
    <n v="1643.84"/>
    <x v="1"/>
    <d v="1963-08-20T00:00:00"/>
    <x v="35"/>
  </r>
  <r>
    <x v="0"/>
    <s v="pièce 74"/>
    <n v="3455.16"/>
    <x v="1"/>
    <d v="1946-07-19T00:00:00"/>
    <x v="20"/>
  </r>
  <r>
    <x v="2"/>
    <s v="pièce 212"/>
    <n v="1341.96"/>
    <x v="0"/>
    <d v="1975-04-18T00:00:00"/>
    <x v="19"/>
  </r>
  <r>
    <x v="0"/>
    <s v="pièce 233"/>
    <n v="1608.99"/>
    <x v="0"/>
    <d v="1970-03-22T00:00:00"/>
    <x v="17"/>
  </r>
  <r>
    <x v="0"/>
    <s v="pièce 245"/>
    <n v="2058.7600000000002"/>
    <x v="0"/>
    <d v="1948-03-18T00:00:00"/>
    <x v="7"/>
  </r>
  <r>
    <x v="2"/>
    <s v="pièce 50"/>
    <n v="1776.89"/>
    <x v="0"/>
    <d v="1977-02-28T00:00:00"/>
    <x v="34"/>
  </r>
  <r>
    <x v="3"/>
    <s v="pièce 70"/>
    <n v="2832.72"/>
    <x v="1"/>
    <d v="1966-03-09T00:00:00"/>
    <x v="33"/>
  </r>
  <r>
    <x v="0"/>
    <s v="pièce 118"/>
    <n v="1459.03"/>
    <x v="1"/>
    <d v="1947-10-28T00:00:00"/>
    <x v="11"/>
  </r>
  <r>
    <x v="2"/>
    <s v="pièce 62"/>
    <n v="2506.4499999999998"/>
    <x v="0"/>
    <d v="1944-09-23T00:00:00"/>
    <x v="43"/>
  </r>
  <r>
    <x v="2"/>
    <s v="pièce 72"/>
    <n v="2684.74"/>
    <x v="0"/>
    <d v="1953-03-27T00:00:00"/>
    <x v="0"/>
  </r>
  <r>
    <x v="2"/>
    <s v="pièce 64"/>
    <n v="2035.99"/>
    <x v="0"/>
    <d v="1974-11-17T00:00:00"/>
    <x v="1"/>
  </r>
  <r>
    <x v="2"/>
    <s v="pièce 14"/>
    <n v="1399.35"/>
    <x v="0"/>
    <d v="1955-11-29T00:00:00"/>
    <x v="18"/>
  </r>
  <r>
    <x v="0"/>
    <s v="pièce 66"/>
    <n v="2466.73"/>
    <x v="0"/>
    <d v="1961-06-22T00:00:00"/>
    <x v="9"/>
  </r>
  <r>
    <x v="0"/>
    <s v="pièce 64"/>
    <n v="2449.4699999999998"/>
    <x v="1"/>
    <d v="1974-02-24T00:00:00"/>
    <x v="1"/>
  </r>
  <r>
    <x v="2"/>
    <s v="pièce 64"/>
    <n v="2428.34"/>
    <x v="0"/>
    <d v="1956-03-06T00:00:00"/>
    <x v="18"/>
  </r>
  <r>
    <x v="0"/>
    <s v="inconnu"/>
    <n v="2967.88"/>
    <x v="0"/>
    <d v="1976-03-25T00:00:00"/>
    <x v="3"/>
  </r>
  <r>
    <x v="3"/>
    <s v="pièce 50"/>
    <n v="2058.9699999999998"/>
    <x v="0"/>
    <d v="1960-03-16T00:00:00"/>
    <x v="10"/>
  </r>
  <r>
    <x v="3"/>
    <s v="pièce 73"/>
    <n v="3257.48"/>
    <x v="1"/>
    <d v="1953-01-19T00:00:00"/>
    <x v="0"/>
  </r>
  <r>
    <x v="1"/>
    <s v="pièce S/S"/>
    <n v="3562.89"/>
    <x v="1"/>
    <d v="1971-12-07T00:00:00"/>
    <x v="15"/>
  </r>
  <r>
    <x v="0"/>
    <s v="pièce 78"/>
    <n v="2919.15"/>
    <x v="0"/>
    <d v="1949-11-13T00:00:00"/>
    <x v="4"/>
  </r>
  <r>
    <x v="0"/>
    <s v="pièce 66"/>
    <n v="3076.88"/>
    <x v="1"/>
    <d v="1950-09-24T00:00:00"/>
    <x v="31"/>
  </r>
  <r>
    <x v="2"/>
    <s v="pièce 239"/>
    <n v="1588.48"/>
    <x v="0"/>
    <d v="1974-11-20T00:00:00"/>
    <x v="19"/>
  </r>
  <r>
    <x v="2"/>
    <s v="pièce 227"/>
    <n v="1379.12"/>
    <x v="0"/>
    <d v="1981-06-27T00:00:00"/>
    <x v="22"/>
  </r>
  <r>
    <x v="0"/>
    <s v="pièce 50"/>
    <n v="1786.79"/>
    <x v="0"/>
    <d v="1974-11-10T00:00:00"/>
    <x v="1"/>
  </r>
  <r>
    <x v="2"/>
    <s v="pièce 209"/>
    <n v="1539.65"/>
    <x v="0"/>
    <d v="1956-10-04T00:00:00"/>
    <x v="18"/>
  </r>
  <r>
    <x v="0"/>
    <s v="pièce 21"/>
    <n v="1570.69"/>
    <x v="0"/>
    <d v="1954-08-24T00:00:00"/>
    <x v="24"/>
  </r>
  <r>
    <x v="0"/>
    <s v="inconnu"/>
    <n v="4067.34"/>
    <x v="1"/>
    <d v="1957-01-30T00:00:00"/>
    <x v="16"/>
  </r>
  <r>
    <x v="2"/>
    <s v="pièce 136"/>
    <n v="1259.02"/>
    <x v="0"/>
    <d v="1963-09-26T00:00:00"/>
    <x v="35"/>
  </r>
  <r>
    <x v="2"/>
    <s v="pièce 133"/>
    <n v="1307.6400000000001"/>
    <x v="0"/>
    <d v="1952-08-06T00:00:00"/>
    <x v="23"/>
  </r>
  <r>
    <x v="0"/>
    <s v="pièce 64"/>
    <n v="2021.18"/>
    <x v="0"/>
    <d v="1973-06-25T00:00:00"/>
    <x v="25"/>
  </r>
  <r>
    <x v="2"/>
    <s v="pièce 232"/>
    <n v="1737.86"/>
    <x v="0"/>
    <d v="1957-09-24T00:00:00"/>
    <x v="16"/>
  </r>
  <r>
    <x v="2"/>
    <s v="pièce 90"/>
    <n v="3578.47"/>
    <x v="1"/>
    <d v="1961-07-09T00:00:00"/>
    <x v="9"/>
  </r>
  <r>
    <x v="2"/>
    <s v="pièce 60"/>
    <n v="2181.9"/>
    <x v="0"/>
    <d v="1960-04-29T00:00:00"/>
    <x v="10"/>
  </r>
  <r>
    <x v="2"/>
    <s v="pièce 232"/>
    <n v="1891.47"/>
    <x v="0"/>
    <d v="1947-02-15T00:00:00"/>
    <x v="11"/>
  </r>
  <r>
    <x v="2"/>
    <s v="pièce 236"/>
    <n v="1994.49"/>
    <x v="0"/>
    <d v="1945-12-14T00:00:00"/>
    <x v="20"/>
  </r>
  <r>
    <x v="2"/>
    <s v="pièce 95"/>
    <n v="3465.59"/>
    <x v="0"/>
    <d v="1948-10-21T00:00:00"/>
    <x v="7"/>
  </r>
  <r>
    <x v="0"/>
    <s v="pièce 66"/>
    <n v="2720.17"/>
    <x v="0"/>
    <d v="1946-08-04T00:00:00"/>
    <x v="20"/>
  </r>
  <r>
    <x v="2"/>
    <s v="pièce 201"/>
    <n v="1602.13"/>
    <x v="0"/>
    <d v="1949-10-08T00:00:00"/>
    <x v="4"/>
  </r>
  <r>
    <x v="0"/>
    <s v="pièce 234"/>
    <n v="2189.39"/>
    <x v="1"/>
    <d v="1955-05-26T00:00:00"/>
    <x v="37"/>
  </r>
  <r>
    <x v="0"/>
    <s v="pièce 66"/>
    <n v="2392.36"/>
    <x v="1"/>
    <d v="1983-06-13T00:00:00"/>
    <x v="26"/>
  </r>
  <r>
    <x v="2"/>
    <s v="pièce 115"/>
    <n v="1088.18"/>
    <x v="0"/>
    <d v="1960-06-01T00:00:00"/>
    <x v="10"/>
  </r>
  <r>
    <x v="2"/>
    <s v="pièce 83"/>
    <n v="3552.19"/>
    <x v="1"/>
    <d v="1957-10-08T00:00:00"/>
    <x v="16"/>
  </r>
  <r>
    <x v="4"/>
    <m/>
    <m/>
    <x v="2"/>
    <m/>
    <x v="44"/>
  </r>
  <r>
    <x v="4"/>
    <m/>
    <m/>
    <x v="2"/>
    <m/>
    <x v="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7:N19" firstHeaderRow="1" firstDataRow="2" firstDataCol="1"/>
  <pivotFields count="8">
    <pivotField axis="axisRow" showAll="0">
      <items count="11">
        <item x="0"/>
        <item x="1"/>
        <item x="4"/>
        <item x="2"/>
        <item x="5"/>
        <item x="6"/>
        <item x="3"/>
        <item x="7"/>
        <item x="8"/>
        <item x="9"/>
        <item t="default"/>
      </items>
    </pivotField>
    <pivotField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Volume" fld="7" baseField="0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15:M20" firstHeaderRow="1" firstDataRow="2" firstDataCol="1"/>
  <pivotFields count="8">
    <pivotField numFmtId="172" showAll="0"/>
    <pivotField axis="axisCol" showAll="0">
      <items count="3">
        <item x="1"/>
        <item x="0"/>
        <item t="default"/>
      </items>
    </pivotField>
    <pivotField showAll="0"/>
    <pivotField numFmtId="21" showAll="0"/>
    <pivotField dataField="1" numFmtId="2" showAll="0"/>
    <pivotField showAll="0"/>
    <pivotField showAll="0"/>
    <pivotField axis="axisRow" showAll="0">
      <items count="4">
        <item x="0"/>
        <item x="2"/>
        <item x="1"/>
        <item t="default"/>
      </items>
    </pivotField>
  </pivotFields>
  <rowFields count="1">
    <field x="7"/>
  </rowFields>
  <rowItems count="4">
    <i>
      <x/>
    </i>
    <i>
      <x v="1"/>
    </i>
    <i>
      <x v="2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omme de Prix" fld="4" baseField="0" baseItem="0" numFmtId="1"/>
  </dataFields>
  <formats count="2">
    <format dxfId="6">
      <pivotArea outline="0" collapsedLevelsAreSubtotals="1" fieldPosition="0"/>
    </format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4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S2:U15" firstHeaderRow="0" firstDataRow="1" firstDataCol="1"/>
  <pivotFields count="6">
    <pivotField axis="axisRow" showAll="0">
      <items count="6">
        <item x="3"/>
        <item x="2"/>
        <item x="0"/>
        <item x="1"/>
        <item x="4"/>
        <item t="default"/>
      </items>
    </pivotField>
    <pivotField showAll="0"/>
    <pivotField dataField="1" showAll="0"/>
    <pivotField axis="axisRow" showAll="0">
      <items count="4">
        <item x="0"/>
        <item x="1"/>
        <item h="1" x="2"/>
        <item t="default"/>
      </items>
    </pivotField>
    <pivotField showAll="0"/>
    <pivotField showAll="0">
      <items count="46">
        <item x="42"/>
        <item x="13"/>
        <item x="32"/>
        <item x="26"/>
        <item x="28"/>
        <item x="22"/>
        <item x="39"/>
        <item x="36"/>
        <item x="14"/>
        <item x="34"/>
        <item x="3"/>
        <item x="19"/>
        <item x="1"/>
        <item x="25"/>
        <item x="15"/>
        <item x="30"/>
        <item x="17"/>
        <item x="40"/>
        <item x="41"/>
        <item x="12"/>
        <item x="33"/>
        <item x="27"/>
        <item x="2"/>
        <item x="35"/>
        <item x="5"/>
        <item x="9"/>
        <item x="10"/>
        <item x="6"/>
        <item x="8"/>
        <item x="16"/>
        <item x="18"/>
        <item x="37"/>
        <item x="24"/>
        <item x="0"/>
        <item x="23"/>
        <item x="38"/>
        <item x="31"/>
        <item x="4"/>
        <item x="7"/>
        <item x="11"/>
        <item x="20"/>
        <item x="29"/>
        <item x="43"/>
        <item x="21"/>
        <item x="44"/>
        <item t="default"/>
      </items>
    </pivotField>
  </pivotFields>
  <rowFields count="2">
    <field x="0"/>
    <field x="3"/>
  </rowFields>
  <rowItems count="13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SALAIRE" fld="2" subtotal="count" baseField="0" baseItem="0"/>
    <dataField name="Moyenne de SALAIRE2" fld="2" subtotal="average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L16:M21" firstHeaderRow="1" firstDataRow="1" firstDataCol="1"/>
  <pivotFields count="10">
    <pivotField showAll="0">
      <items count="2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t="default"/>
      </items>
    </pivotField>
    <pivotField showAll="0"/>
    <pivotField showAll="0"/>
    <pivotField showAll="0"/>
    <pivotField axis="axisRow" showAll="0" defaultSubtotal="0">
      <items count="4">
        <item x="3"/>
        <item x="2"/>
        <item x="0"/>
        <item x="1"/>
      </items>
    </pivotField>
    <pivotField showAll="0"/>
    <pivotField dataField="1" numFmtId="177" showAll="0"/>
    <pivotField showAll="0"/>
    <pivotField numFmtId="176" showAll="0"/>
    <pivotField showAll="0"/>
  </pivotFields>
  <rowFields count="1">
    <field x="4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omme de SALAIRE" fld="6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L8:M11" firstHeaderRow="1" firstDataRow="1" firstDataCol="1"/>
  <pivotFields count="10">
    <pivotField showAll="0">
      <items count="2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t="default"/>
      </items>
    </pivotField>
    <pivotField showAll="0"/>
    <pivotField showAll="0"/>
    <pivotField showAll="0"/>
    <pivotField axis="axisRow" showAll="0">
      <items count="5">
        <item h="1" x="3"/>
        <item x="2"/>
        <item x="0"/>
        <item h="1" x="1"/>
        <item t="default"/>
      </items>
    </pivotField>
    <pivotField showAll="0"/>
    <pivotField dataField="1" numFmtId="177" showAll="0"/>
    <pivotField showAll="0"/>
    <pivotField numFmtId="176" showAll="0"/>
    <pivotField showAll="0"/>
  </pivotFields>
  <rowFields count="1">
    <field x="4"/>
  </rowFields>
  <rowItems count="3">
    <i>
      <x v="1"/>
    </i>
    <i>
      <x v="2"/>
    </i>
    <i t="grand">
      <x/>
    </i>
  </rowItems>
  <colItems count="1">
    <i/>
  </colItems>
  <dataFields count="1">
    <dataField name="Nombre de SALAIRE" fld="6" subtotal="count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4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1">
  <location ref="H14:N28" firstHeaderRow="1" firstDataRow="2" firstDataCol="1"/>
  <pivotFields count="6">
    <pivotField showAll="0"/>
    <pivotField axis="axisCol" showAll="0">
      <items count="6">
        <item x="1"/>
        <item x="3"/>
        <item x="0"/>
        <item x="2"/>
        <item x="4"/>
        <item t="default"/>
      </items>
    </pivotField>
    <pivotField axis="axisRow" numFmtId="17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numFmtId="181" showAll="0"/>
    <pivotField numFmtId="181" showAll="0"/>
    <pivotField numFmtId="10"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Chiffre d'affaires" fld="3" baseField="0" baseItem="0" numFmtId="228"/>
  </dataFields>
  <formats count="1">
    <format dxfId="0">
      <pivotArea outline="0" collapsedLevelsAreSubtotals="1" fieldPosition="0"/>
    </format>
  </formats>
  <chartFormats count="1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GE2015" sourceName="AGE2015">
  <pivotTables>
    <pivotTable tabId="103" name="Tableau croisé dynamique4"/>
  </pivotTables>
  <data>
    <tabular pivotCacheId="2">
      <items count="45">
        <i x="42" s="1"/>
        <i x="13" s="1"/>
        <i x="32" s="1"/>
        <i x="26" s="1"/>
        <i x="28" s="1"/>
        <i x="22" s="1"/>
        <i x="39" s="1"/>
        <i x="36" s="1"/>
        <i x="14" s="1"/>
        <i x="34" s="1"/>
        <i x="3" s="1"/>
        <i x="19" s="1"/>
        <i x="1" s="1"/>
        <i x="25" s="1"/>
        <i x="15" s="1"/>
        <i x="30" s="1"/>
        <i x="17" s="1"/>
        <i x="40" s="1"/>
        <i x="41" s="1"/>
        <i x="12" s="1"/>
        <i x="33" s="1"/>
        <i x="27" s="1"/>
        <i x="2" s="1"/>
        <i x="35" s="1"/>
        <i x="5" s="1"/>
        <i x="9" s="1"/>
        <i x="10" s="1"/>
        <i x="6" s="1"/>
        <i x="8" s="1"/>
        <i x="16" s="1"/>
        <i x="18" s="1"/>
        <i x="37" s="1"/>
        <i x="24" s="1"/>
        <i x="0" s="1"/>
        <i x="23" s="1"/>
        <i x="38" s="1"/>
        <i x="31" s="1"/>
        <i x="4" s="1"/>
        <i x="7" s="1"/>
        <i x="11" s="1"/>
        <i x="20" s="1"/>
        <i x="29" s="1"/>
        <i x="43" s="1"/>
        <i x="21" s="1"/>
        <i x="4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ITE" sourceName="SITE">
  <pivotTables>
    <pivotTable tabId="103" name="Tableau croisé dynamique4"/>
  </pivotTables>
  <data>
    <tabular pivotCacheId="2">
      <items count="5">
        <i x="3" s="1"/>
        <i x="2" s="1"/>
        <i x="0" s="1"/>
        <i x="1" s="1"/>
        <i x="4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GE2015" cache="Segment_AGE2015" caption="AGE2015" startItem="38" rowHeight="225425"/>
  <slicer name="SITE" cache="Segment_SITE" caption="SITE" rowHeight="225425"/>
</slicers>
</file>

<file path=xl/tables/table1.xml><?xml version="1.0" encoding="utf-8"?>
<table xmlns="http://schemas.openxmlformats.org/spreadsheetml/2006/main" id="1" name="Table1" displayName="Table1" ref="A2:B9" totalsRowShown="0" headerRowDxfId="4">
  <tableColumns count="2">
    <tableColumn id="1" name="Année" dataCellStyle="Normal 4"/>
    <tableColumn id="2" name="Volume" dataDxfId="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3" name="Table14" displayName="Table14" ref="B2:C9" totalsRowShown="0" headerRowDxfId="2">
  <autoFilter ref="B2:C9"/>
  <tableColumns count="2">
    <tableColumn id="1" name="Année"/>
    <tableColumn id="2" name="Volume" dataDxfId="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jeannot45.developpez.com/articles/excel/formatspersonnalises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ivotTable" Target="../pivotTables/pivotTable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ivotTable" Target="../pivotTables/pivotTable2.xml"/></Relationships>
</file>

<file path=xl/worksheets/_rels/sheet4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34.xml"/><Relationship Id="rId1" Type="http://schemas.openxmlformats.org/officeDocument/2006/relationships/pivotTable" Target="../pivotTables/pivotTable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ivotTable" Target="../pivotTables/pivotTable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theme="6" tint="0.79998168889431442"/>
  </sheetPr>
  <dimension ref="A1:M40"/>
  <sheetViews>
    <sheetView tabSelected="1" workbookViewId="0"/>
  </sheetViews>
  <sheetFormatPr baseColWidth="10" defaultRowHeight="12.75"/>
  <cols>
    <col min="2" max="2" width="19.7109375" bestFit="1" customWidth="1"/>
    <col min="3" max="3" width="50.42578125" bestFit="1" customWidth="1"/>
  </cols>
  <sheetData>
    <row r="1" spans="1:13" s="457" customFormat="1" ht="19.5" customHeight="1">
      <c r="A1" s="467"/>
      <c r="B1" s="474" t="s">
        <v>2319</v>
      </c>
      <c r="C1" s="475" t="s">
        <v>2355</v>
      </c>
      <c r="D1" s="467"/>
      <c r="E1" s="467"/>
      <c r="F1" s="467"/>
      <c r="G1" s="467"/>
      <c r="H1" s="467"/>
      <c r="I1" s="467"/>
      <c r="J1" s="467"/>
      <c r="K1" s="467"/>
      <c r="L1" s="467"/>
      <c r="M1" s="467"/>
    </row>
    <row r="2" spans="1:13">
      <c r="A2" s="467">
        <v>1</v>
      </c>
      <c r="B2" s="473" t="s">
        <v>1935</v>
      </c>
      <c r="C2" s="469" t="s">
        <v>1938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1:13">
      <c r="A3" s="467">
        <v>2</v>
      </c>
      <c r="B3" s="468" t="s">
        <v>1932</v>
      </c>
      <c r="C3" s="470" t="s">
        <v>1934</v>
      </c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>
      <c r="A4" s="467">
        <v>3</v>
      </c>
      <c r="B4" s="468" t="s">
        <v>1933</v>
      </c>
      <c r="C4" s="470" t="s">
        <v>1944</v>
      </c>
      <c r="D4" s="467"/>
      <c r="E4" s="467"/>
      <c r="F4" s="467"/>
      <c r="G4" s="467"/>
      <c r="H4" s="467"/>
      <c r="I4" s="467"/>
      <c r="J4" s="467"/>
      <c r="K4" s="467"/>
      <c r="L4" s="467"/>
      <c r="M4" s="467"/>
    </row>
    <row r="5" spans="1:13">
      <c r="A5" s="467">
        <v>4</v>
      </c>
      <c r="B5" s="468" t="s">
        <v>1942</v>
      </c>
      <c r="C5" s="470" t="s">
        <v>1943</v>
      </c>
      <c r="D5" s="467"/>
      <c r="E5" s="467"/>
      <c r="F5" s="467"/>
      <c r="G5" s="467"/>
      <c r="H5" s="467"/>
      <c r="I5" s="467"/>
      <c r="J5" s="467"/>
      <c r="K5" s="467"/>
      <c r="L5" s="467"/>
      <c r="M5" s="467"/>
    </row>
    <row r="6" spans="1:13">
      <c r="A6" s="467">
        <v>5</v>
      </c>
      <c r="B6" s="468" t="s">
        <v>2149</v>
      </c>
      <c r="C6" s="470" t="s">
        <v>2148</v>
      </c>
      <c r="D6" s="467"/>
      <c r="E6" s="467"/>
      <c r="F6" s="467"/>
      <c r="G6" s="467"/>
      <c r="H6" s="467"/>
      <c r="I6" s="467"/>
      <c r="J6" s="467"/>
      <c r="K6" s="467"/>
      <c r="L6" s="467"/>
      <c r="M6" s="467"/>
    </row>
    <row r="7" spans="1:13">
      <c r="A7" s="467">
        <v>6</v>
      </c>
      <c r="B7" s="468" t="s">
        <v>322</v>
      </c>
      <c r="C7" s="470" t="s">
        <v>2147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</row>
    <row r="8" spans="1:13">
      <c r="A8" s="467">
        <v>7</v>
      </c>
      <c r="B8" s="468" t="s">
        <v>323</v>
      </c>
      <c r="C8" s="470" t="s">
        <v>1948</v>
      </c>
      <c r="D8" s="467"/>
      <c r="E8" s="467"/>
      <c r="F8" s="467"/>
      <c r="G8" s="467"/>
      <c r="H8" s="467"/>
      <c r="I8" s="467"/>
      <c r="J8" s="467"/>
      <c r="K8" s="467"/>
      <c r="L8" s="467"/>
      <c r="M8" s="467"/>
    </row>
    <row r="9" spans="1:13" s="332" customFormat="1">
      <c r="A9" s="467">
        <v>8</v>
      </c>
      <c r="B9" s="468" t="s">
        <v>2151</v>
      </c>
      <c r="C9" s="470" t="s">
        <v>2150</v>
      </c>
      <c r="D9" s="467"/>
      <c r="E9" s="467"/>
      <c r="F9" s="467"/>
      <c r="G9" s="467"/>
      <c r="H9" s="467"/>
      <c r="I9" s="467"/>
      <c r="J9" s="467"/>
      <c r="K9" s="467"/>
      <c r="L9" s="467"/>
      <c r="M9" s="467"/>
    </row>
    <row r="10" spans="1:13">
      <c r="A10" s="467">
        <v>9</v>
      </c>
      <c r="B10" s="468" t="s">
        <v>1251</v>
      </c>
      <c r="C10" s="471" t="s">
        <v>2216</v>
      </c>
      <c r="D10" s="467"/>
      <c r="E10" s="467"/>
      <c r="F10" s="467"/>
      <c r="G10" s="467"/>
      <c r="H10" s="467"/>
      <c r="I10" s="467"/>
      <c r="J10" s="467"/>
      <c r="K10" s="467"/>
      <c r="L10" s="467"/>
      <c r="M10" s="467"/>
    </row>
    <row r="11" spans="1:13">
      <c r="A11" s="467">
        <v>10</v>
      </c>
      <c r="B11" s="468" t="s">
        <v>2215</v>
      </c>
      <c r="C11" s="471" t="s">
        <v>2217</v>
      </c>
      <c r="D11" s="467"/>
      <c r="E11" s="467"/>
      <c r="F11" s="467"/>
      <c r="G11" s="467"/>
      <c r="H11" s="467"/>
      <c r="I11" s="467"/>
      <c r="J11" s="467"/>
      <c r="K11" s="467"/>
      <c r="L11" s="467"/>
      <c r="M11" s="467"/>
    </row>
    <row r="12" spans="1:13">
      <c r="A12" s="467">
        <v>11</v>
      </c>
      <c r="B12" s="468" t="s">
        <v>1236</v>
      </c>
      <c r="C12" s="470" t="s">
        <v>1237</v>
      </c>
      <c r="D12" s="467"/>
      <c r="E12" s="467"/>
      <c r="F12" s="467"/>
      <c r="G12" s="467"/>
      <c r="H12" s="467"/>
      <c r="I12" s="467"/>
      <c r="J12" s="467"/>
      <c r="K12" s="467"/>
      <c r="L12" s="467"/>
      <c r="M12" s="467"/>
    </row>
    <row r="13" spans="1:13" s="247" customFormat="1">
      <c r="A13" s="467">
        <v>12</v>
      </c>
      <c r="B13" s="468" t="s">
        <v>2045</v>
      </c>
      <c r="C13" s="470" t="s">
        <v>1238</v>
      </c>
      <c r="D13" s="467"/>
      <c r="E13" s="467"/>
      <c r="F13" s="467"/>
      <c r="G13" s="467"/>
      <c r="H13" s="467"/>
      <c r="I13" s="467"/>
      <c r="J13" s="467"/>
      <c r="K13" s="467"/>
      <c r="L13" s="467"/>
      <c r="M13" s="467"/>
    </row>
    <row r="14" spans="1:13" s="247" customFormat="1">
      <c r="A14" s="467">
        <v>13</v>
      </c>
      <c r="B14" s="468" t="s">
        <v>2050</v>
      </c>
      <c r="C14" s="470" t="s">
        <v>1239</v>
      </c>
      <c r="D14" s="467"/>
      <c r="E14" s="467"/>
      <c r="F14" s="467"/>
      <c r="G14" s="467"/>
      <c r="H14" s="467"/>
      <c r="I14" s="467"/>
      <c r="J14" s="467"/>
      <c r="K14" s="467"/>
      <c r="L14" s="467"/>
      <c r="M14" s="467"/>
    </row>
    <row r="15" spans="1:13">
      <c r="A15" s="467">
        <v>14</v>
      </c>
      <c r="B15" s="468" t="s">
        <v>2046</v>
      </c>
      <c r="C15" s="471" t="s">
        <v>2047</v>
      </c>
      <c r="D15" s="467"/>
      <c r="E15" s="467"/>
      <c r="F15" s="467"/>
      <c r="G15" s="467"/>
      <c r="H15" s="467"/>
      <c r="I15" s="467"/>
      <c r="J15" s="467"/>
      <c r="K15" s="467"/>
      <c r="L15" s="467"/>
      <c r="M15" s="467"/>
    </row>
    <row r="16" spans="1:13">
      <c r="A16" s="467">
        <v>15</v>
      </c>
      <c r="B16" s="468" t="s">
        <v>2048</v>
      </c>
      <c r="C16" s="471" t="s">
        <v>2049</v>
      </c>
      <c r="D16" s="467"/>
      <c r="E16" s="467"/>
      <c r="F16" s="467"/>
      <c r="G16" s="467"/>
      <c r="H16" s="467"/>
      <c r="I16" s="467"/>
      <c r="J16" s="467"/>
      <c r="K16" s="467"/>
      <c r="L16" s="467"/>
      <c r="M16" s="467"/>
    </row>
    <row r="17" spans="1:13">
      <c r="A17" s="467">
        <v>16</v>
      </c>
      <c r="B17" s="468" t="s">
        <v>1252</v>
      </c>
      <c r="C17" s="470" t="s">
        <v>1238</v>
      </c>
      <c r="D17" s="467"/>
      <c r="E17" s="467"/>
      <c r="F17" s="467"/>
      <c r="G17" s="467"/>
      <c r="H17" s="467"/>
      <c r="I17" s="467"/>
      <c r="J17" s="467"/>
      <c r="K17" s="467"/>
      <c r="L17" s="467"/>
      <c r="M17" s="467"/>
    </row>
    <row r="18" spans="1:13">
      <c r="A18" s="467">
        <v>17</v>
      </c>
      <c r="B18" s="468" t="s">
        <v>1240</v>
      </c>
      <c r="C18" s="470" t="s">
        <v>1241</v>
      </c>
      <c r="D18" s="467"/>
      <c r="E18" s="467"/>
      <c r="F18" s="467"/>
      <c r="G18" s="467"/>
      <c r="H18" s="467"/>
      <c r="I18" s="467"/>
      <c r="J18" s="467"/>
      <c r="K18" s="467"/>
      <c r="L18" s="467"/>
      <c r="M18" s="467"/>
    </row>
    <row r="19" spans="1:13">
      <c r="A19" s="467">
        <v>18</v>
      </c>
      <c r="B19" s="468" t="s">
        <v>1242</v>
      </c>
      <c r="C19" s="470" t="s">
        <v>324</v>
      </c>
      <c r="D19" s="467"/>
      <c r="E19" s="467"/>
      <c r="F19" s="467"/>
      <c r="G19" s="467"/>
      <c r="H19" s="467"/>
      <c r="I19" s="467"/>
      <c r="J19" s="467"/>
      <c r="K19" s="467"/>
      <c r="L19" s="467"/>
      <c r="M19" s="467"/>
    </row>
    <row r="20" spans="1:13">
      <c r="A20" s="467">
        <v>19</v>
      </c>
      <c r="B20" s="468" t="s">
        <v>1243</v>
      </c>
      <c r="C20" s="470" t="s">
        <v>1244</v>
      </c>
      <c r="D20" s="467"/>
      <c r="E20" s="467"/>
      <c r="F20" s="472"/>
      <c r="G20" s="467"/>
      <c r="H20" s="467"/>
      <c r="I20" s="467"/>
      <c r="J20" s="467"/>
      <c r="K20" s="467"/>
      <c r="L20" s="467"/>
      <c r="M20" s="467"/>
    </row>
    <row r="21" spans="1:13">
      <c r="A21" s="467">
        <v>20</v>
      </c>
      <c r="B21" s="468" t="s">
        <v>1245</v>
      </c>
      <c r="C21" s="470" t="s">
        <v>1244</v>
      </c>
      <c r="D21" s="467"/>
      <c r="E21" s="467"/>
      <c r="F21" s="467"/>
      <c r="G21" s="467"/>
      <c r="H21" s="467"/>
      <c r="I21" s="467"/>
      <c r="J21" s="467"/>
      <c r="K21" s="467"/>
      <c r="L21" s="467"/>
      <c r="M21" s="467"/>
    </row>
    <row r="22" spans="1:13">
      <c r="A22" s="467">
        <v>21</v>
      </c>
      <c r="B22" s="468" t="s">
        <v>1246</v>
      </c>
      <c r="C22" s="470" t="s">
        <v>1247</v>
      </c>
      <c r="D22" s="467"/>
      <c r="E22" s="467"/>
      <c r="F22" s="467"/>
      <c r="G22" s="467"/>
      <c r="H22" s="467"/>
      <c r="I22" s="467"/>
      <c r="J22" s="467"/>
      <c r="K22" s="467"/>
      <c r="L22" s="467"/>
      <c r="M22" s="467"/>
    </row>
    <row r="23" spans="1:13">
      <c r="A23" s="467">
        <v>24</v>
      </c>
      <c r="B23" s="468" t="s">
        <v>1335</v>
      </c>
      <c r="C23" s="470" t="s">
        <v>1334</v>
      </c>
      <c r="D23" s="467"/>
      <c r="E23" s="467"/>
      <c r="F23" s="467"/>
      <c r="G23" s="467"/>
      <c r="H23" s="467"/>
      <c r="I23" s="467"/>
      <c r="J23" s="467"/>
      <c r="K23" s="467"/>
      <c r="L23" s="467"/>
      <c r="M23" s="467"/>
    </row>
    <row r="24" spans="1:13">
      <c r="A24" s="467">
        <v>25</v>
      </c>
      <c r="B24" s="468" t="s">
        <v>1336</v>
      </c>
      <c r="C24" s="470" t="s">
        <v>1334</v>
      </c>
      <c r="D24" s="467"/>
      <c r="E24" s="467"/>
      <c r="F24" s="467"/>
      <c r="G24" s="467"/>
      <c r="H24" s="467"/>
      <c r="I24" s="467"/>
      <c r="J24" s="467"/>
      <c r="K24" s="467"/>
      <c r="L24" s="467"/>
      <c r="M24" s="467"/>
    </row>
    <row r="25" spans="1:13">
      <c r="A25" s="467">
        <v>26</v>
      </c>
      <c r="B25" s="468" t="s">
        <v>1337</v>
      </c>
      <c r="C25" s="470" t="s">
        <v>1338</v>
      </c>
      <c r="D25" s="467"/>
      <c r="E25" s="467"/>
      <c r="F25" s="467"/>
      <c r="G25" s="467"/>
      <c r="H25" s="467"/>
      <c r="I25" s="467"/>
      <c r="J25" s="467"/>
      <c r="K25" s="467"/>
      <c r="L25" s="467"/>
      <c r="M25" s="467"/>
    </row>
    <row r="26" spans="1:13">
      <c r="A26" s="467">
        <v>27</v>
      </c>
      <c r="B26" s="468" t="s">
        <v>2154</v>
      </c>
      <c r="C26" s="470" t="s">
        <v>2152</v>
      </c>
      <c r="D26" s="467"/>
      <c r="E26" s="467"/>
      <c r="F26" s="467"/>
      <c r="G26" s="467"/>
      <c r="H26" s="467"/>
      <c r="I26" s="467"/>
      <c r="J26" s="467"/>
      <c r="K26" s="467"/>
      <c r="L26" s="467"/>
      <c r="M26" s="467"/>
    </row>
    <row r="27" spans="1:13">
      <c r="A27" s="467">
        <v>28</v>
      </c>
      <c r="B27" s="468" t="s">
        <v>1339</v>
      </c>
      <c r="C27" s="470" t="s">
        <v>1340</v>
      </c>
      <c r="D27" s="467"/>
      <c r="E27" s="467"/>
      <c r="F27" s="467"/>
      <c r="G27" s="467"/>
      <c r="H27" s="467"/>
      <c r="I27" s="467"/>
      <c r="J27" s="467"/>
      <c r="K27" s="467"/>
      <c r="L27" s="467"/>
      <c r="M27" s="467"/>
    </row>
    <row r="28" spans="1:13">
      <c r="A28" s="467">
        <v>29</v>
      </c>
      <c r="B28" s="468" t="s">
        <v>1899</v>
      </c>
      <c r="C28" s="471" t="s">
        <v>1900</v>
      </c>
      <c r="D28" s="467"/>
      <c r="E28" s="467"/>
      <c r="F28" s="467"/>
      <c r="G28" s="467"/>
      <c r="H28" s="467"/>
      <c r="I28" s="467"/>
      <c r="J28" s="467"/>
      <c r="K28" s="467"/>
      <c r="L28" s="467"/>
      <c r="M28" s="467"/>
    </row>
    <row r="29" spans="1:13">
      <c r="A29" s="467">
        <v>31</v>
      </c>
      <c r="B29" s="468" t="s">
        <v>1896</v>
      </c>
      <c r="C29" s="471" t="s">
        <v>2320</v>
      </c>
      <c r="D29" s="467"/>
      <c r="E29" s="467"/>
      <c r="F29" s="467"/>
      <c r="G29" s="467"/>
      <c r="H29" s="467"/>
      <c r="I29" s="467"/>
      <c r="J29" s="467"/>
      <c r="K29" s="467"/>
      <c r="L29" s="467"/>
      <c r="M29" s="467"/>
    </row>
    <row r="30" spans="1:13">
      <c r="A30" s="467">
        <v>32</v>
      </c>
      <c r="B30" s="468" t="s">
        <v>1897</v>
      </c>
      <c r="C30" s="471" t="s">
        <v>2320</v>
      </c>
      <c r="D30" s="467"/>
      <c r="E30" s="467"/>
      <c r="F30" s="467"/>
      <c r="G30" s="467"/>
      <c r="H30" s="467"/>
      <c r="I30" s="467"/>
      <c r="J30" s="467"/>
      <c r="K30" s="467"/>
      <c r="L30" s="467"/>
      <c r="M30" s="467"/>
    </row>
    <row r="31" spans="1:13" ht="13.5" thickBot="1">
      <c r="A31" s="467">
        <v>33</v>
      </c>
      <c r="B31" s="468" t="s">
        <v>1898</v>
      </c>
      <c r="C31" s="471" t="s">
        <v>2320</v>
      </c>
      <c r="D31" s="467"/>
      <c r="E31" s="467"/>
      <c r="F31" s="467"/>
      <c r="G31" s="467"/>
      <c r="H31" s="467"/>
      <c r="I31" s="467"/>
      <c r="J31" s="467"/>
      <c r="K31" s="467"/>
      <c r="L31" s="467"/>
      <c r="M31" s="467"/>
    </row>
    <row r="32" spans="1:13" s="457" customFormat="1" ht="16.5" thickBot="1">
      <c r="A32" s="467"/>
      <c r="B32" s="519" t="s">
        <v>2354</v>
      </c>
      <c r="C32" s="520"/>
      <c r="D32" s="467"/>
      <c r="E32" s="467"/>
      <c r="F32" s="467"/>
      <c r="G32" s="467"/>
      <c r="H32" s="467"/>
      <c r="I32" s="467"/>
      <c r="J32" s="467"/>
      <c r="K32" s="467"/>
      <c r="L32" s="467"/>
      <c r="M32" s="467"/>
    </row>
    <row r="33" spans="1:13">
      <c r="A33" s="467">
        <v>34</v>
      </c>
      <c r="B33" s="468" t="s">
        <v>1920</v>
      </c>
      <c r="C33" s="470" t="s">
        <v>1921</v>
      </c>
      <c r="D33" s="467"/>
      <c r="E33" s="467"/>
      <c r="F33" s="467"/>
      <c r="G33" s="467"/>
      <c r="H33" s="467"/>
      <c r="I33" s="467"/>
      <c r="J33" s="467"/>
      <c r="K33" s="467"/>
      <c r="L33" s="467"/>
      <c r="M33" s="467"/>
    </row>
    <row r="34" spans="1:13">
      <c r="A34" s="467">
        <v>35</v>
      </c>
      <c r="B34" s="468" t="s">
        <v>2145</v>
      </c>
      <c r="C34" s="470" t="s">
        <v>2146</v>
      </c>
      <c r="D34" s="467"/>
      <c r="E34" s="467"/>
      <c r="F34" s="467"/>
      <c r="G34" s="467"/>
      <c r="H34" s="467"/>
      <c r="I34" s="467"/>
      <c r="J34" s="467"/>
      <c r="K34" s="467"/>
      <c r="L34" s="467"/>
      <c r="M34" s="467"/>
    </row>
    <row r="35" spans="1:13">
      <c r="A35" s="467">
        <v>36</v>
      </c>
      <c r="B35" s="468" t="s">
        <v>1922</v>
      </c>
      <c r="C35" s="470" t="s">
        <v>1921</v>
      </c>
      <c r="D35" s="467"/>
      <c r="E35" s="467"/>
      <c r="F35" s="467"/>
      <c r="G35" s="467"/>
      <c r="H35" s="467"/>
      <c r="I35" s="467"/>
      <c r="J35" s="467"/>
      <c r="K35" s="467"/>
      <c r="L35" s="467"/>
      <c r="M35" s="467"/>
    </row>
    <row r="36" spans="1:13">
      <c r="A36" s="467">
        <v>37</v>
      </c>
      <c r="B36" s="468" t="s">
        <v>1923</v>
      </c>
      <c r="C36" s="471" t="s">
        <v>1937</v>
      </c>
      <c r="D36" s="467"/>
      <c r="E36" s="467"/>
      <c r="F36" s="467"/>
      <c r="G36" s="467"/>
      <c r="H36" s="467"/>
      <c r="I36" s="467"/>
      <c r="J36" s="467"/>
      <c r="K36" s="467"/>
      <c r="L36" s="467"/>
      <c r="M36" s="467"/>
    </row>
    <row r="37" spans="1:13">
      <c r="A37" s="467">
        <v>38</v>
      </c>
      <c r="B37" s="468" t="s">
        <v>2178</v>
      </c>
      <c r="C37" s="471" t="s">
        <v>2348</v>
      </c>
      <c r="D37" s="467"/>
      <c r="E37" s="467"/>
      <c r="F37" s="467"/>
      <c r="G37" s="467"/>
      <c r="H37" s="467"/>
      <c r="I37" s="467"/>
      <c r="J37" s="467"/>
      <c r="K37" s="467"/>
      <c r="L37" s="467"/>
      <c r="M37" s="467"/>
    </row>
    <row r="38" spans="1:13">
      <c r="A38" s="467">
        <v>39</v>
      </c>
      <c r="B38" s="468" t="s">
        <v>2179</v>
      </c>
      <c r="C38" s="471" t="s">
        <v>2349</v>
      </c>
      <c r="D38" s="467"/>
      <c r="E38" s="467"/>
      <c r="F38" s="467"/>
      <c r="G38" s="467"/>
      <c r="H38" s="467"/>
      <c r="I38" s="467"/>
      <c r="J38" s="467"/>
      <c r="K38" s="467"/>
      <c r="L38" s="467"/>
      <c r="M38" s="467"/>
    </row>
    <row r="39" spans="1:13">
      <c r="A39" s="467">
        <v>40</v>
      </c>
      <c r="B39" s="468" t="s">
        <v>2181</v>
      </c>
      <c r="C39" s="471" t="s">
        <v>2350</v>
      </c>
      <c r="D39" s="467"/>
      <c r="E39" s="467"/>
      <c r="F39" s="467"/>
      <c r="G39" s="467"/>
      <c r="H39" s="467"/>
      <c r="I39" s="467"/>
      <c r="J39" s="467"/>
      <c r="K39" s="467"/>
      <c r="L39" s="467"/>
      <c r="M39" s="467"/>
    </row>
    <row r="40" spans="1:13">
      <c r="A40" s="467">
        <v>41</v>
      </c>
      <c r="B40" s="468" t="s">
        <v>2180</v>
      </c>
      <c r="C40" s="471" t="s">
        <v>2351</v>
      </c>
      <c r="D40" s="467"/>
      <c r="E40" s="467"/>
      <c r="F40" s="467"/>
      <c r="G40" s="467"/>
      <c r="H40" s="467"/>
      <c r="I40" s="467"/>
      <c r="J40" s="467"/>
      <c r="K40" s="467"/>
      <c r="L40" s="467"/>
      <c r="M40" s="467"/>
    </row>
  </sheetData>
  <mergeCells count="1">
    <mergeCell ref="B32:C32"/>
  </mergeCells>
  <phoneticPr fontId="24" type="noConversion"/>
  <hyperlinks>
    <hyperlink ref="B7" location="format1!A1" display="format 1"/>
    <hyperlink ref="B8" location="format2!A1" display="format 2"/>
    <hyperlink ref="B10" location="'TP format'!A1" display="TP format"/>
    <hyperlink ref="B12" location="'Exo MFC'!A1" display="exo MFC"/>
    <hyperlink ref="B13" location="'Exo budget'!A1" display="Exo budget"/>
    <hyperlink ref="B14" location="'exo Planning'!A1" display="exo Planning"/>
    <hyperlink ref="B18" location="'TP salaire'!A1" display="TP salaire"/>
    <hyperlink ref="B19" location="'TP SIRET'!A1" display="TP SIRET"/>
    <hyperlink ref="B20" location="'exo Examen'!A1" display="exo examen"/>
    <hyperlink ref="B21" location="'TP options'!A1" display="TP options"/>
    <hyperlink ref="B22" location="'exo frais envoi '!A1" display="exo frais envoi"/>
    <hyperlink ref="B17" location="'TP Recensement'!A1" display="TP Planning"/>
    <hyperlink ref="B23" location="'TP cave à vin'!A1" display="TP cave à vin"/>
    <hyperlink ref="B24" location="'TP clients'!A1" display="TP clients"/>
    <hyperlink ref="B25" location="'Exo saison'!A1" display="Exo saison"/>
    <hyperlink ref="B27" location="'Exo etapes'!A1" display="Exo etapes"/>
    <hyperlink ref="B29" location="'Exo centre'!A1" display="Exo centre"/>
    <hyperlink ref="B30" location="'Appels téléphoniques'!A1" display="Appels téléphoniques"/>
    <hyperlink ref="B31" location="Effectifs!A1" display="Effectifs"/>
    <hyperlink ref="B28" location="'doublons clients'!A1" display="doublons clients"/>
    <hyperlink ref="B33" location="'Exo volumes colis'!A1" display="Exo volumes colis"/>
    <hyperlink ref="B35" location="'Exo meubles'!A1" display="Exo meubles"/>
    <hyperlink ref="B36" location="'Exo Synthèse recettes '!A1" display="Exo Synthèse recettes "/>
    <hyperlink ref="B4" location="'insertion-suprression'!A1" display="insertion-suprression"/>
    <hyperlink ref="B3" location="Saisie!A1" display="Saisie"/>
    <hyperlink ref="B2" location="ruban!A1" display="Ruban"/>
    <hyperlink ref="B5" location="'déplacer-copier '!A1" display="déplacer-copier "/>
    <hyperlink ref="B15" location="'Exo Ventes annuelles'!A1" display="Exo Ventes annuelles"/>
    <hyperlink ref="B16" location="'Exo transport'!A1" display="Exo transport"/>
    <hyperlink ref="B34" location="ventes!A1" display="Ventes"/>
    <hyperlink ref="B6" location="commentaires!A1" display="commentaires"/>
    <hyperlink ref="B9" location="'formats personnalisés'!A1" display="Format personnalisé"/>
    <hyperlink ref="B26" location="'sous-totaux'!A1" display="sous-totaux"/>
    <hyperlink ref="B37" location="'graphique à bulles'!A1" display="Graphique à bulles"/>
    <hyperlink ref="B38" location="'graphique radar'!A1" display="Graphique radar"/>
    <hyperlink ref="B39" location="'graphique en surface'!A1" display="Graphique en surface"/>
    <hyperlink ref="B40" location="'graphique anneau'!A1" display="Graphique en anneau"/>
    <hyperlink ref="B11" location="vehicules!A1" display="Vehicules"/>
  </hyperlinks>
  <pageMargins left="0.78740157499999996" right="0.78740157499999996" top="0.984251969" bottom="0.984251969" header="0.4921259845" footer="0.4921259845"/>
  <pageSetup paperSize="9" orientation="portrait" horizontalDpi="4294967293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4"/>
  <sheetViews>
    <sheetView topLeftCell="A4" workbookViewId="0"/>
  </sheetViews>
  <sheetFormatPr baseColWidth="10" defaultRowHeight="12.75"/>
  <cols>
    <col min="1" max="1" width="22.7109375" customWidth="1"/>
    <col min="2" max="2" width="15.42578125" customWidth="1"/>
    <col min="3" max="3" width="21" customWidth="1"/>
    <col min="4" max="5" width="14.42578125" bestFit="1" customWidth="1"/>
    <col min="6" max="6" width="7.28515625" customWidth="1"/>
  </cols>
  <sheetData>
    <row r="1" spans="1:6" s="280" customFormat="1">
      <c r="A1" s="281" t="s">
        <v>2059</v>
      </c>
      <c r="B1" s="282" t="s">
        <v>2058</v>
      </c>
    </row>
    <row r="2" spans="1:6" s="280" customFormat="1"/>
    <row r="3" spans="1:6" s="280" customFormat="1">
      <c r="A3" s="291" t="s">
        <v>2056</v>
      </c>
      <c r="B3" s="292"/>
      <c r="C3" s="292"/>
      <c r="D3" s="292"/>
      <c r="E3" s="292"/>
      <c r="F3" s="292"/>
    </row>
    <row r="4" spans="1:6">
      <c r="A4" s="207" t="s">
        <v>1971</v>
      </c>
      <c r="B4" s="206"/>
      <c r="C4" s="206"/>
      <c r="D4" s="205"/>
      <c r="E4" s="205"/>
      <c r="F4" s="205"/>
    </row>
    <row r="5" spans="1:6">
      <c r="A5" s="543" t="s">
        <v>2005</v>
      </c>
      <c r="B5" s="543"/>
      <c r="C5" s="543"/>
      <c r="D5" s="543"/>
      <c r="E5" s="543"/>
      <c r="F5" s="543"/>
    </row>
    <row r="6" spans="1:6" ht="15.6" customHeight="1">
      <c r="A6" s="141"/>
    </row>
    <row r="7" spans="1:6">
      <c r="A7" s="203" t="s">
        <v>1966</v>
      </c>
      <c r="B7" s="203" t="s">
        <v>1967</v>
      </c>
      <c r="C7" s="203" t="s">
        <v>1968</v>
      </c>
    </row>
    <row r="8" spans="1:6">
      <c r="A8" s="57">
        <v>1234</v>
      </c>
      <c r="B8" s="198" t="s">
        <v>1959</v>
      </c>
      <c r="C8" s="199">
        <f>A8</f>
        <v>1234</v>
      </c>
    </row>
    <row r="9" spans="1:6">
      <c r="A9" s="57">
        <v>123</v>
      </c>
      <c r="B9" s="198" t="s">
        <v>1959</v>
      </c>
      <c r="C9" s="199">
        <f t="shared" ref="C9:C11" si="0">A9</f>
        <v>123</v>
      </c>
    </row>
    <row r="10" spans="1:6">
      <c r="A10" s="57">
        <v>12</v>
      </c>
      <c r="B10" s="198" t="s">
        <v>1959</v>
      </c>
      <c r="C10" s="199">
        <f t="shared" si="0"/>
        <v>12</v>
      </c>
    </row>
    <row r="11" spans="1:6">
      <c r="A11" s="57">
        <v>1</v>
      </c>
      <c r="B11" s="198" t="s">
        <v>1959</v>
      </c>
      <c r="C11" s="199">
        <f t="shared" si="0"/>
        <v>1</v>
      </c>
    </row>
    <row r="12" spans="1:6">
      <c r="A12" s="48"/>
      <c r="B12" s="227"/>
      <c r="C12" s="228"/>
    </row>
    <row r="13" spans="1:6">
      <c r="A13" s="48"/>
      <c r="B13" s="227"/>
      <c r="C13" s="228"/>
    </row>
    <row r="14" spans="1:6">
      <c r="A14" s="203" t="s">
        <v>1966</v>
      </c>
      <c r="B14" s="203" t="s">
        <v>1967</v>
      </c>
      <c r="C14" s="203" t="s">
        <v>1968</v>
      </c>
    </row>
    <row r="15" spans="1:6">
      <c r="A15" s="142">
        <v>1</v>
      </c>
      <c r="B15" s="198" t="s">
        <v>1960</v>
      </c>
      <c r="C15" s="223">
        <f>A15</f>
        <v>1</v>
      </c>
    </row>
    <row r="16" spans="1:6">
      <c r="A16" s="57">
        <v>12.3</v>
      </c>
      <c r="B16" s="198" t="s">
        <v>1960</v>
      </c>
      <c r="C16" s="223">
        <f t="shared" ref="C16:C18" si="1">A16</f>
        <v>12.3</v>
      </c>
    </row>
    <row r="17" spans="1:6">
      <c r="A17" s="57">
        <v>123.45</v>
      </c>
      <c r="B17" s="198" t="s">
        <v>1960</v>
      </c>
      <c r="C17" s="223">
        <f t="shared" si="1"/>
        <v>123.45</v>
      </c>
    </row>
    <row r="18" spans="1:6">
      <c r="A18" s="57">
        <v>1234.567</v>
      </c>
      <c r="B18" s="198" t="s">
        <v>1960</v>
      </c>
      <c r="C18" s="223">
        <f t="shared" si="1"/>
        <v>1234.567</v>
      </c>
    </row>
    <row r="19" spans="1:6">
      <c r="A19" s="48"/>
      <c r="B19" s="227"/>
      <c r="C19" s="240"/>
    </row>
    <row r="20" spans="1:6">
      <c r="A20" s="48"/>
      <c r="B20" s="227"/>
      <c r="C20" s="240"/>
    </row>
    <row r="21" spans="1:6">
      <c r="B21" s="197"/>
    </row>
    <row r="22" spans="1:6">
      <c r="A22" s="207" t="s">
        <v>2001</v>
      </c>
      <c r="B22" s="206"/>
      <c r="C22" s="206"/>
      <c r="D22" s="205"/>
      <c r="E22" s="205"/>
      <c r="F22" s="205"/>
    </row>
    <row r="23" spans="1:6">
      <c r="A23" s="563" t="s">
        <v>2002</v>
      </c>
      <c r="B23" s="563"/>
      <c r="C23" s="563"/>
      <c r="D23" s="563"/>
      <c r="E23" s="563"/>
      <c r="F23" s="563"/>
    </row>
    <row r="24" spans="1:6">
      <c r="B24" s="197"/>
    </row>
    <row r="25" spans="1:6">
      <c r="A25" s="203" t="s">
        <v>1966</v>
      </c>
      <c r="B25" s="203" t="s">
        <v>1967</v>
      </c>
      <c r="C25" s="203" t="s">
        <v>1968</v>
      </c>
    </row>
    <row r="26" spans="1:6">
      <c r="A26" s="57">
        <v>1234</v>
      </c>
      <c r="B26" s="198" t="s">
        <v>1962</v>
      </c>
      <c r="C26" s="241">
        <f>A26</f>
        <v>1234</v>
      </c>
    </row>
    <row r="27" spans="1:6">
      <c r="A27" s="57">
        <v>123</v>
      </c>
      <c r="B27" s="198" t="s">
        <v>1962</v>
      </c>
      <c r="C27" s="241">
        <f t="shared" ref="C27:C29" si="2">A27</f>
        <v>123</v>
      </c>
    </row>
    <row r="28" spans="1:6">
      <c r="A28" s="57">
        <v>12</v>
      </c>
      <c r="B28" s="198" t="s">
        <v>1962</v>
      </c>
      <c r="C28" s="241">
        <f t="shared" si="2"/>
        <v>12</v>
      </c>
    </row>
    <row r="29" spans="1:6">
      <c r="A29" s="57">
        <v>1</v>
      </c>
      <c r="B29" s="198" t="s">
        <v>1962</v>
      </c>
      <c r="C29" s="241">
        <f t="shared" si="2"/>
        <v>1</v>
      </c>
    </row>
    <row r="30" spans="1:6">
      <c r="A30" s="48"/>
      <c r="B30" s="227"/>
      <c r="C30" s="242"/>
    </row>
    <row r="31" spans="1:6">
      <c r="A31" s="203" t="s">
        <v>1966</v>
      </c>
      <c r="B31" s="203" t="s">
        <v>1967</v>
      </c>
      <c r="C31" s="203" t="s">
        <v>1968</v>
      </c>
    </row>
    <row r="32" spans="1:6">
      <c r="A32" s="142">
        <v>1</v>
      </c>
      <c r="B32" s="198" t="s">
        <v>2003</v>
      </c>
      <c r="C32" s="243">
        <f>A32</f>
        <v>1</v>
      </c>
    </row>
    <row r="33" spans="1:6">
      <c r="A33" s="142">
        <v>0.2</v>
      </c>
      <c r="B33" s="198" t="s">
        <v>2003</v>
      </c>
      <c r="C33" s="243">
        <f>A33</f>
        <v>0.2</v>
      </c>
    </row>
    <row r="34" spans="1:6">
      <c r="A34" s="57">
        <v>12.3</v>
      </c>
      <c r="B34" s="198" t="s">
        <v>2003</v>
      </c>
      <c r="C34" s="243">
        <f t="shared" ref="C34:C36" si="3">A34</f>
        <v>12.3</v>
      </c>
    </row>
    <row r="35" spans="1:6">
      <c r="A35" s="57">
        <v>123.45</v>
      </c>
      <c r="B35" s="198" t="s">
        <v>2003</v>
      </c>
      <c r="C35" s="243">
        <f t="shared" si="3"/>
        <v>123.45</v>
      </c>
    </row>
    <row r="36" spans="1:6">
      <c r="A36" s="57">
        <v>1234.567</v>
      </c>
      <c r="B36" s="198" t="s">
        <v>2003</v>
      </c>
      <c r="C36" s="243">
        <f t="shared" si="3"/>
        <v>1234.567</v>
      </c>
    </row>
    <row r="37" spans="1:6">
      <c r="A37" s="245"/>
      <c r="B37" s="227"/>
      <c r="C37" s="246"/>
    </row>
    <row r="38" spans="1:6">
      <c r="A38" s="245"/>
      <c r="B38" s="227"/>
      <c r="C38" s="246"/>
    </row>
    <row r="39" spans="1:6">
      <c r="A39" s="203" t="s">
        <v>1966</v>
      </c>
      <c r="B39" s="203" t="s">
        <v>1967</v>
      </c>
      <c r="C39" s="203" t="s">
        <v>1968</v>
      </c>
    </row>
    <row r="40" spans="1:6">
      <c r="A40" s="142">
        <v>1</v>
      </c>
      <c r="B40" s="198" t="s">
        <v>2004</v>
      </c>
      <c r="C40" s="244">
        <f>A40</f>
        <v>1</v>
      </c>
    </row>
    <row r="41" spans="1:6">
      <c r="A41" s="142">
        <v>0.2</v>
      </c>
      <c r="B41" s="198" t="s">
        <v>2004</v>
      </c>
      <c r="C41" s="244">
        <f>A41</f>
        <v>0.2</v>
      </c>
    </row>
    <row r="42" spans="1:6">
      <c r="A42" s="57">
        <v>12.3</v>
      </c>
      <c r="B42" s="198" t="s">
        <v>2004</v>
      </c>
      <c r="C42" s="244">
        <f t="shared" ref="C42:C44" si="4">A42</f>
        <v>12.3</v>
      </c>
    </row>
    <row r="43" spans="1:6">
      <c r="A43" s="57">
        <v>123.45</v>
      </c>
      <c r="B43" s="198" t="s">
        <v>2004</v>
      </c>
      <c r="C43" s="244">
        <f t="shared" si="4"/>
        <v>123.45</v>
      </c>
    </row>
    <row r="44" spans="1:6">
      <c r="A44" s="57">
        <v>1234.567</v>
      </c>
      <c r="B44" s="198" t="s">
        <v>2004</v>
      </c>
      <c r="C44" s="244">
        <f t="shared" si="4"/>
        <v>1234.567</v>
      </c>
    </row>
    <row r="45" spans="1:6">
      <c r="A45" s="48"/>
      <c r="B45" s="227"/>
      <c r="C45" s="240"/>
    </row>
    <row r="46" spans="1:6">
      <c r="A46" s="207" t="s">
        <v>1997</v>
      </c>
      <c r="B46" s="206"/>
      <c r="C46" s="206"/>
      <c r="D46" s="205"/>
      <c r="E46" s="205"/>
      <c r="F46" s="205"/>
    </row>
    <row r="47" spans="1:6">
      <c r="A47" s="562" t="s">
        <v>1963</v>
      </c>
      <c r="B47" s="562"/>
      <c r="C47" s="562"/>
      <c r="D47" s="562"/>
      <c r="E47" s="562"/>
      <c r="F47" s="562"/>
    </row>
    <row r="48" spans="1:6">
      <c r="B48" s="197"/>
    </row>
    <row r="49" spans="1:6">
      <c r="A49" s="203" t="s">
        <v>1966</v>
      </c>
      <c r="B49" s="203" t="s">
        <v>1967</v>
      </c>
      <c r="C49" s="203" t="s">
        <v>1968</v>
      </c>
    </row>
    <row r="50" spans="1:6">
      <c r="A50" s="229">
        <v>5.4560000000000004</v>
      </c>
      <c r="B50" s="100" t="s">
        <v>1998</v>
      </c>
      <c r="C50" s="230">
        <f>A50</f>
        <v>5.4560000000000004</v>
      </c>
    </row>
    <row r="51" spans="1:6">
      <c r="A51" s="229">
        <v>5.4560000000000004</v>
      </c>
      <c r="B51" s="100" t="s">
        <v>1999</v>
      </c>
      <c r="C51" s="231">
        <f t="shared" ref="C51" si="5">A51</f>
        <v>5.4560000000000004</v>
      </c>
    </row>
    <row r="52" spans="1:6">
      <c r="A52" s="48"/>
      <c r="B52" s="227"/>
      <c r="C52" s="228"/>
    </row>
    <row r="53" spans="1:6" ht="14.45" customHeight="1">
      <c r="A53" s="561" t="s">
        <v>1964</v>
      </c>
      <c r="B53" s="561"/>
      <c r="C53" s="561"/>
      <c r="D53" s="561"/>
      <c r="E53" s="561"/>
      <c r="F53" s="561"/>
    </row>
    <row r="54" spans="1:6">
      <c r="A54" s="48"/>
      <c r="B54" s="227"/>
      <c r="C54" s="228"/>
    </row>
    <row r="55" spans="1:6">
      <c r="A55" s="233" t="s">
        <v>1966</v>
      </c>
      <c r="B55" s="233" t="s">
        <v>1967</v>
      </c>
      <c r="C55" s="233" t="s">
        <v>1968</v>
      </c>
    </row>
    <row r="56" spans="1:6">
      <c r="A56" s="234">
        <v>1</v>
      </c>
      <c r="B56" s="100" t="s">
        <v>1965</v>
      </c>
      <c r="C56" s="235">
        <f>A56</f>
        <v>1</v>
      </c>
    </row>
    <row r="57" spans="1:6">
      <c r="A57" s="234">
        <v>12.12</v>
      </c>
      <c r="B57" s="100" t="s">
        <v>1965</v>
      </c>
      <c r="C57" s="235">
        <f>A57</f>
        <v>12.12</v>
      </c>
    </row>
    <row r="58" spans="1:6">
      <c r="A58" s="234">
        <v>123.45</v>
      </c>
      <c r="B58" s="100" t="s">
        <v>1965</v>
      </c>
      <c r="C58" s="235">
        <f>A58</f>
        <v>123.45</v>
      </c>
    </row>
    <row r="59" spans="1:6">
      <c r="A59" s="236">
        <v>1234.567</v>
      </c>
      <c r="B59" s="100" t="s">
        <v>1965</v>
      </c>
      <c r="C59" s="235">
        <f>A59</f>
        <v>1234.567</v>
      </c>
    </row>
    <row r="60" spans="1:6">
      <c r="A60" s="236">
        <v>123.4567</v>
      </c>
      <c r="B60" s="100" t="s">
        <v>1965</v>
      </c>
      <c r="C60" s="235">
        <f>A60</f>
        <v>123.4567</v>
      </c>
    </row>
    <row r="61" spans="1:6">
      <c r="A61" s="200"/>
      <c r="B61" s="220"/>
      <c r="C61" s="232"/>
      <c r="E61" s="208"/>
    </row>
    <row r="62" spans="1:6">
      <c r="A62" s="233" t="s">
        <v>1966</v>
      </c>
      <c r="B62" s="233" t="s">
        <v>1967</v>
      </c>
      <c r="C62" s="233" t="s">
        <v>1968</v>
      </c>
      <c r="E62" s="208"/>
    </row>
    <row r="63" spans="1:6">
      <c r="A63" s="234">
        <v>1</v>
      </c>
      <c r="B63" s="100" t="s">
        <v>2000</v>
      </c>
      <c r="C63" s="237">
        <f>A63</f>
        <v>1</v>
      </c>
      <c r="E63" s="208"/>
    </row>
    <row r="64" spans="1:6">
      <c r="A64" s="234">
        <v>12.34</v>
      </c>
      <c r="B64" s="100" t="s">
        <v>2000</v>
      </c>
      <c r="C64" s="237">
        <f>A64</f>
        <v>12.34</v>
      </c>
      <c r="E64" s="208"/>
    </row>
    <row r="65" spans="1:6">
      <c r="A65" s="234">
        <v>123.456</v>
      </c>
      <c r="B65" s="100" t="s">
        <v>2000</v>
      </c>
      <c r="C65" s="237">
        <f>A65</f>
        <v>123.456</v>
      </c>
    </row>
    <row r="66" spans="1:6">
      <c r="A66" s="236">
        <v>1234.1199999999999</v>
      </c>
      <c r="B66" s="100" t="s">
        <v>2000</v>
      </c>
      <c r="C66" s="237">
        <f>A66</f>
        <v>1234.1199999999999</v>
      </c>
    </row>
    <row r="67" spans="1:6">
      <c r="A67" s="238"/>
      <c r="B67" s="220"/>
      <c r="C67" s="239"/>
    </row>
    <row r="68" spans="1:6" s="280" customFormat="1">
      <c r="A68" s="238"/>
      <c r="B68" s="220"/>
      <c r="C68" s="239"/>
    </row>
    <row r="69" spans="1:6" s="280" customFormat="1">
      <c r="A69" s="207" t="s">
        <v>2057</v>
      </c>
      <c r="B69" s="293"/>
      <c r="C69" s="294"/>
      <c r="D69" s="295"/>
      <c r="E69" s="295"/>
      <c r="F69" s="295"/>
    </row>
    <row r="70" spans="1:6" ht="27.6" customHeight="1">
      <c r="A70" s="543" t="s">
        <v>2083</v>
      </c>
      <c r="B70" s="543"/>
      <c r="C70" s="543"/>
      <c r="D70" s="543"/>
      <c r="E70" s="543"/>
      <c r="F70" s="543"/>
    </row>
    <row r="72" spans="1:6" s="280" customFormat="1">
      <c r="A72" s="306" t="s">
        <v>2060</v>
      </c>
      <c r="B72" s="306"/>
      <c r="C72" s="306"/>
      <c r="D72" s="306"/>
      <c r="E72" s="306"/>
      <c r="F72" s="306"/>
    </row>
    <row r="73" spans="1:6" s="280" customFormat="1"/>
    <row r="74" spans="1:6" s="280" customFormat="1">
      <c r="A74" s="203" t="s">
        <v>1966</v>
      </c>
      <c r="B74" s="203" t="s">
        <v>1967</v>
      </c>
      <c r="C74" s="203" t="s">
        <v>1968</v>
      </c>
    </row>
    <row r="75" spans="1:6" s="280" customFormat="1">
      <c r="A75" s="95">
        <v>40820</v>
      </c>
      <c r="B75" s="100" t="s">
        <v>2061</v>
      </c>
      <c r="C75" s="296">
        <f>A75</f>
        <v>40820</v>
      </c>
    </row>
    <row r="76" spans="1:6" s="280" customFormat="1">
      <c r="A76" s="297">
        <v>40830</v>
      </c>
      <c r="B76" s="100" t="s">
        <v>2061</v>
      </c>
      <c r="C76" s="296">
        <f t="shared" ref="C76:C82" si="6">A76</f>
        <v>40830</v>
      </c>
    </row>
    <row r="77" spans="1:6" s="280" customFormat="1">
      <c r="A77" s="95">
        <v>40820</v>
      </c>
      <c r="B77" s="100" t="s">
        <v>2062</v>
      </c>
      <c r="C77" s="296">
        <f t="shared" si="6"/>
        <v>40820</v>
      </c>
    </row>
    <row r="78" spans="1:6" s="280" customFormat="1">
      <c r="A78" s="297">
        <v>40830</v>
      </c>
      <c r="B78" s="100" t="s">
        <v>2062</v>
      </c>
      <c r="C78" s="296">
        <f t="shared" si="6"/>
        <v>40830</v>
      </c>
    </row>
    <row r="79" spans="1:6" s="280" customFormat="1">
      <c r="A79" s="297">
        <v>40820</v>
      </c>
      <c r="B79" s="100" t="s">
        <v>2063</v>
      </c>
      <c r="C79" s="298">
        <f t="shared" si="6"/>
        <v>40820</v>
      </c>
    </row>
    <row r="80" spans="1:6" s="280" customFormat="1">
      <c r="A80" s="297">
        <v>40830</v>
      </c>
      <c r="B80" s="100" t="s">
        <v>2063</v>
      </c>
      <c r="C80" s="298">
        <f t="shared" si="6"/>
        <v>40830</v>
      </c>
    </row>
    <row r="81" spans="1:6" s="280" customFormat="1">
      <c r="A81" s="297">
        <v>40820</v>
      </c>
      <c r="B81" s="100" t="s">
        <v>2064</v>
      </c>
      <c r="C81" s="299">
        <f t="shared" si="6"/>
        <v>40820</v>
      </c>
    </row>
    <row r="82" spans="1:6" s="280" customFormat="1">
      <c r="A82" s="297">
        <v>40830</v>
      </c>
      <c r="B82" s="100" t="s">
        <v>2064</v>
      </c>
      <c r="C82" s="299">
        <f t="shared" si="6"/>
        <v>40830</v>
      </c>
    </row>
    <row r="83" spans="1:6">
      <c r="A83" s="238"/>
      <c r="B83" s="220"/>
      <c r="C83" s="239"/>
    </row>
    <row r="84" spans="1:6" s="280" customFormat="1">
      <c r="A84" s="306" t="s">
        <v>2065</v>
      </c>
      <c r="B84" s="307"/>
      <c r="C84" s="308"/>
      <c r="D84" s="309"/>
      <c r="E84" s="309"/>
      <c r="F84" s="309"/>
    </row>
    <row r="85" spans="1:6" s="280" customFormat="1"/>
    <row r="86" spans="1:6" s="280" customFormat="1">
      <c r="A86" s="203" t="s">
        <v>1966</v>
      </c>
      <c r="B86" s="203" t="s">
        <v>1967</v>
      </c>
      <c r="C86" s="203" t="s">
        <v>1968</v>
      </c>
    </row>
    <row r="87" spans="1:6" s="280" customFormat="1">
      <c r="A87" s="95">
        <v>40698</v>
      </c>
      <c r="B87" s="100" t="s">
        <v>2066</v>
      </c>
      <c r="C87" s="300">
        <f>A87</f>
        <v>40698</v>
      </c>
    </row>
    <row r="88" spans="1:6" s="280" customFormat="1">
      <c r="A88" s="297">
        <v>40830</v>
      </c>
      <c r="B88" s="100" t="s">
        <v>2066</v>
      </c>
      <c r="C88" s="300">
        <f t="shared" ref="C88:C94" si="7">A88</f>
        <v>40830</v>
      </c>
    </row>
    <row r="89" spans="1:6" s="280" customFormat="1">
      <c r="A89" s="95">
        <v>40698</v>
      </c>
      <c r="B89" s="100" t="s">
        <v>2067</v>
      </c>
      <c r="C89" s="301">
        <f t="shared" si="7"/>
        <v>40698</v>
      </c>
    </row>
    <row r="90" spans="1:6" s="280" customFormat="1">
      <c r="A90" s="297">
        <v>40830</v>
      </c>
      <c r="B90" s="100" t="s">
        <v>2067</v>
      </c>
      <c r="C90" s="301">
        <f t="shared" si="7"/>
        <v>40830</v>
      </c>
    </row>
    <row r="91" spans="1:6" s="280" customFormat="1">
      <c r="A91" s="95">
        <v>40698</v>
      </c>
      <c r="B91" s="100" t="s">
        <v>2068</v>
      </c>
      <c r="C91" s="302">
        <f t="shared" si="7"/>
        <v>40698</v>
      </c>
    </row>
    <row r="92" spans="1:6" s="280" customFormat="1">
      <c r="A92" s="297">
        <v>40830</v>
      </c>
      <c r="B92" s="100" t="s">
        <v>2068</v>
      </c>
      <c r="C92" s="302">
        <f t="shared" si="7"/>
        <v>40830</v>
      </c>
    </row>
    <row r="93" spans="1:6" s="280" customFormat="1">
      <c r="A93" s="95">
        <v>40698</v>
      </c>
      <c r="B93" s="100" t="s">
        <v>2069</v>
      </c>
      <c r="C93" s="303">
        <f t="shared" si="7"/>
        <v>40698</v>
      </c>
    </row>
    <row r="94" spans="1:6" s="280" customFormat="1">
      <c r="A94" s="297">
        <v>40830</v>
      </c>
      <c r="B94" s="100" t="s">
        <v>2069</v>
      </c>
      <c r="C94" s="303">
        <f t="shared" si="7"/>
        <v>40830</v>
      </c>
    </row>
    <row r="95" spans="1:6" s="280" customFormat="1">
      <c r="A95" s="238"/>
      <c r="B95" s="220"/>
      <c r="C95" s="239"/>
    </row>
    <row r="96" spans="1:6" s="280" customFormat="1">
      <c r="A96" s="306" t="s">
        <v>2070</v>
      </c>
      <c r="B96" s="307"/>
      <c r="C96" s="308"/>
      <c r="D96" s="309"/>
      <c r="E96" s="309"/>
      <c r="F96" s="309"/>
    </row>
    <row r="97" spans="1:6" s="280" customFormat="1"/>
    <row r="98" spans="1:6" s="280" customFormat="1">
      <c r="A98" s="203" t="s">
        <v>1966</v>
      </c>
      <c r="B98" s="203" t="s">
        <v>1967</v>
      </c>
      <c r="C98" s="203" t="s">
        <v>1968</v>
      </c>
    </row>
    <row r="99" spans="1:6" s="280" customFormat="1">
      <c r="A99" s="95">
        <v>39603</v>
      </c>
      <c r="B99" s="100" t="s">
        <v>2071</v>
      </c>
      <c r="C99" s="304">
        <f>A99</f>
        <v>39603</v>
      </c>
    </row>
    <row r="100" spans="1:6" s="280" customFormat="1">
      <c r="A100" s="297">
        <v>40830</v>
      </c>
      <c r="B100" s="100" t="s">
        <v>2071</v>
      </c>
      <c r="C100" s="304">
        <f t="shared" ref="C100:C102" si="8">A100</f>
        <v>40830</v>
      </c>
    </row>
    <row r="101" spans="1:6" s="280" customFormat="1">
      <c r="A101" s="95">
        <v>39603</v>
      </c>
      <c r="B101" s="100" t="s">
        <v>2072</v>
      </c>
      <c r="C101" s="305">
        <f t="shared" si="8"/>
        <v>39603</v>
      </c>
    </row>
    <row r="102" spans="1:6" s="280" customFormat="1" ht="12.6" customHeight="1">
      <c r="A102" s="297">
        <v>40830</v>
      </c>
      <c r="B102" s="100" t="s">
        <v>2072</v>
      </c>
      <c r="C102" s="305">
        <f t="shared" si="8"/>
        <v>40830</v>
      </c>
    </row>
    <row r="103" spans="1:6" s="280" customFormat="1">
      <c r="A103" s="238"/>
      <c r="B103" s="220"/>
      <c r="C103" s="239"/>
    </row>
    <row r="104" spans="1:6" s="280" customFormat="1">
      <c r="A104" s="207" t="s">
        <v>2073</v>
      </c>
      <c r="B104" s="293"/>
      <c r="C104" s="294"/>
      <c r="D104" s="295"/>
      <c r="E104" s="295"/>
      <c r="F104" s="295"/>
    </row>
    <row r="105" spans="1:6" s="280" customFormat="1" ht="28.15" customHeight="1">
      <c r="A105" s="543" t="s">
        <v>2082</v>
      </c>
      <c r="B105" s="543"/>
      <c r="C105" s="543"/>
      <c r="D105" s="543"/>
      <c r="E105" s="543"/>
      <c r="F105" s="543"/>
    </row>
    <row r="106" spans="1:6" ht="13.9" customHeight="1"/>
    <row r="107" spans="1:6" s="280" customFormat="1">
      <c r="A107" s="306" t="s">
        <v>2075</v>
      </c>
      <c r="B107" s="307"/>
      <c r="C107" s="308"/>
      <c r="D107" s="309"/>
      <c r="E107" s="309"/>
      <c r="F107" s="309"/>
    </row>
    <row r="108" spans="1:6" s="280" customFormat="1"/>
    <row r="109" spans="1:6" s="280" customFormat="1">
      <c r="A109" s="203" t="s">
        <v>1966</v>
      </c>
      <c r="B109" s="203" t="s">
        <v>1967</v>
      </c>
      <c r="C109" s="203" t="s">
        <v>1968</v>
      </c>
    </row>
    <row r="110" spans="1:6" s="280" customFormat="1">
      <c r="A110" s="286">
        <v>0.21002314814814815</v>
      </c>
      <c r="B110" s="100" t="s">
        <v>2076</v>
      </c>
      <c r="C110" s="310">
        <f>A110</f>
        <v>0.21002314814814815</v>
      </c>
    </row>
    <row r="111" spans="1:6" s="280" customFormat="1">
      <c r="A111" s="287">
        <v>0.44832175925925927</v>
      </c>
      <c r="B111" s="100" t="s">
        <v>2076</v>
      </c>
      <c r="C111" s="310">
        <f t="shared" ref="C111:C113" si="9">A111</f>
        <v>0.44832175925925927</v>
      </c>
    </row>
    <row r="112" spans="1:6" s="280" customFormat="1">
      <c r="A112" s="286">
        <v>0.21002314814814815</v>
      </c>
      <c r="B112" s="100" t="s">
        <v>2077</v>
      </c>
      <c r="C112" s="311">
        <f t="shared" si="9"/>
        <v>0.21002314814814815</v>
      </c>
    </row>
    <row r="113" spans="1:6" s="280" customFormat="1">
      <c r="A113" s="287">
        <v>0.44832175925925927</v>
      </c>
      <c r="B113" s="100" t="s">
        <v>2077</v>
      </c>
      <c r="C113" s="311">
        <f t="shared" si="9"/>
        <v>0.44832175925925927</v>
      </c>
    </row>
    <row r="114" spans="1:6" s="280" customFormat="1">
      <c r="A114" s="314"/>
      <c r="B114" s="220"/>
      <c r="C114" s="315"/>
    </row>
    <row r="115" spans="1:6" s="280" customFormat="1">
      <c r="A115" s="314"/>
      <c r="B115" s="220"/>
      <c r="C115" s="315"/>
    </row>
    <row r="116" spans="1:6" s="280" customFormat="1">
      <c r="A116" s="314"/>
      <c r="B116" s="220"/>
      <c r="C116" s="315"/>
    </row>
    <row r="117" spans="1:6" s="280" customFormat="1"/>
    <row r="118" spans="1:6" s="280" customFormat="1">
      <c r="A118" s="306" t="s">
        <v>2065</v>
      </c>
      <c r="B118" s="307"/>
      <c r="C118" s="308"/>
      <c r="D118" s="309"/>
      <c r="E118" s="309"/>
      <c r="F118" s="309"/>
    </row>
    <row r="119" spans="1:6" s="280" customFormat="1"/>
    <row r="120" spans="1:6" s="280" customFormat="1">
      <c r="A120" s="203" t="s">
        <v>1966</v>
      </c>
      <c r="B120" s="203" t="s">
        <v>1967</v>
      </c>
      <c r="C120" s="203" t="s">
        <v>1968</v>
      </c>
    </row>
    <row r="121" spans="1:6" s="280" customFormat="1">
      <c r="A121" s="286">
        <v>0.21002314814814815</v>
      </c>
      <c r="B121" s="100" t="s">
        <v>2078</v>
      </c>
      <c r="C121" s="312">
        <f>A121</f>
        <v>0.21002314814814815</v>
      </c>
    </row>
    <row r="122" spans="1:6" s="280" customFormat="1">
      <c r="A122" s="287">
        <v>0.44832175925925927</v>
      </c>
      <c r="B122" s="100" t="s">
        <v>2078</v>
      </c>
      <c r="C122" s="312">
        <f t="shared" ref="C122:C124" si="10">A122</f>
        <v>0.44832175925925927</v>
      </c>
    </row>
    <row r="123" spans="1:6" s="280" customFormat="1">
      <c r="A123" s="286">
        <v>0.21002314814814815</v>
      </c>
      <c r="B123" s="100" t="s">
        <v>2079</v>
      </c>
      <c r="C123" s="313">
        <f t="shared" si="10"/>
        <v>0.21002314814814815</v>
      </c>
    </row>
    <row r="124" spans="1:6" s="280" customFormat="1">
      <c r="A124" s="287">
        <v>0.44832175925925927</v>
      </c>
      <c r="B124" s="100" t="s">
        <v>2079</v>
      </c>
      <c r="C124" s="313">
        <f t="shared" si="10"/>
        <v>0.44832175925925927</v>
      </c>
    </row>
    <row r="126" spans="1:6" s="280" customFormat="1"/>
    <row r="127" spans="1:6" s="280" customFormat="1"/>
    <row r="128" spans="1:6" s="280" customFormat="1"/>
    <row r="129" spans="1:6" s="280" customFormat="1"/>
    <row r="131" spans="1:6" s="280" customFormat="1">
      <c r="A131" s="306" t="s">
        <v>2080</v>
      </c>
      <c r="B131" s="307"/>
      <c r="C131" s="308"/>
      <c r="D131" s="309"/>
      <c r="E131" s="309"/>
      <c r="F131" s="309"/>
    </row>
    <row r="132" spans="1:6" s="280" customFormat="1"/>
    <row r="133" spans="1:6" s="280" customFormat="1">
      <c r="A133" s="203" t="s">
        <v>1966</v>
      </c>
      <c r="B133" s="203" t="s">
        <v>1967</v>
      </c>
      <c r="C133" s="203" t="s">
        <v>1968</v>
      </c>
    </row>
    <row r="134" spans="1:6" s="280" customFormat="1">
      <c r="A134" s="286">
        <v>0.20979166666666668</v>
      </c>
      <c r="B134" s="100" t="s">
        <v>2081</v>
      </c>
      <c r="C134" s="316">
        <f>A134</f>
        <v>0.20979166666666668</v>
      </c>
    </row>
    <row r="135" spans="1:6" s="280" customFormat="1">
      <c r="A135" s="287">
        <v>0.44832175925925927</v>
      </c>
      <c r="B135" s="100" t="s">
        <v>2081</v>
      </c>
      <c r="C135" s="316">
        <f t="shared" ref="C135:C137" si="11">A135</f>
        <v>0.44832175925925927</v>
      </c>
    </row>
    <row r="136" spans="1:6" s="280" customFormat="1">
      <c r="A136" s="286">
        <v>0.20979166666666668</v>
      </c>
      <c r="B136" s="100" t="s">
        <v>2051</v>
      </c>
      <c r="C136" s="287">
        <f t="shared" si="11"/>
        <v>0.20979166666666668</v>
      </c>
    </row>
    <row r="137" spans="1:6" s="280" customFormat="1">
      <c r="A137" s="287">
        <v>0.44832175925925927</v>
      </c>
      <c r="B137" s="100" t="s">
        <v>2051</v>
      </c>
      <c r="C137" s="287">
        <f t="shared" si="11"/>
        <v>0.44832175925925927</v>
      </c>
    </row>
    <row r="138" spans="1:6" s="280" customFormat="1"/>
    <row r="139" spans="1:6" s="280" customFormat="1"/>
    <row r="140" spans="1:6" s="280" customFormat="1">
      <c r="A140" s="291" t="s">
        <v>2074</v>
      </c>
      <c r="B140" s="292"/>
      <c r="C140" s="292"/>
      <c r="D140" s="292"/>
      <c r="E140" s="292"/>
      <c r="F140" s="292"/>
    </row>
    <row r="142" spans="1:6">
      <c r="A142" s="207" t="s">
        <v>1980</v>
      </c>
      <c r="B142" s="206"/>
      <c r="C142" s="206"/>
      <c r="D142" s="205"/>
      <c r="E142" s="205"/>
      <c r="F142" s="205"/>
    </row>
    <row r="143" spans="1:6">
      <c r="A143" s="562" t="s">
        <v>1981</v>
      </c>
      <c r="B143" s="562"/>
      <c r="C143" s="562"/>
      <c r="D143" s="562"/>
      <c r="E143" s="562"/>
      <c r="F143" s="562"/>
    </row>
    <row r="145" spans="1:6">
      <c r="A145" s="203" t="s">
        <v>1966</v>
      </c>
      <c r="B145" s="203" t="s">
        <v>1967</v>
      </c>
      <c r="C145" s="203" t="s">
        <v>1968</v>
      </c>
    </row>
    <row r="146" spans="1:6">
      <c r="A146">
        <v>21000</v>
      </c>
      <c r="B146" s="100" t="s">
        <v>1983</v>
      </c>
      <c r="C146" s="215">
        <f>A146</f>
        <v>21000</v>
      </c>
    </row>
    <row r="147" spans="1:6">
      <c r="A147" s="57">
        <v>1000</v>
      </c>
      <c r="B147" s="100" t="s">
        <v>1983</v>
      </c>
      <c r="C147" s="215">
        <f t="shared" ref="C147:C149" si="12">A147</f>
        <v>1000</v>
      </c>
    </row>
    <row r="148" spans="1:6">
      <c r="A148" s="57">
        <v>125</v>
      </c>
      <c r="B148" s="100" t="s">
        <v>1983</v>
      </c>
      <c r="C148" s="215">
        <f t="shared" si="12"/>
        <v>125</v>
      </c>
    </row>
    <row r="149" spans="1:6">
      <c r="A149" s="57">
        <v>50</v>
      </c>
      <c r="B149" s="100" t="s">
        <v>1983</v>
      </c>
      <c r="C149" s="215">
        <f t="shared" si="12"/>
        <v>50</v>
      </c>
    </row>
    <row r="150" spans="1:6">
      <c r="A150" s="48"/>
      <c r="B150" s="220"/>
      <c r="C150" s="221"/>
    </row>
    <row r="152" spans="1:6">
      <c r="A152" s="207" t="s">
        <v>1972</v>
      </c>
      <c r="B152" s="206"/>
      <c r="C152" s="206"/>
      <c r="D152" s="205"/>
      <c r="E152" s="205"/>
      <c r="F152" s="205"/>
    </row>
    <row r="153" spans="1:6" ht="27" customHeight="1">
      <c r="A153" s="543" t="s">
        <v>1973</v>
      </c>
      <c r="B153" s="543"/>
      <c r="C153" s="543"/>
      <c r="D153" s="543"/>
      <c r="E153" s="543"/>
      <c r="F153" s="543"/>
    </row>
    <row r="155" spans="1:6">
      <c r="A155" s="203" t="s">
        <v>1966</v>
      </c>
      <c r="B155" s="203" t="s">
        <v>1967</v>
      </c>
      <c r="C155" s="203" t="s">
        <v>1968</v>
      </c>
    </row>
    <row r="156" spans="1:6">
      <c r="A156" s="57">
        <v>100</v>
      </c>
      <c r="B156" s="142" t="s">
        <v>1969</v>
      </c>
      <c r="C156" s="201">
        <f>A156</f>
        <v>100</v>
      </c>
    </row>
    <row r="157" spans="1:6">
      <c r="A157" s="57">
        <v>1</v>
      </c>
      <c r="B157" s="142" t="s">
        <v>1970</v>
      </c>
      <c r="C157" s="202">
        <f>A157</f>
        <v>1</v>
      </c>
    </row>
    <row r="161" spans="1:6">
      <c r="A161" s="207" t="s">
        <v>1974</v>
      </c>
      <c r="B161" s="206"/>
      <c r="C161" s="206"/>
      <c r="D161" s="205"/>
      <c r="E161" s="205"/>
      <c r="F161" s="205"/>
    </row>
    <row r="162" spans="1:6" ht="28.15" customHeight="1">
      <c r="A162" s="543" t="s">
        <v>1975</v>
      </c>
      <c r="B162" s="562"/>
      <c r="C162" s="562"/>
      <c r="D162" s="562"/>
      <c r="E162" s="562"/>
      <c r="F162" s="562"/>
    </row>
    <row r="163" spans="1:6" ht="18.600000000000001" customHeight="1">
      <c r="A163" s="141"/>
    </row>
    <row r="164" spans="1:6">
      <c r="A164" s="203" t="s">
        <v>1966</v>
      </c>
      <c r="B164" s="203" t="s">
        <v>1967</v>
      </c>
      <c r="C164" s="203" t="s">
        <v>1968</v>
      </c>
    </row>
    <row r="165" spans="1:6">
      <c r="A165" s="57">
        <v>1000000000</v>
      </c>
      <c r="B165" s="100" t="s">
        <v>1976</v>
      </c>
      <c r="C165" s="209">
        <f t="shared" ref="C165:C167" si="13">A165</f>
        <v>1000000000</v>
      </c>
    </row>
    <row r="166" spans="1:6">
      <c r="A166" s="57">
        <v>1000000000</v>
      </c>
      <c r="B166" s="213" t="s">
        <v>1977</v>
      </c>
      <c r="C166" s="210">
        <f t="shared" si="13"/>
        <v>1000000000</v>
      </c>
    </row>
    <row r="167" spans="1:6">
      <c r="A167" s="57">
        <v>1000000000</v>
      </c>
      <c r="B167" s="213" t="s">
        <v>1978</v>
      </c>
      <c r="C167" s="211">
        <f t="shared" si="13"/>
        <v>1000000000</v>
      </c>
    </row>
    <row r="168" spans="1:6">
      <c r="A168" s="204"/>
      <c r="C168" s="204"/>
    </row>
    <row r="169" spans="1:6">
      <c r="A169" s="141" t="s">
        <v>1979</v>
      </c>
    </row>
    <row r="171" spans="1:6">
      <c r="A171" s="203" t="s">
        <v>1966</v>
      </c>
      <c r="B171" s="203" t="s">
        <v>1967</v>
      </c>
      <c r="C171" s="203" t="s">
        <v>1968</v>
      </c>
    </row>
    <row r="172" spans="1:6">
      <c r="A172" s="57">
        <v>1234</v>
      </c>
      <c r="B172" s="100" t="s">
        <v>1961</v>
      </c>
      <c r="C172" s="212">
        <f t="shared" ref="C172:C175" si="14">A172</f>
        <v>1234</v>
      </c>
    </row>
    <row r="173" spans="1:6">
      <c r="A173" s="57">
        <v>123</v>
      </c>
      <c r="B173" s="100" t="s">
        <v>1961</v>
      </c>
      <c r="C173" s="212">
        <f t="shared" si="14"/>
        <v>123</v>
      </c>
    </row>
    <row r="174" spans="1:6">
      <c r="A174" s="57">
        <v>12</v>
      </c>
      <c r="B174" s="100" t="s">
        <v>1961</v>
      </c>
      <c r="C174" s="212">
        <f t="shared" si="14"/>
        <v>12</v>
      </c>
    </row>
    <row r="175" spans="1:6">
      <c r="A175" s="147">
        <v>1</v>
      </c>
      <c r="B175" s="100" t="s">
        <v>1961</v>
      </c>
      <c r="C175" s="212">
        <f t="shared" si="14"/>
        <v>1</v>
      </c>
    </row>
    <row r="177" spans="1:6">
      <c r="A177" s="203" t="s">
        <v>1966</v>
      </c>
      <c r="B177" s="203" t="s">
        <v>1967</v>
      </c>
      <c r="C177" s="203" t="s">
        <v>1968</v>
      </c>
    </row>
    <row r="178" spans="1:6">
      <c r="A178" s="57">
        <v>1234</v>
      </c>
      <c r="B178" s="100" t="s">
        <v>1982</v>
      </c>
      <c r="C178" s="214">
        <f t="shared" ref="C178:C181" si="15">A178</f>
        <v>1234</v>
      </c>
    </row>
    <row r="179" spans="1:6">
      <c r="A179" s="57">
        <v>123</v>
      </c>
      <c r="B179" s="100" t="s">
        <v>1982</v>
      </c>
      <c r="C179" s="214">
        <f t="shared" si="15"/>
        <v>123</v>
      </c>
    </row>
    <row r="180" spans="1:6">
      <c r="A180" s="57">
        <v>12</v>
      </c>
      <c r="B180" s="100" t="s">
        <v>1982</v>
      </c>
      <c r="C180" s="214">
        <f t="shared" si="15"/>
        <v>12</v>
      </c>
    </row>
    <row r="181" spans="1:6">
      <c r="A181" s="147">
        <v>1</v>
      </c>
      <c r="B181" s="100" t="s">
        <v>1982</v>
      </c>
      <c r="C181" s="214">
        <f t="shared" si="15"/>
        <v>1</v>
      </c>
    </row>
    <row r="182" spans="1:6">
      <c r="A182" s="200"/>
      <c r="B182" s="220"/>
      <c r="C182" s="222"/>
    </row>
    <row r="184" spans="1:6">
      <c r="A184" s="207" t="s">
        <v>1984</v>
      </c>
      <c r="B184" s="206"/>
      <c r="C184" s="206"/>
      <c r="D184" s="205"/>
      <c r="E184" s="205"/>
      <c r="F184" s="205"/>
    </row>
    <row r="185" spans="1:6" ht="26.45" customHeight="1">
      <c r="A185" s="543" t="s">
        <v>1985</v>
      </c>
      <c r="B185" s="562"/>
      <c r="C185" s="562"/>
      <c r="D185" s="562"/>
      <c r="E185" s="562"/>
      <c r="F185" s="562"/>
    </row>
    <row r="187" spans="1:6">
      <c r="A187" s="203" t="s">
        <v>1966</v>
      </c>
      <c r="B187" s="203" t="s">
        <v>1967</v>
      </c>
      <c r="C187" s="203" t="s">
        <v>1968</v>
      </c>
    </row>
    <row r="188" spans="1:6">
      <c r="A188" s="141" t="s">
        <v>1986</v>
      </c>
      <c r="B188" s="198" t="s">
        <v>1991</v>
      </c>
      <c r="C188" s="217" t="str">
        <f>A188</f>
        <v>Orthographe</v>
      </c>
    </row>
    <row r="189" spans="1:6">
      <c r="A189" s="142" t="s">
        <v>1988</v>
      </c>
      <c r="B189" s="198" t="s">
        <v>1990</v>
      </c>
      <c r="C189" s="216" t="str">
        <f t="shared" ref="C189:C191" si="16">A189</f>
        <v>Grammaire</v>
      </c>
    </row>
    <row r="190" spans="1:6">
      <c r="A190" s="142" t="s">
        <v>1987</v>
      </c>
      <c r="B190" s="198" t="s">
        <v>1992</v>
      </c>
      <c r="C190" s="218" t="str">
        <f t="shared" si="16"/>
        <v>Conjugaison</v>
      </c>
    </row>
    <row r="191" spans="1:6">
      <c r="A191" s="142" t="s">
        <v>1989</v>
      </c>
      <c r="B191" s="198" t="s">
        <v>1993</v>
      </c>
      <c r="C191" s="219" t="str">
        <f t="shared" si="16"/>
        <v>Calcul</v>
      </c>
    </row>
    <row r="194" spans="1:6">
      <c r="A194" s="207" t="s">
        <v>1994</v>
      </c>
      <c r="B194" s="206"/>
      <c r="C194" s="206"/>
      <c r="D194" s="205"/>
      <c r="E194" s="205"/>
      <c r="F194" s="205"/>
    </row>
    <row r="195" spans="1:6">
      <c r="A195" s="561" t="s">
        <v>1995</v>
      </c>
      <c r="B195" s="561"/>
      <c r="C195" s="561"/>
      <c r="D195" s="561"/>
      <c r="E195" s="561"/>
      <c r="F195" s="561"/>
    </row>
    <row r="197" spans="1:6">
      <c r="A197" s="203" t="s">
        <v>1966</v>
      </c>
      <c r="B197" s="203" t="s">
        <v>1967</v>
      </c>
      <c r="C197" s="203" t="s">
        <v>1968</v>
      </c>
    </row>
    <row r="198" spans="1:6">
      <c r="A198" s="208">
        <v>12.1</v>
      </c>
      <c r="B198" s="225">
        <v>0</v>
      </c>
      <c r="C198" s="226">
        <f>A198</f>
        <v>12.1</v>
      </c>
    </row>
    <row r="199" spans="1:6">
      <c r="A199" s="142">
        <v>12</v>
      </c>
      <c r="B199" s="198" t="s">
        <v>1996</v>
      </c>
      <c r="C199" s="224">
        <f t="shared" ref="C199" si="17">A199</f>
        <v>12</v>
      </c>
    </row>
    <row r="204" spans="1:6" s="280" customFormat="1">
      <c r="A204" s="207" t="s">
        <v>2084</v>
      </c>
      <c r="B204" s="206"/>
      <c r="C204" s="206"/>
      <c r="D204" s="205"/>
      <c r="E204" s="205"/>
      <c r="F204" s="205"/>
    </row>
    <row r="205" spans="1:6" s="280" customFormat="1" ht="24.6" customHeight="1">
      <c r="A205" s="543" t="s">
        <v>2053</v>
      </c>
      <c r="B205" s="561"/>
      <c r="C205" s="561"/>
      <c r="D205" s="561"/>
      <c r="E205" s="561"/>
      <c r="F205" s="561"/>
    </row>
    <row r="206" spans="1:6" s="280" customFormat="1"/>
    <row r="207" spans="1:6" s="280" customFormat="1">
      <c r="A207" s="203" t="s">
        <v>1966</v>
      </c>
      <c r="B207" s="203" t="s">
        <v>1967</v>
      </c>
      <c r="C207" s="203" t="s">
        <v>1968</v>
      </c>
    </row>
    <row r="208" spans="1:6" s="280" customFormat="1">
      <c r="A208" s="283">
        <v>1.4583333333333333</v>
      </c>
      <c r="B208" s="225" t="s">
        <v>2051</v>
      </c>
      <c r="C208" s="284">
        <v>1.4583333333333333</v>
      </c>
    </row>
    <row r="209" spans="1:6" s="280" customFormat="1">
      <c r="A209" s="283">
        <v>1.4583333333333333</v>
      </c>
      <c r="B209" s="225" t="s">
        <v>2052</v>
      </c>
      <c r="C209" s="285">
        <v>1.4583333333333333</v>
      </c>
    </row>
    <row r="210" spans="1:6" s="280" customFormat="1">
      <c r="A210" s="287">
        <v>4.8842592592592597E-2</v>
      </c>
      <c r="B210" s="288" t="s">
        <v>2054</v>
      </c>
      <c r="C210" s="289">
        <v>4.8842592592592597E-2</v>
      </c>
    </row>
    <row r="211" spans="1:6">
      <c r="A211" s="287">
        <v>4.8842592592592597E-2</v>
      </c>
      <c r="B211" s="288" t="s">
        <v>2055</v>
      </c>
      <c r="C211" s="290">
        <v>4.8842592592592597E-2</v>
      </c>
    </row>
    <row r="213" spans="1:6">
      <c r="B213" s="280"/>
    </row>
    <row r="216" spans="1:6">
      <c r="A216" s="291" t="s">
        <v>2085</v>
      </c>
      <c r="B216" s="291"/>
      <c r="C216" s="291"/>
      <c r="D216" s="291"/>
      <c r="E216" s="291"/>
      <c r="F216" s="291"/>
    </row>
    <row r="217" spans="1:6" ht="27.6" customHeight="1">
      <c r="A217" s="543" t="s">
        <v>2091</v>
      </c>
      <c r="B217" s="546"/>
      <c r="C217" s="546"/>
      <c r="D217" s="546"/>
      <c r="E217" s="546"/>
      <c r="F217" s="546"/>
    </row>
    <row r="219" spans="1:6">
      <c r="A219" s="203" t="s">
        <v>1966</v>
      </c>
      <c r="B219" s="203" t="s">
        <v>1967</v>
      </c>
      <c r="C219" s="203" t="s">
        <v>1968</v>
      </c>
    </row>
    <row r="220" spans="1:6">
      <c r="A220" s="229">
        <v>45</v>
      </c>
      <c r="B220" s="225" t="s">
        <v>2087</v>
      </c>
      <c r="C220" s="318">
        <f>A220</f>
        <v>45</v>
      </c>
    </row>
    <row r="221" spans="1:6">
      <c r="A221" s="229" t="s">
        <v>2086</v>
      </c>
      <c r="B221" s="225" t="s">
        <v>2088</v>
      </c>
      <c r="C221" s="319" t="str">
        <f t="shared" ref="C221:C223" si="18">A221</f>
        <v>azerty</v>
      </c>
    </row>
    <row r="222" spans="1:6">
      <c r="A222" s="297">
        <v>40497</v>
      </c>
      <c r="B222" s="288" t="s">
        <v>2089</v>
      </c>
      <c r="C222" s="320">
        <f t="shared" si="18"/>
        <v>40497</v>
      </c>
    </row>
    <row r="223" spans="1:6">
      <c r="A223" s="287">
        <v>0.44194444444444447</v>
      </c>
      <c r="B223" s="288" t="s">
        <v>2090</v>
      </c>
      <c r="C223" s="321">
        <f t="shared" si="18"/>
        <v>0.44194444444444447</v>
      </c>
    </row>
    <row r="225" spans="1:6" s="280" customFormat="1">
      <c r="A225" s="291" t="s">
        <v>2092</v>
      </c>
      <c r="B225" s="291"/>
      <c r="C225" s="291"/>
      <c r="D225" s="291"/>
      <c r="E225" s="291"/>
      <c r="F225" s="291"/>
    </row>
    <row r="226" spans="1:6" ht="40.15" customHeight="1">
      <c r="A226" s="543" t="s">
        <v>2101</v>
      </c>
      <c r="B226" s="543"/>
      <c r="C226" s="543"/>
      <c r="D226" s="543"/>
      <c r="E226" s="543"/>
      <c r="F226" s="543"/>
    </row>
    <row r="228" spans="1:6">
      <c r="A228" s="203" t="s">
        <v>1966</v>
      </c>
      <c r="B228" s="556" t="s">
        <v>1967</v>
      </c>
      <c r="C228" s="557"/>
      <c r="D228" s="558"/>
      <c r="E228" s="203" t="s">
        <v>1968</v>
      </c>
    </row>
    <row r="229" spans="1:6">
      <c r="A229" s="317">
        <v>100</v>
      </c>
      <c r="B229" s="550" t="s">
        <v>2093</v>
      </c>
      <c r="C229" s="551"/>
      <c r="D229" s="552"/>
      <c r="E229" s="322">
        <f>A229</f>
        <v>100</v>
      </c>
    </row>
    <row r="230" spans="1:6">
      <c r="A230" s="317">
        <v>1</v>
      </c>
      <c r="B230" s="550" t="s">
        <v>2093</v>
      </c>
      <c r="C230" s="551"/>
      <c r="D230" s="552"/>
      <c r="E230" s="322">
        <f>A230</f>
        <v>1</v>
      </c>
    </row>
    <row r="231" spans="1:6" s="280" customFormat="1">
      <c r="A231" s="229">
        <v>150</v>
      </c>
      <c r="B231" s="553" t="s">
        <v>2096</v>
      </c>
      <c r="C231" s="554"/>
      <c r="D231" s="555"/>
      <c r="E231" s="324">
        <f>A231</f>
        <v>150</v>
      </c>
    </row>
    <row r="232" spans="1:6">
      <c r="A232" s="229">
        <v>2500</v>
      </c>
      <c r="B232" s="553" t="s">
        <v>2096</v>
      </c>
      <c r="C232" s="554"/>
      <c r="D232" s="555"/>
      <c r="E232" s="324">
        <f>A232</f>
        <v>2500</v>
      </c>
    </row>
    <row r="233" spans="1:6">
      <c r="A233" s="142">
        <v>100</v>
      </c>
      <c r="B233" s="547" t="s">
        <v>2094</v>
      </c>
      <c r="C233" s="548"/>
      <c r="D233" s="549"/>
      <c r="E233" s="323">
        <f>A233</f>
        <v>100</v>
      </c>
    </row>
    <row r="234" spans="1:6">
      <c r="A234" s="142">
        <v>23000</v>
      </c>
      <c r="B234" s="547" t="s">
        <v>2094</v>
      </c>
      <c r="C234" s="548"/>
      <c r="D234" s="549"/>
      <c r="E234" s="323">
        <f t="shared" ref="E234" si="19">A234</f>
        <v>23000</v>
      </c>
    </row>
    <row r="235" spans="1:6">
      <c r="A235" s="142">
        <v>45000000</v>
      </c>
      <c r="B235" s="547" t="s">
        <v>2095</v>
      </c>
      <c r="C235" s="548"/>
      <c r="D235" s="549"/>
      <c r="E235" s="323">
        <f>A235</f>
        <v>45000000</v>
      </c>
    </row>
    <row r="237" spans="1:6">
      <c r="A237" s="291" t="s">
        <v>2097</v>
      </c>
      <c r="B237" s="291"/>
      <c r="C237" s="291"/>
      <c r="D237" s="291"/>
      <c r="E237" s="291"/>
      <c r="F237" s="291"/>
    </row>
    <row r="238" spans="1:6" ht="97.9" customHeight="1">
      <c r="A238" s="543" t="s">
        <v>2100</v>
      </c>
      <c r="B238" s="546"/>
      <c r="C238" s="546"/>
      <c r="D238" s="546"/>
      <c r="E238" s="546"/>
      <c r="F238" s="546"/>
    </row>
    <row r="240" spans="1:6">
      <c r="A240" s="203" t="s">
        <v>1966</v>
      </c>
      <c r="B240" s="556" t="s">
        <v>1967</v>
      </c>
      <c r="C240" s="557"/>
      <c r="D240" s="557"/>
      <c r="E240" s="545" t="s">
        <v>1968</v>
      </c>
      <c r="F240" s="545"/>
    </row>
    <row r="241" spans="1:6">
      <c r="A241" s="57">
        <v>150</v>
      </c>
      <c r="B241" s="559" t="s">
        <v>2099</v>
      </c>
      <c r="C241" s="560"/>
      <c r="D241" s="560"/>
      <c r="E241" s="544">
        <f>A241</f>
        <v>150</v>
      </c>
      <c r="F241" s="544"/>
    </row>
    <row r="242" spans="1:6">
      <c r="A242" s="57">
        <v>0</v>
      </c>
      <c r="B242" s="559" t="s">
        <v>2099</v>
      </c>
      <c r="C242" s="560"/>
      <c r="D242" s="560"/>
      <c r="E242" s="544">
        <f t="shared" ref="E242:E244" si="20">A242</f>
        <v>0</v>
      </c>
      <c r="F242" s="544"/>
    </row>
    <row r="243" spans="1:6">
      <c r="A243" s="57">
        <v>-2</v>
      </c>
      <c r="B243" s="559" t="s">
        <v>2099</v>
      </c>
      <c r="C243" s="560"/>
      <c r="D243" s="560"/>
      <c r="E243" s="544">
        <f t="shared" si="20"/>
        <v>-2</v>
      </c>
      <c r="F243" s="544"/>
    </row>
    <row r="244" spans="1:6">
      <c r="A244" s="142" t="s">
        <v>2098</v>
      </c>
      <c r="B244" s="559" t="s">
        <v>2099</v>
      </c>
      <c r="C244" s="560"/>
      <c r="D244" s="560"/>
      <c r="E244" s="544" t="str">
        <f t="shared" si="20"/>
        <v>TOP</v>
      </c>
      <c r="F244" s="544"/>
    </row>
  </sheetData>
  <mergeCells count="33">
    <mergeCell ref="A205:F205"/>
    <mergeCell ref="A105:F105"/>
    <mergeCell ref="A70:F70"/>
    <mergeCell ref="A217:F217"/>
    <mergeCell ref="A5:F5"/>
    <mergeCell ref="A195:F195"/>
    <mergeCell ref="A47:F47"/>
    <mergeCell ref="A53:F53"/>
    <mergeCell ref="A23:F23"/>
    <mergeCell ref="A153:F153"/>
    <mergeCell ref="A162:F162"/>
    <mergeCell ref="A143:F143"/>
    <mergeCell ref="A185:F185"/>
    <mergeCell ref="B244:D244"/>
    <mergeCell ref="E244:F244"/>
    <mergeCell ref="B240:D240"/>
    <mergeCell ref="B241:D241"/>
    <mergeCell ref="B242:D242"/>
    <mergeCell ref="B243:D243"/>
    <mergeCell ref="A226:F226"/>
    <mergeCell ref="E243:F243"/>
    <mergeCell ref="E242:F242"/>
    <mergeCell ref="E241:F241"/>
    <mergeCell ref="E240:F240"/>
    <mergeCell ref="A238:F238"/>
    <mergeCell ref="B235:D235"/>
    <mergeCell ref="B234:D234"/>
    <mergeCell ref="B233:D233"/>
    <mergeCell ref="B230:D230"/>
    <mergeCell ref="B229:D229"/>
    <mergeCell ref="B232:D232"/>
    <mergeCell ref="B231:D231"/>
    <mergeCell ref="B228:D228"/>
  </mergeCells>
  <hyperlinks>
    <hyperlink ref="B1" r:id="rId1" location="LIII-A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/>
  <dimension ref="A1:K32"/>
  <sheetViews>
    <sheetView topLeftCell="A10" workbookViewId="0">
      <selection activeCell="A14" sqref="A14"/>
    </sheetView>
  </sheetViews>
  <sheetFormatPr baseColWidth="10" defaultRowHeight="12.75"/>
  <cols>
    <col min="1" max="6" width="16.85546875" style="41" customWidth="1"/>
    <col min="7" max="7" width="13.85546875" customWidth="1"/>
    <col min="11" max="11" width="13.42578125" customWidth="1"/>
  </cols>
  <sheetData>
    <row r="1" spans="1:6" ht="15">
      <c r="A1" s="390" t="s">
        <v>214</v>
      </c>
      <c r="B1" s="40"/>
      <c r="C1" s="40"/>
      <c r="D1" s="40"/>
      <c r="E1" s="40"/>
      <c r="F1" s="40"/>
    </row>
    <row r="2" spans="1:6">
      <c r="A2" s="47" t="s">
        <v>216</v>
      </c>
      <c r="B2" s="42" t="s">
        <v>217</v>
      </c>
      <c r="C2" s="41" t="s">
        <v>218</v>
      </c>
      <c r="D2" s="41" t="s">
        <v>219</v>
      </c>
      <c r="E2" s="41" t="s">
        <v>220</v>
      </c>
      <c r="F2" s="41" t="s">
        <v>221</v>
      </c>
    </row>
    <row r="3" spans="1:6">
      <c r="A3" s="41" t="s">
        <v>222</v>
      </c>
      <c r="B3" s="41">
        <v>1899.5</v>
      </c>
      <c r="C3" s="41">
        <v>6520.4</v>
      </c>
      <c r="D3" s="41">
        <v>2751</v>
      </c>
      <c r="E3" s="41">
        <v>514.4</v>
      </c>
      <c r="F3" s="41">
        <f>SUM(B3:E3)</f>
        <v>11685.3</v>
      </c>
    </row>
    <row r="4" spans="1:6">
      <c r="A4" s="42" t="s">
        <v>223</v>
      </c>
      <c r="B4" s="41">
        <v>1888.2</v>
      </c>
      <c r="C4" s="41">
        <v>4521.8</v>
      </c>
      <c r="D4" s="41">
        <v>2987.4</v>
      </c>
      <c r="E4" s="41">
        <v>687.2</v>
      </c>
      <c r="F4" s="41">
        <f t="shared" ref="F4:F15" si="0">SUM(B4:E4)</f>
        <v>10084.6</v>
      </c>
    </row>
    <row r="5" spans="1:6">
      <c r="A5" s="41" t="s">
        <v>224</v>
      </c>
      <c r="B5" s="41">
        <v>1456.7</v>
      </c>
      <c r="C5" s="41">
        <v>4523.1000000000004</v>
      </c>
      <c r="D5" s="41">
        <v>1236.7</v>
      </c>
      <c r="E5" s="41">
        <v>125.3</v>
      </c>
      <c r="F5" s="41">
        <f t="shared" si="0"/>
        <v>7341.8</v>
      </c>
    </row>
    <row r="6" spans="1:6">
      <c r="A6" s="42" t="s">
        <v>225</v>
      </c>
      <c r="B6" s="41">
        <v>1254.56</v>
      </c>
      <c r="C6" s="41">
        <v>9562.7000000000007</v>
      </c>
      <c r="D6" s="41">
        <v>1587.6</v>
      </c>
      <c r="E6" s="41">
        <v>384.9</v>
      </c>
      <c r="F6" s="41">
        <f t="shared" si="0"/>
        <v>12789.76</v>
      </c>
    </row>
    <row r="7" spans="1:6">
      <c r="A7" s="41" t="s">
        <v>226</v>
      </c>
      <c r="B7" s="41">
        <v>956.5</v>
      </c>
      <c r="C7" s="41">
        <v>7521.4</v>
      </c>
      <c r="D7" s="41">
        <v>2430</v>
      </c>
      <c r="E7" s="41">
        <v>873</v>
      </c>
      <c r="F7" s="41">
        <f t="shared" si="0"/>
        <v>11780.9</v>
      </c>
    </row>
    <row r="8" spans="1:6">
      <c r="A8" s="42" t="s">
        <v>227</v>
      </c>
      <c r="B8" s="41">
        <v>1250</v>
      </c>
      <c r="C8" s="41">
        <v>6385.4</v>
      </c>
      <c r="D8" s="41">
        <v>3123.4</v>
      </c>
      <c r="E8" s="41">
        <v>268.39999999999998</v>
      </c>
      <c r="F8" s="41">
        <f t="shared" si="0"/>
        <v>11027.199999999999</v>
      </c>
    </row>
    <row r="9" spans="1:6">
      <c r="A9" s="41" t="s">
        <v>228</v>
      </c>
      <c r="B9" s="41">
        <v>1277.8</v>
      </c>
      <c r="C9" s="41">
        <v>2341</v>
      </c>
      <c r="D9" s="41">
        <v>1250.8</v>
      </c>
      <c r="E9" s="41">
        <v>486.58</v>
      </c>
      <c r="F9" s="41">
        <f t="shared" si="0"/>
        <v>5356.18</v>
      </c>
    </row>
    <row r="10" spans="1:6">
      <c r="A10" s="42" t="s">
        <v>229</v>
      </c>
      <c r="B10" s="41">
        <v>958</v>
      </c>
      <c r="C10" s="41">
        <v>4587.8999999999996</v>
      </c>
      <c r="D10" s="41">
        <v>1954.6</v>
      </c>
      <c r="E10" s="41">
        <v>452.74</v>
      </c>
      <c r="F10" s="41">
        <f t="shared" si="0"/>
        <v>7953.24</v>
      </c>
    </row>
    <row r="11" spans="1:6">
      <c r="A11" s="41" t="s">
        <v>230</v>
      </c>
      <c r="B11" s="41">
        <v>1752.4</v>
      </c>
      <c r="C11" s="41">
        <v>2384.1</v>
      </c>
      <c r="D11" s="41">
        <v>1235.4000000000001</v>
      </c>
      <c r="E11" s="41">
        <v>365.2</v>
      </c>
      <c r="F11" s="41">
        <f t="shared" si="0"/>
        <v>5737.0999999999995</v>
      </c>
    </row>
    <row r="12" spans="1:6">
      <c r="A12" s="41" t="s">
        <v>231</v>
      </c>
      <c r="B12" s="41">
        <v>1520.6</v>
      </c>
      <c r="C12" s="41">
        <v>5367.4</v>
      </c>
      <c r="D12" s="41">
        <v>2840.25</v>
      </c>
      <c r="E12" s="41">
        <v>569.4</v>
      </c>
      <c r="F12" s="41">
        <f t="shared" si="0"/>
        <v>10297.65</v>
      </c>
    </row>
    <row r="13" spans="1:6">
      <c r="A13" s="42" t="s">
        <v>232</v>
      </c>
      <c r="B13" s="41">
        <v>245</v>
      </c>
      <c r="C13" s="41">
        <v>7851.23</v>
      </c>
      <c r="D13" s="41">
        <v>2461.8000000000002</v>
      </c>
      <c r="E13" s="41">
        <v>235.4</v>
      </c>
      <c r="F13" s="41">
        <f t="shared" si="0"/>
        <v>10793.429999999998</v>
      </c>
    </row>
    <row r="14" spans="1:6">
      <c r="A14" s="41" t="s">
        <v>233</v>
      </c>
      <c r="B14" s="41">
        <v>1238.2</v>
      </c>
      <c r="C14" s="41">
        <v>4853.3999999999996</v>
      </c>
      <c r="D14" s="41">
        <v>3100</v>
      </c>
      <c r="E14" s="41">
        <v>751.24</v>
      </c>
      <c r="F14" s="41">
        <f t="shared" si="0"/>
        <v>9942.8399999999983</v>
      </c>
    </row>
    <row r="15" spans="1:6">
      <c r="A15" s="41" t="s">
        <v>234</v>
      </c>
      <c r="B15" s="41">
        <f>SUM(B3:B14)</f>
        <v>15697.46</v>
      </c>
      <c r="C15" s="41">
        <f>SUM(C3:C14)</f>
        <v>66419.83</v>
      </c>
      <c r="D15" s="41">
        <f>SUM(D3:D14)</f>
        <v>26958.949999999997</v>
      </c>
      <c r="E15" s="41">
        <f>SUM(E3:E14)</f>
        <v>5713.7599999999984</v>
      </c>
      <c r="F15" s="41">
        <f t="shared" si="0"/>
        <v>114790</v>
      </c>
    </row>
    <row r="17" spans="1:11" ht="15.75">
      <c r="A17" s="379"/>
      <c r="F17" s="564" t="s">
        <v>214</v>
      </c>
      <c r="G17" s="564"/>
      <c r="H17" s="564"/>
      <c r="I17" s="564"/>
      <c r="J17" s="564"/>
      <c r="K17" s="565"/>
    </row>
    <row r="18" spans="1:11" ht="13.5" thickBot="1">
      <c r="F18" s="457"/>
      <c r="G18" s="566" t="s">
        <v>215</v>
      </c>
      <c r="H18" s="566"/>
      <c r="I18" s="566"/>
      <c r="J18" s="566"/>
      <c r="K18" s="457"/>
    </row>
    <row r="19" spans="1:11">
      <c r="F19" s="1" t="s">
        <v>216</v>
      </c>
      <c r="G19" s="2" t="s">
        <v>217</v>
      </c>
      <c r="H19" s="3" t="s">
        <v>218</v>
      </c>
      <c r="I19" s="3" t="s">
        <v>219</v>
      </c>
      <c r="J19" s="3" t="s">
        <v>220</v>
      </c>
      <c r="K19" s="4" t="s">
        <v>221</v>
      </c>
    </row>
    <row r="20" spans="1:11">
      <c r="F20" s="5" t="s">
        <v>222</v>
      </c>
      <c r="G20" s="6">
        <v>1899.5</v>
      </c>
      <c r="H20" s="6">
        <v>6520.4</v>
      </c>
      <c r="I20" s="6">
        <v>2751</v>
      </c>
      <c r="J20" s="6">
        <v>514.4</v>
      </c>
      <c r="K20" s="7">
        <f>SUM(G20:J20)</f>
        <v>11685.3</v>
      </c>
    </row>
    <row r="21" spans="1:11">
      <c r="F21" s="8" t="s">
        <v>223</v>
      </c>
      <c r="G21" s="6">
        <v>1888.2</v>
      </c>
      <c r="H21" s="6">
        <v>4521.8</v>
      </c>
      <c r="I21" s="6">
        <v>2987.4</v>
      </c>
      <c r="J21" s="6">
        <v>687.2</v>
      </c>
      <c r="K21" s="7">
        <f t="shared" ref="K21:K32" si="1">SUM(G21:J21)</f>
        <v>10084.6</v>
      </c>
    </row>
    <row r="22" spans="1:11">
      <c r="F22" s="5" t="s">
        <v>224</v>
      </c>
      <c r="G22" s="6">
        <v>1456.7</v>
      </c>
      <c r="H22" s="6">
        <v>4523.1000000000004</v>
      </c>
      <c r="I22" s="6">
        <v>1236.7</v>
      </c>
      <c r="J22" s="6">
        <v>125.3</v>
      </c>
      <c r="K22" s="7">
        <f t="shared" si="1"/>
        <v>7341.8</v>
      </c>
    </row>
    <row r="23" spans="1:11">
      <c r="F23" s="8" t="s">
        <v>225</v>
      </c>
      <c r="G23" s="6">
        <v>1254.56</v>
      </c>
      <c r="H23" s="6">
        <v>9562.7000000000007</v>
      </c>
      <c r="I23" s="6">
        <v>1587.6</v>
      </c>
      <c r="J23" s="6">
        <v>384.9</v>
      </c>
      <c r="K23" s="7">
        <f t="shared" si="1"/>
        <v>12789.76</v>
      </c>
    </row>
    <row r="24" spans="1:11">
      <c r="F24" s="5" t="s">
        <v>226</v>
      </c>
      <c r="G24" s="9">
        <v>956.5</v>
      </c>
      <c r="H24" s="6">
        <v>7521.4</v>
      </c>
      <c r="I24" s="6">
        <v>2430</v>
      </c>
      <c r="J24" s="6">
        <v>873</v>
      </c>
      <c r="K24" s="7">
        <f t="shared" si="1"/>
        <v>11780.9</v>
      </c>
    </row>
    <row r="25" spans="1:11">
      <c r="F25" s="8" t="s">
        <v>227</v>
      </c>
      <c r="G25" s="6">
        <v>1250</v>
      </c>
      <c r="H25" s="6">
        <v>6385.4</v>
      </c>
      <c r="I25" s="6">
        <v>2100</v>
      </c>
      <c r="J25" s="6">
        <v>268.39999999999998</v>
      </c>
      <c r="K25" s="7">
        <f t="shared" si="1"/>
        <v>10003.799999999999</v>
      </c>
    </row>
    <row r="26" spans="1:11">
      <c r="F26" s="5" t="s">
        <v>228</v>
      </c>
      <c r="G26" s="6">
        <v>1277.8</v>
      </c>
      <c r="H26" s="6">
        <v>2341</v>
      </c>
      <c r="I26" s="6">
        <v>1250.8</v>
      </c>
      <c r="J26" s="6">
        <v>486.58</v>
      </c>
      <c r="K26" s="7">
        <f t="shared" si="1"/>
        <v>5356.18</v>
      </c>
    </row>
    <row r="27" spans="1:11">
      <c r="F27" s="8" t="s">
        <v>229</v>
      </c>
      <c r="G27" s="6">
        <v>958</v>
      </c>
      <c r="H27" s="6">
        <v>4587.8999999999996</v>
      </c>
      <c r="I27" s="6">
        <v>1954.6</v>
      </c>
      <c r="J27" s="6">
        <v>452.74</v>
      </c>
      <c r="K27" s="7">
        <f t="shared" si="1"/>
        <v>7953.24</v>
      </c>
    </row>
    <row r="28" spans="1:11">
      <c r="F28" s="5" t="s">
        <v>230</v>
      </c>
      <c r="G28" s="6">
        <v>1752.4</v>
      </c>
      <c r="H28" s="6">
        <v>2384.1</v>
      </c>
      <c r="I28" s="6">
        <v>1235.4000000000001</v>
      </c>
      <c r="J28" s="6">
        <v>365.2</v>
      </c>
      <c r="K28" s="7">
        <f t="shared" si="1"/>
        <v>5737.0999999999995</v>
      </c>
    </row>
    <row r="29" spans="1:11">
      <c r="F29" s="5" t="s">
        <v>231</v>
      </c>
      <c r="G29" s="6">
        <v>1520.6</v>
      </c>
      <c r="H29" s="6">
        <v>5367.4</v>
      </c>
      <c r="I29" s="6">
        <v>2840.25</v>
      </c>
      <c r="J29" s="6">
        <v>569.4</v>
      </c>
      <c r="K29" s="7">
        <f t="shared" si="1"/>
        <v>10297.65</v>
      </c>
    </row>
    <row r="30" spans="1:11">
      <c r="F30" s="8" t="s">
        <v>232</v>
      </c>
      <c r="G30" s="6">
        <v>245</v>
      </c>
      <c r="H30" s="6">
        <v>7851.23</v>
      </c>
      <c r="I30" s="6">
        <v>2461.8000000000002</v>
      </c>
      <c r="J30" s="6">
        <v>235.4</v>
      </c>
      <c r="K30" s="7">
        <f t="shared" si="1"/>
        <v>10793.429999999998</v>
      </c>
    </row>
    <row r="31" spans="1:11">
      <c r="F31" s="5" t="s">
        <v>233</v>
      </c>
      <c r="G31" s="6">
        <v>1238.2</v>
      </c>
      <c r="H31" s="6">
        <v>4853.3999999999996</v>
      </c>
      <c r="I31" s="6">
        <v>3100</v>
      </c>
      <c r="J31" s="6">
        <v>751.24</v>
      </c>
      <c r="K31" s="7">
        <f t="shared" si="1"/>
        <v>9942.8399999999983</v>
      </c>
    </row>
    <row r="32" spans="1:11" ht="13.5" thickBot="1">
      <c r="F32" s="10" t="s">
        <v>234</v>
      </c>
      <c r="G32" s="59">
        <f>SUM(G20:G31)</f>
        <v>15697.46</v>
      </c>
      <c r="H32" s="59">
        <f>SUM(H20:H31)</f>
        <v>66419.83</v>
      </c>
      <c r="I32" s="59">
        <f>SUM(I20:I31)</f>
        <v>25935.55</v>
      </c>
      <c r="J32" s="59">
        <f>SUM(J20:J31)</f>
        <v>5713.7599999999984</v>
      </c>
      <c r="K32" s="60">
        <f t="shared" si="1"/>
        <v>113766.6</v>
      </c>
    </row>
  </sheetData>
  <mergeCells count="2">
    <mergeCell ref="F17:K17"/>
    <mergeCell ref="G18:J18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1"/>
  <dimension ref="A1:F16"/>
  <sheetViews>
    <sheetView workbookViewId="0">
      <selection activeCell="A19" sqref="A19"/>
    </sheetView>
  </sheetViews>
  <sheetFormatPr baseColWidth="10" defaultRowHeight="12.75"/>
  <cols>
    <col min="1" max="1" width="15.7109375" style="41" customWidth="1"/>
    <col min="2" max="2" width="12.85546875" style="41" bestFit="1" customWidth="1"/>
    <col min="3" max="4" width="8.140625" style="41" bestFit="1" customWidth="1"/>
    <col min="5" max="5" width="10.7109375" style="41" bestFit="1" customWidth="1"/>
    <col min="6" max="6" width="14" style="41" bestFit="1" customWidth="1"/>
  </cols>
  <sheetData>
    <row r="1" spans="1:6" ht="15">
      <c r="A1" s="567" t="s">
        <v>214</v>
      </c>
      <c r="B1" s="567"/>
      <c r="C1" s="567"/>
      <c r="D1" s="567"/>
      <c r="E1" s="567"/>
      <c r="F1" s="567"/>
    </row>
    <row r="2" spans="1:6" ht="15.75" thickBot="1">
      <c r="A2" s="189"/>
      <c r="B2" s="567" t="s">
        <v>215</v>
      </c>
      <c r="C2" s="567"/>
      <c r="D2" s="567"/>
      <c r="E2" s="567"/>
      <c r="F2" s="567"/>
    </row>
    <row r="3" spans="1:6">
      <c r="A3" s="1" t="s">
        <v>216</v>
      </c>
      <c r="B3" s="3" t="s">
        <v>217</v>
      </c>
      <c r="C3" s="3" t="s">
        <v>218</v>
      </c>
      <c r="D3" s="3" t="s">
        <v>219</v>
      </c>
      <c r="E3" s="3" t="s">
        <v>220</v>
      </c>
      <c r="F3" s="4" t="s">
        <v>221</v>
      </c>
    </row>
    <row r="4" spans="1:6">
      <c r="A4" s="190" t="s">
        <v>222</v>
      </c>
      <c r="B4" s="193">
        <v>1899.5</v>
      </c>
      <c r="C4" s="193">
        <v>6520.4</v>
      </c>
      <c r="D4" s="193">
        <v>2751</v>
      </c>
      <c r="E4" s="193">
        <v>514.4</v>
      </c>
      <c r="F4" s="194">
        <f>SUM(B4:E4)</f>
        <v>11685.3</v>
      </c>
    </row>
    <row r="5" spans="1:6">
      <c r="A5" s="191" t="s">
        <v>223</v>
      </c>
      <c r="B5" s="193">
        <v>1888.2</v>
      </c>
      <c r="C5" s="193">
        <v>4521.8</v>
      </c>
      <c r="D5" s="193">
        <v>2987.4</v>
      </c>
      <c r="E5" s="193">
        <v>687.2</v>
      </c>
      <c r="F5" s="194">
        <f t="shared" ref="F5:F16" si="0">SUM(B5:E5)</f>
        <v>10084.6</v>
      </c>
    </row>
    <row r="6" spans="1:6">
      <c r="A6" s="190" t="s">
        <v>224</v>
      </c>
      <c r="B6" s="193">
        <v>1456.7</v>
      </c>
      <c r="C6" s="193">
        <v>4523.1000000000004</v>
      </c>
      <c r="D6" s="193">
        <v>1236.7</v>
      </c>
      <c r="E6" s="193">
        <v>125.3</v>
      </c>
      <c r="F6" s="194">
        <f t="shared" si="0"/>
        <v>7341.8</v>
      </c>
    </row>
    <row r="7" spans="1:6">
      <c r="A7" s="191" t="s">
        <v>225</v>
      </c>
      <c r="B7" s="193">
        <v>1254.56</v>
      </c>
      <c r="C7" s="193">
        <v>9562.7000000000007</v>
      </c>
      <c r="D7" s="193">
        <v>1587.6</v>
      </c>
      <c r="E7" s="193">
        <v>384.9</v>
      </c>
      <c r="F7" s="194">
        <f t="shared" si="0"/>
        <v>12789.76</v>
      </c>
    </row>
    <row r="8" spans="1:6">
      <c r="A8" s="190" t="s">
        <v>226</v>
      </c>
      <c r="B8" s="193">
        <v>956.5</v>
      </c>
      <c r="C8" s="193">
        <v>7521.4</v>
      </c>
      <c r="D8" s="193">
        <v>2430</v>
      </c>
      <c r="E8" s="193">
        <v>873</v>
      </c>
      <c r="F8" s="194">
        <f t="shared" si="0"/>
        <v>11780.9</v>
      </c>
    </row>
    <row r="9" spans="1:6">
      <c r="A9" s="191" t="s">
        <v>227</v>
      </c>
      <c r="B9" s="193">
        <v>1250</v>
      </c>
      <c r="C9" s="193">
        <v>6385.4</v>
      </c>
      <c r="D9" s="193">
        <v>3123.4</v>
      </c>
      <c r="E9" s="193">
        <v>268.39999999999998</v>
      </c>
      <c r="F9" s="194">
        <f t="shared" si="0"/>
        <v>11027.199999999999</v>
      </c>
    </row>
    <row r="10" spans="1:6">
      <c r="A10" s="190" t="s">
        <v>228</v>
      </c>
      <c r="B10" s="193">
        <v>1277.8</v>
      </c>
      <c r="C10" s="193">
        <v>2341</v>
      </c>
      <c r="D10" s="193">
        <v>1250.8</v>
      </c>
      <c r="E10" s="193">
        <v>486.58</v>
      </c>
      <c r="F10" s="194">
        <f t="shared" si="0"/>
        <v>5356.18</v>
      </c>
    </row>
    <row r="11" spans="1:6">
      <c r="A11" s="191" t="s">
        <v>229</v>
      </c>
      <c r="B11" s="193">
        <v>958</v>
      </c>
      <c r="C11" s="193">
        <v>4587.8999999999996</v>
      </c>
      <c r="D11" s="193">
        <v>1954.6</v>
      </c>
      <c r="E11" s="193">
        <v>452.74</v>
      </c>
      <c r="F11" s="194">
        <f t="shared" si="0"/>
        <v>7953.24</v>
      </c>
    </row>
    <row r="12" spans="1:6">
      <c r="A12" s="190" t="s">
        <v>230</v>
      </c>
      <c r="B12" s="193">
        <v>1752.4</v>
      </c>
      <c r="C12" s="193">
        <v>2384.1</v>
      </c>
      <c r="D12" s="193">
        <v>1235.4000000000001</v>
      </c>
      <c r="E12" s="193">
        <v>365.2</v>
      </c>
      <c r="F12" s="194">
        <f t="shared" si="0"/>
        <v>5737.0999999999995</v>
      </c>
    </row>
    <row r="13" spans="1:6">
      <c r="A13" s="190" t="s">
        <v>231</v>
      </c>
      <c r="B13" s="193">
        <v>1520.6</v>
      </c>
      <c r="C13" s="193">
        <v>5367.4</v>
      </c>
      <c r="D13" s="193">
        <v>2840.25</v>
      </c>
      <c r="E13" s="193">
        <v>569.4</v>
      </c>
      <c r="F13" s="194">
        <f t="shared" si="0"/>
        <v>10297.65</v>
      </c>
    </row>
    <row r="14" spans="1:6">
      <c r="A14" s="191" t="s">
        <v>232</v>
      </c>
      <c r="B14" s="193">
        <v>245</v>
      </c>
      <c r="C14" s="193">
        <v>7851.23</v>
      </c>
      <c r="D14" s="193">
        <v>2461.8000000000002</v>
      </c>
      <c r="E14" s="193">
        <v>235.4</v>
      </c>
      <c r="F14" s="194">
        <f t="shared" si="0"/>
        <v>10793.429999999998</v>
      </c>
    </row>
    <row r="15" spans="1:6">
      <c r="A15" s="190" t="s">
        <v>233</v>
      </c>
      <c r="B15" s="193">
        <v>1238.2</v>
      </c>
      <c r="C15" s="193">
        <v>4853.3999999999996</v>
      </c>
      <c r="D15" s="193">
        <v>3100</v>
      </c>
      <c r="E15" s="193">
        <v>751.24</v>
      </c>
      <c r="F15" s="194">
        <f t="shared" si="0"/>
        <v>9942.8399999999983</v>
      </c>
    </row>
    <row r="16" spans="1:6" ht="13.5" thickBot="1">
      <c r="A16" s="192" t="s">
        <v>234</v>
      </c>
      <c r="B16" s="195">
        <f>SUM(B4:B15)</f>
        <v>15697.46</v>
      </c>
      <c r="C16" s="195">
        <f>SUM(C4:C15)</f>
        <v>66419.83</v>
      </c>
      <c r="D16" s="195">
        <f>SUM(D4:D15)</f>
        <v>26958.949999999997</v>
      </c>
      <c r="E16" s="195">
        <f>SUM(E4:E15)</f>
        <v>5713.7599999999984</v>
      </c>
      <c r="F16" s="196">
        <f t="shared" si="0"/>
        <v>114790</v>
      </c>
    </row>
  </sheetData>
  <mergeCells count="2">
    <mergeCell ref="A1:F1"/>
    <mergeCell ref="B2:F2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1"/>
  <sheetViews>
    <sheetView workbookViewId="0">
      <selection activeCell="H13" sqref="H13"/>
    </sheetView>
  </sheetViews>
  <sheetFormatPr baseColWidth="10" defaultColWidth="9.140625" defaultRowHeight="15"/>
  <cols>
    <col min="1" max="1" width="9.140625" style="371"/>
    <col min="2" max="2" width="12.28515625" style="371" customWidth="1"/>
    <col min="3" max="3" width="9.140625" style="371"/>
    <col min="4" max="4" width="11.5703125" style="371" customWidth="1"/>
    <col min="5" max="16384" width="9.140625" style="371"/>
  </cols>
  <sheetData>
    <row r="2" spans="1:12">
      <c r="B2" s="371" t="s">
        <v>2204</v>
      </c>
      <c r="C2" s="371" t="s">
        <v>2205</v>
      </c>
      <c r="D2" s="371" t="s">
        <v>2206</v>
      </c>
      <c r="E2" s="371" t="s">
        <v>2207</v>
      </c>
      <c r="F2" s="371" t="s">
        <v>2208</v>
      </c>
      <c r="G2" s="371" t="s">
        <v>2209</v>
      </c>
      <c r="H2" s="371" t="s">
        <v>2210</v>
      </c>
      <c r="I2" s="371" t="s">
        <v>2211</v>
      </c>
      <c r="J2" s="371" t="s">
        <v>2212</v>
      </c>
      <c r="K2" s="371" t="s">
        <v>2213</v>
      </c>
      <c r="L2" s="371" t="s">
        <v>2214</v>
      </c>
    </row>
    <row r="3" spans="1:12">
      <c r="A3" s="371" t="s">
        <v>1341</v>
      </c>
      <c r="B3" s="371" t="s">
        <v>1343</v>
      </c>
      <c r="C3" s="371">
        <v>165</v>
      </c>
      <c r="D3" s="371">
        <v>97</v>
      </c>
      <c r="E3" s="371">
        <v>100</v>
      </c>
      <c r="F3" s="371">
        <v>158</v>
      </c>
      <c r="G3" s="371">
        <v>165</v>
      </c>
      <c r="H3" s="371">
        <v>160</v>
      </c>
      <c r="I3" s="371">
        <v>94</v>
      </c>
      <c r="J3" s="371">
        <v>140</v>
      </c>
      <c r="K3" s="371">
        <v>120</v>
      </c>
      <c r="L3" s="371">
        <v>132</v>
      </c>
    </row>
    <row r="4" spans="1:12">
      <c r="B4" s="371" t="s">
        <v>280</v>
      </c>
      <c r="C4" s="371">
        <v>124</v>
      </c>
      <c r="D4" s="371">
        <v>111</v>
      </c>
      <c r="E4" s="371">
        <v>124</v>
      </c>
      <c r="F4" s="371">
        <v>158</v>
      </c>
      <c r="G4" s="371">
        <v>154</v>
      </c>
      <c r="H4" s="371">
        <v>155</v>
      </c>
      <c r="I4" s="372">
        <v>155</v>
      </c>
      <c r="J4" s="371">
        <v>123</v>
      </c>
      <c r="K4" s="372">
        <v>116</v>
      </c>
      <c r="L4" s="371">
        <v>143</v>
      </c>
    </row>
    <row r="5" spans="1:12">
      <c r="B5" s="371" t="s">
        <v>278</v>
      </c>
      <c r="C5" s="371">
        <v>159</v>
      </c>
      <c r="D5" s="371">
        <v>113</v>
      </c>
      <c r="E5" s="371">
        <v>87</v>
      </c>
      <c r="F5" s="371">
        <v>137</v>
      </c>
      <c r="G5" s="371">
        <v>86</v>
      </c>
      <c r="H5" s="371">
        <v>159</v>
      </c>
      <c r="I5" s="371">
        <v>111</v>
      </c>
      <c r="J5" s="371">
        <v>101</v>
      </c>
      <c r="K5" s="372">
        <v>164</v>
      </c>
      <c r="L5" s="371">
        <v>100</v>
      </c>
    </row>
    <row r="6" spans="1:12">
      <c r="B6" s="371" t="s">
        <v>279</v>
      </c>
      <c r="C6" s="371">
        <v>144</v>
      </c>
      <c r="D6" s="371">
        <v>106</v>
      </c>
      <c r="E6" s="371">
        <v>154</v>
      </c>
      <c r="F6" s="371">
        <v>100</v>
      </c>
      <c r="G6" s="371">
        <v>132</v>
      </c>
      <c r="H6" s="371">
        <v>163</v>
      </c>
      <c r="I6" s="371">
        <v>165</v>
      </c>
      <c r="J6" s="371">
        <v>162</v>
      </c>
      <c r="K6" s="372">
        <v>159</v>
      </c>
      <c r="L6" s="371">
        <v>107</v>
      </c>
    </row>
    <row r="7" spans="1:12">
      <c r="B7" s="371" t="s">
        <v>282</v>
      </c>
      <c r="C7" s="371">
        <v>125</v>
      </c>
      <c r="D7" s="371">
        <v>119</v>
      </c>
      <c r="E7" s="371">
        <v>111</v>
      </c>
      <c r="F7" s="371">
        <v>127</v>
      </c>
      <c r="G7" s="371">
        <v>154</v>
      </c>
      <c r="H7" s="371">
        <v>89</v>
      </c>
      <c r="I7" s="371">
        <v>91</v>
      </c>
      <c r="J7" s="371">
        <v>93</v>
      </c>
      <c r="K7" s="371">
        <v>149</v>
      </c>
      <c r="L7" s="371">
        <v>152</v>
      </c>
    </row>
    <row r="8" spans="1:12">
      <c r="B8" s="371" t="s">
        <v>281</v>
      </c>
      <c r="C8" s="371">
        <v>108</v>
      </c>
      <c r="D8" s="371">
        <v>116</v>
      </c>
      <c r="E8" s="371">
        <v>128</v>
      </c>
      <c r="F8" s="371">
        <v>96</v>
      </c>
      <c r="G8" s="371">
        <v>97</v>
      </c>
      <c r="H8" s="371">
        <v>101</v>
      </c>
      <c r="I8" s="371">
        <v>92</v>
      </c>
      <c r="J8" s="371">
        <v>87</v>
      </c>
      <c r="K8" s="371">
        <v>97</v>
      </c>
      <c r="L8" s="371">
        <v>144</v>
      </c>
    </row>
    <row r="12" spans="1:12">
      <c r="A12" s="517"/>
    </row>
    <row r="14" spans="1:12" ht="15.75" thickBot="1"/>
    <row r="15" spans="1:12">
      <c r="B15" s="391" t="s">
        <v>2204</v>
      </c>
      <c r="C15" s="392" t="s">
        <v>2205</v>
      </c>
      <c r="D15" s="392" t="s">
        <v>2206</v>
      </c>
      <c r="E15" s="392" t="s">
        <v>2207</v>
      </c>
      <c r="F15" s="392" t="s">
        <v>2208</v>
      </c>
      <c r="G15" s="392" t="s">
        <v>2209</v>
      </c>
      <c r="H15" s="392" t="s">
        <v>2210</v>
      </c>
      <c r="I15" s="392" t="s">
        <v>2211</v>
      </c>
      <c r="J15" s="392" t="s">
        <v>2212</v>
      </c>
      <c r="K15" s="392" t="s">
        <v>2213</v>
      </c>
      <c r="L15" s="393" t="s">
        <v>2214</v>
      </c>
    </row>
    <row r="16" spans="1:12">
      <c r="A16" s="394" t="s">
        <v>1341</v>
      </c>
      <c r="B16" s="395" t="s">
        <v>1343</v>
      </c>
      <c r="C16" s="397">
        <v>165</v>
      </c>
      <c r="D16" s="397">
        <v>97</v>
      </c>
      <c r="E16" s="397">
        <v>100</v>
      </c>
      <c r="F16" s="397">
        <v>158</v>
      </c>
      <c r="G16" s="397">
        <v>165</v>
      </c>
      <c r="H16" s="397">
        <v>160</v>
      </c>
      <c r="I16" s="397">
        <v>94</v>
      </c>
      <c r="J16" s="397">
        <v>140</v>
      </c>
      <c r="K16" s="397">
        <v>120</v>
      </c>
      <c r="L16" s="398">
        <v>132</v>
      </c>
    </row>
    <row r="17" spans="2:12">
      <c r="B17" s="395" t="s">
        <v>280</v>
      </c>
      <c r="C17" s="397">
        <v>124</v>
      </c>
      <c r="D17" s="397">
        <v>111</v>
      </c>
      <c r="E17" s="397">
        <v>124</v>
      </c>
      <c r="F17" s="397">
        <v>158</v>
      </c>
      <c r="G17" s="397">
        <v>154</v>
      </c>
      <c r="H17" s="397">
        <v>155</v>
      </c>
      <c r="I17" s="397">
        <v>155</v>
      </c>
      <c r="J17" s="397">
        <v>123</v>
      </c>
      <c r="K17" s="397">
        <v>116</v>
      </c>
      <c r="L17" s="398">
        <v>143</v>
      </c>
    </row>
    <row r="18" spans="2:12">
      <c r="B18" s="395" t="s">
        <v>278</v>
      </c>
      <c r="C18" s="397">
        <v>159</v>
      </c>
      <c r="D18" s="397">
        <v>113</v>
      </c>
      <c r="E18" s="397">
        <v>87</v>
      </c>
      <c r="F18" s="397">
        <v>137</v>
      </c>
      <c r="G18" s="397">
        <v>86</v>
      </c>
      <c r="H18" s="397">
        <v>159</v>
      </c>
      <c r="I18" s="397">
        <v>111</v>
      </c>
      <c r="J18" s="397">
        <v>101</v>
      </c>
      <c r="K18" s="397">
        <v>164</v>
      </c>
      <c r="L18" s="398">
        <v>100</v>
      </c>
    </row>
    <row r="19" spans="2:12">
      <c r="B19" s="395" t="s">
        <v>279</v>
      </c>
      <c r="C19" s="397">
        <v>144</v>
      </c>
      <c r="D19" s="397">
        <v>106</v>
      </c>
      <c r="E19" s="397">
        <v>154</v>
      </c>
      <c r="F19" s="397">
        <v>100</v>
      </c>
      <c r="G19" s="397">
        <v>132</v>
      </c>
      <c r="H19" s="397">
        <v>163</v>
      </c>
      <c r="I19" s="397">
        <v>165</v>
      </c>
      <c r="J19" s="397">
        <v>162</v>
      </c>
      <c r="K19" s="397">
        <v>159</v>
      </c>
      <c r="L19" s="398">
        <v>107</v>
      </c>
    </row>
    <row r="20" spans="2:12">
      <c r="B20" s="395" t="s">
        <v>282</v>
      </c>
      <c r="C20" s="397">
        <v>125</v>
      </c>
      <c r="D20" s="397">
        <v>119</v>
      </c>
      <c r="E20" s="397">
        <v>111</v>
      </c>
      <c r="F20" s="397">
        <v>127</v>
      </c>
      <c r="G20" s="397">
        <v>154</v>
      </c>
      <c r="H20" s="397">
        <v>89</v>
      </c>
      <c r="I20" s="397">
        <v>91</v>
      </c>
      <c r="J20" s="397">
        <v>93</v>
      </c>
      <c r="K20" s="397">
        <v>149</v>
      </c>
      <c r="L20" s="398">
        <v>152</v>
      </c>
    </row>
    <row r="21" spans="2:12" ht="15.75" thickBot="1">
      <c r="B21" s="396" t="s">
        <v>281</v>
      </c>
      <c r="C21" s="399">
        <v>108</v>
      </c>
      <c r="D21" s="399">
        <v>116</v>
      </c>
      <c r="E21" s="399">
        <v>128</v>
      </c>
      <c r="F21" s="399">
        <v>96</v>
      </c>
      <c r="G21" s="399">
        <v>97</v>
      </c>
      <c r="H21" s="399">
        <v>101</v>
      </c>
      <c r="I21" s="399">
        <v>92</v>
      </c>
      <c r="J21" s="399">
        <v>87</v>
      </c>
      <c r="K21" s="399">
        <v>97</v>
      </c>
      <c r="L21" s="400">
        <v>144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/>
  <dimension ref="A1:T43"/>
  <sheetViews>
    <sheetView topLeftCell="A2" workbookViewId="0">
      <selection activeCell="L6" sqref="L6"/>
    </sheetView>
  </sheetViews>
  <sheetFormatPr baseColWidth="10" defaultRowHeight="12.75"/>
  <cols>
    <col min="1" max="1" width="16.28515625" bestFit="1" customWidth="1"/>
    <col min="2" max="2" width="12.85546875" bestFit="1" customWidth="1"/>
    <col min="3" max="4" width="8.140625" bestFit="1" customWidth="1"/>
    <col min="5" max="5" width="10.7109375" bestFit="1" customWidth="1"/>
    <col min="6" max="6" width="14" bestFit="1" customWidth="1"/>
    <col min="7" max="7" width="4.42578125" customWidth="1"/>
    <col min="8" max="8" width="16.7109375" bestFit="1" customWidth="1"/>
    <col min="9" max="9" width="12.28515625" customWidth="1"/>
    <col min="10" max="11" width="4.7109375" customWidth="1"/>
    <col min="12" max="12" width="15" bestFit="1" customWidth="1"/>
    <col min="13" max="13" width="33.42578125" bestFit="1" customWidth="1"/>
    <col min="14" max="14" width="6.140625" style="247" customWidth="1"/>
    <col min="16" max="16" width="11.7109375" bestFit="1" customWidth="1"/>
    <col min="17" max="17" width="5.42578125" customWidth="1"/>
    <col min="18" max="18" width="15" bestFit="1" customWidth="1"/>
    <col min="19" max="19" width="15.28515625" bestFit="1" customWidth="1"/>
  </cols>
  <sheetData>
    <row r="1" spans="1:20" ht="15.75">
      <c r="A1" s="564" t="s">
        <v>214</v>
      </c>
      <c r="B1" s="564"/>
      <c r="C1" s="564"/>
      <c r="D1" s="564"/>
      <c r="E1" s="564"/>
      <c r="F1" s="565"/>
      <c r="H1" s="457"/>
      <c r="I1" s="457"/>
      <c r="J1" s="457"/>
      <c r="K1" s="247"/>
      <c r="L1" s="457"/>
      <c r="M1" s="457"/>
      <c r="N1" s="457"/>
      <c r="O1" s="457"/>
      <c r="P1" s="457"/>
      <c r="Q1" s="457"/>
      <c r="R1" s="457"/>
      <c r="S1" s="457"/>
      <c r="T1" s="457"/>
    </row>
    <row r="2" spans="1:20" ht="13.5" thickBot="1">
      <c r="B2" s="566" t="s">
        <v>215</v>
      </c>
      <c r="C2" s="566"/>
      <c r="D2" s="566"/>
      <c r="E2" s="566"/>
      <c r="H2" s="457"/>
      <c r="I2" s="457"/>
      <c r="J2" s="457"/>
      <c r="K2" s="247"/>
      <c r="L2" s="457"/>
      <c r="M2" s="457"/>
      <c r="N2" s="457"/>
      <c r="O2" s="457"/>
      <c r="P2" s="457"/>
      <c r="Q2" s="457"/>
      <c r="R2" s="457"/>
      <c r="S2" s="457"/>
      <c r="T2" s="457"/>
    </row>
    <row r="3" spans="1:20" ht="15">
      <c r="A3" s="1" t="s">
        <v>216</v>
      </c>
      <c r="B3" s="2" t="s">
        <v>217</v>
      </c>
      <c r="C3" s="3" t="s">
        <v>218</v>
      </c>
      <c r="D3" s="3" t="s">
        <v>219</v>
      </c>
      <c r="E3" s="3" t="s">
        <v>220</v>
      </c>
      <c r="F3" s="4" t="s">
        <v>221</v>
      </c>
      <c r="H3" s="249" t="s">
        <v>298</v>
      </c>
      <c r="I3" s="84" t="s">
        <v>1184</v>
      </c>
      <c r="J3" s="247"/>
      <c r="K3" s="247"/>
      <c r="L3" s="457"/>
      <c r="M3" s="457"/>
      <c r="N3" s="457"/>
      <c r="O3" s="457"/>
      <c r="P3" s="457"/>
      <c r="Q3" s="457"/>
      <c r="R3" s="457"/>
      <c r="S3" s="457"/>
      <c r="T3" s="457"/>
    </row>
    <row r="4" spans="1:20">
      <c r="A4" s="5" t="s">
        <v>222</v>
      </c>
      <c r="B4" s="6">
        <v>1899.5</v>
      </c>
      <c r="C4" s="6">
        <v>6520.4</v>
      </c>
      <c r="D4" s="6">
        <v>2751</v>
      </c>
      <c r="E4" s="6">
        <v>514.4</v>
      </c>
      <c r="F4" s="7">
        <f>SUM(B4:E4)</f>
        <v>11685.3</v>
      </c>
      <c r="H4" s="57" t="s">
        <v>1187</v>
      </c>
      <c r="I4" s="252">
        <v>3.0000000000000001E-5</v>
      </c>
      <c r="J4" s="247"/>
      <c r="K4" s="247"/>
      <c r="L4" s="457"/>
      <c r="M4" s="457"/>
      <c r="N4" s="457"/>
      <c r="O4" s="457"/>
      <c r="P4" s="457"/>
      <c r="Q4" s="457"/>
      <c r="R4" s="457"/>
      <c r="S4" s="457"/>
      <c r="T4" s="457"/>
    </row>
    <row r="5" spans="1:20">
      <c r="A5" s="8" t="s">
        <v>223</v>
      </c>
      <c r="B5" s="6">
        <v>1888.2</v>
      </c>
      <c r="C5" s="6">
        <v>4521.8</v>
      </c>
      <c r="D5" s="6">
        <v>2987.4</v>
      </c>
      <c r="E5" s="6">
        <v>687.2</v>
      </c>
      <c r="F5" s="7">
        <f t="shared" ref="F5:F16" si="0">SUM(B5:E5)</f>
        <v>10084.6</v>
      </c>
      <c r="H5" s="57" t="s">
        <v>1188</v>
      </c>
      <c r="I5" s="252">
        <v>8.0000000000000007E-5</v>
      </c>
      <c r="J5" s="247"/>
      <c r="K5" s="247"/>
      <c r="L5" s="457"/>
      <c r="M5" s="457"/>
      <c r="N5" s="457"/>
      <c r="O5" s="457"/>
      <c r="P5" s="457"/>
      <c r="Q5" s="457"/>
      <c r="R5" s="457"/>
      <c r="S5" s="457"/>
      <c r="T5" s="457"/>
    </row>
    <row r="6" spans="1:20">
      <c r="A6" s="5" t="s">
        <v>224</v>
      </c>
      <c r="B6" s="6">
        <v>1456.7</v>
      </c>
      <c r="C6" s="6">
        <v>4523.1000000000004</v>
      </c>
      <c r="D6" s="6">
        <v>1236.7</v>
      </c>
      <c r="E6" s="6">
        <v>125.3</v>
      </c>
      <c r="F6" s="7">
        <f t="shared" si="0"/>
        <v>7341.8</v>
      </c>
      <c r="H6" s="57" t="s">
        <v>1189</v>
      </c>
      <c r="I6" s="252">
        <v>1.2999999999999999E-4</v>
      </c>
      <c r="J6" s="247"/>
      <c r="K6" s="247"/>
      <c r="L6" s="457"/>
      <c r="M6" s="457"/>
      <c r="N6" s="457"/>
      <c r="O6" s="457"/>
      <c r="P6" s="457"/>
      <c r="Q6" s="457"/>
      <c r="R6" s="457"/>
      <c r="S6" s="457"/>
      <c r="T6" s="457"/>
    </row>
    <row r="7" spans="1:20">
      <c r="A7" s="8" t="s">
        <v>225</v>
      </c>
      <c r="B7" s="6">
        <v>1254.56</v>
      </c>
      <c r="C7" s="6">
        <v>9562.7000000000007</v>
      </c>
      <c r="D7" s="6">
        <v>1587.6</v>
      </c>
      <c r="E7" s="6">
        <v>384.9</v>
      </c>
      <c r="F7" s="7">
        <f t="shared" si="0"/>
        <v>12789.76</v>
      </c>
      <c r="H7" s="57" t="s">
        <v>1190</v>
      </c>
      <c r="I7" s="252">
        <v>4.0000000000000003E-5</v>
      </c>
      <c r="J7" s="247"/>
      <c r="K7" s="247"/>
      <c r="L7" s="457"/>
      <c r="M7" s="457"/>
      <c r="N7" s="457"/>
      <c r="O7" s="457"/>
      <c r="P7" s="457"/>
      <c r="Q7" s="457"/>
      <c r="R7" s="457"/>
      <c r="S7" s="457"/>
      <c r="T7" s="457"/>
    </row>
    <row r="8" spans="1:20">
      <c r="A8" s="5" t="s">
        <v>226</v>
      </c>
      <c r="B8" s="9">
        <v>956.5</v>
      </c>
      <c r="C8" s="6">
        <v>7521.4</v>
      </c>
      <c r="D8" s="6">
        <v>2430</v>
      </c>
      <c r="E8" s="6">
        <v>873</v>
      </c>
      <c r="F8" s="7">
        <f t="shared" si="0"/>
        <v>11780.9</v>
      </c>
      <c r="H8" s="57" t="s">
        <v>1191</v>
      </c>
      <c r="I8" s="252">
        <v>1.8000000000000001E-4</v>
      </c>
      <c r="J8" s="247"/>
      <c r="K8" s="247"/>
      <c r="L8" s="457"/>
      <c r="M8" s="457"/>
      <c r="N8" s="457"/>
      <c r="O8" s="457"/>
      <c r="P8" s="457"/>
      <c r="Q8" s="457"/>
      <c r="R8" s="457"/>
      <c r="S8" s="457"/>
      <c r="T8" s="457"/>
    </row>
    <row r="9" spans="1:20">
      <c r="A9" s="8" t="s">
        <v>227</v>
      </c>
      <c r="B9" s="6">
        <v>1250</v>
      </c>
      <c r="C9" s="6">
        <v>6385.4</v>
      </c>
      <c r="D9" s="6">
        <v>2100</v>
      </c>
      <c r="E9" s="6">
        <v>268.39999999999998</v>
      </c>
      <c r="F9" s="7">
        <f t="shared" si="0"/>
        <v>10003.799999999999</v>
      </c>
      <c r="H9" s="57" t="s">
        <v>1192</v>
      </c>
      <c r="I9" s="252">
        <v>1.0000000000000001E-5</v>
      </c>
      <c r="J9" s="247"/>
      <c r="K9" s="247"/>
      <c r="L9" s="457"/>
      <c r="M9" s="457"/>
      <c r="N9" s="457"/>
      <c r="O9" s="457"/>
      <c r="P9" s="457"/>
      <c r="Q9" s="457"/>
      <c r="R9" s="457"/>
      <c r="S9" s="457"/>
      <c r="T9" s="457"/>
    </row>
    <row r="10" spans="1:20">
      <c r="A10" s="5" t="s">
        <v>228</v>
      </c>
      <c r="B10" s="6">
        <v>1277.8</v>
      </c>
      <c r="C10" s="6">
        <v>2341</v>
      </c>
      <c r="D10" s="6">
        <v>1250.8</v>
      </c>
      <c r="E10" s="6">
        <v>486.58</v>
      </c>
      <c r="F10" s="7">
        <f t="shared" si="0"/>
        <v>5356.18</v>
      </c>
      <c r="H10" s="57" t="s">
        <v>1193</v>
      </c>
      <c r="I10" s="252">
        <v>4.4999999999999999E-4</v>
      </c>
      <c r="J10" s="247"/>
      <c r="K10" s="247"/>
      <c r="L10" s="457"/>
      <c r="M10" s="457"/>
      <c r="N10" s="457"/>
      <c r="O10" s="457"/>
      <c r="P10" s="457"/>
      <c r="Q10" s="457"/>
      <c r="R10" s="457"/>
      <c r="S10" s="457"/>
      <c r="T10" s="457"/>
    </row>
    <row r="11" spans="1:20">
      <c r="A11" s="8" t="s">
        <v>229</v>
      </c>
      <c r="B11" s="6">
        <v>958</v>
      </c>
      <c r="C11" s="6">
        <v>4587.8999999999996</v>
      </c>
      <c r="D11" s="6">
        <v>1954.6</v>
      </c>
      <c r="E11" s="6">
        <v>452.74</v>
      </c>
      <c r="F11" s="7">
        <f t="shared" si="0"/>
        <v>7953.24</v>
      </c>
      <c r="H11" s="57" t="s">
        <v>1194</v>
      </c>
      <c r="I11" s="252">
        <v>2.0000000000000002E-5</v>
      </c>
      <c r="J11" s="247"/>
      <c r="K11" s="247"/>
      <c r="L11" s="247"/>
      <c r="M11" s="247"/>
      <c r="O11" s="247"/>
      <c r="P11" s="247"/>
      <c r="Q11" s="247"/>
    </row>
    <row r="12" spans="1:20">
      <c r="A12" s="5" t="s">
        <v>230</v>
      </c>
      <c r="B12" s="6">
        <v>1752.4</v>
      </c>
      <c r="C12" s="6">
        <v>2384.1</v>
      </c>
      <c r="D12" s="6">
        <v>1235.4000000000001</v>
      </c>
      <c r="E12" s="6">
        <v>365.2</v>
      </c>
      <c r="F12" s="7">
        <f t="shared" si="0"/>
        <v>5737.0999999999995</v>
      </c>
      <c r="H12" s="57" t="s">
        <v>298</v>
      </c>
      <c r="I12" s="252">
        <v>3.8000000000000002E-4</v>
      </c>
      <c r="J12" s="247"/>
      <c r="K12" s="247"/>
      <c r="L12" s="247"/>
      <c r="M12" s="247"/>
      <c r="O12" s="247"/>
      <c r="P12" s="247"/>
      <c r="Q12" s="247"/>
    </row>
    <row r="13" spans="1:20">
      <c r="A13" s="5" t="s">
        <v>231</v>
      </c>
      <c r="B13" s="6">
        <v>1520.6</v>
      </c>
      <c r="C13" s="6">
        <v>5367.4</v>
      </c>
      <c r="D13" s="6">
        <v>2840.25</v>
      </c>
      <c r="E13" s="6">
        <v>569.4</v>
      </c>
      <c r="F13" s="7">
        <f t="shared" si="0"/>
        <v>10297.65</v>
      </c>
      <c r="H13" s="247"/>
      <c r="I13" s="247"/>
      <c r="J13" s="247"/>
      <c r="K13" s="247"/>
      <c r="L13" s="247"/>
      <c r="M13" s="247"/>
      <c r="O13" s="247"/>
      <c r="P13" s="247"/>
      <c r="Q13" s="247"/>
    </row>
    <row r="14" spans="1:20">
      <c r="A14" s="8" t="s">
        <v>232</v>
      </c>
      <c r="B14" s="6">
        <v>245</v>
      </c>
      <c r="C14" s="6">
        <v>7851.23</v>
      </c>
      <c r="D14" s="6">
        <v>2461.8000000000002</v>
      </c>
      <c r="E14" s="6">
        <v>235.4</v>
      </c>
      <c r="F14" s="7">
        <f t="shared" si="0"/>
        <v>10793.429999999998</v>
      </c>
      <c r="J14" s="247"/>
    </row>
    <row r="15" spans="1:20">
      <c r="A15" s="5" t="s">
        <v>233</v>
      </c>
      <c r="B15" s="6">
        <v>1238.2</v>
      </c>
      <c r="C15" s="6">
        <v>4853.3999999999996</v>
      </c>
      <c r="D15" s="6">
        <v>3100</v>
      </c>
      <c r="E15" s="6">
        <v>751.24</v>
      </c>
      <c r="F15" s="7">
        <f t="shared" si="0"/>
        <v>9942.8399999999983</v>
      </c>
      <c r="J15" s="247"/>
    </row>
    <row r="16" spans="1:20" ht="13.5" thickBot="1">
      <c r="A16" s="10" t="s">
        <v>234</v>
      </c>
      <c r="B16" s="59">
        <f>SUM(B4:B15)</f>
        <v>15697.46</v>
      </c>
      <c r="C16" s="59">
        <f>SUM(C4:C15)</f>
        <v>66419.83</v>
      </c>
      <c r="D16" s="59">
        <f>SUM(D4:D15)</f>
        <v>25935.55</v>
      </c>
      <c r="E16" s="59">
        <f>SUM(E4:E15)</f>
        <v>5713.7599999999984</v>
      </c>
      <c r="F16" s="60">
        <f t="shared" si="0"/>
        <v>113766.6</v>
      </c>
    </row>
    <row r="17" spans="1:12">
      <c r="L17" s="457"/>
    </row>
    <row r="18" spans="1:12">
      <c r="B18" s="457"/>
      <c r="H18" s="457"/>
      <c r="I18" s="457"/>
    </row>
    <row r="19" spans="1:12" s="247" customFormat="1">
      <c r="A19" s="457"/>
      <c r="H19" s="457"/>
      <c r="I19" s="457"/>
      <c r="J19"/>
    </row>
    <row r="20" spans="1:12" s="247" customFormat="1">
      <c r="A20" s="457"/>
      <c r="H20" s="457"/>
      <c r="I20" s="457"/>
      <c r="J20"/>
    </row>
    <row r="21" spans="1:12" s="247" customFormat="1"/>
    <row r="22" spans="1:12" s="247" customFormat="1"/>
    <row r="23" spans="1:12" s="247" customFormat="1" ht="13.5" thickBot="1">
      <c r="H23"/>
    </row>
    <row r="24" spans="1:12" s="247" customFormat="1" ht="15">
      <c r="A24" s="1" t="s">
        <v>216</v>
      </c>
      <c r="B24" s="2" t="s">
        <v>217</v>
      </c>
      <c r="C24" s="3" t="s">
        <v>218</v>
      </c>
      <c r="D24" s="3" t="s">
        <v>219</v>
      </c>
      <c r="E24" s="3" t="s">
        <v>220</v>
      </c>
      <c r="F24" s="4" t="s">
        <v>221</v>
      </c>
      <c r="H24" s="249" t="s">
        <v>298</v>
      </c>
      <c r="I24" s="84" t="s">
        <v>1184</v>
      </c>
    </row>
    <row r="25" spans="1:12" s="247" customFormat="1">
      <c r="A25" s="5" t="s">
        <v>222</v>
      </c>
      <c r="B25" s="6">
        <v>1899.5</v>
      </c>
      <c r="C25" s="6">
        <v>6520.4</v>
      </c>
      <c r="D25" s="6">
        <v>2751</v>
      </c>
      <c r="E25" s="6">
        <v>514.4</v>
      </c>
      <c r="F25" s="7">
        <f>SUM(B25:E25)</f>
        <v>11685.3</v>
      </c>
      <c r="H25" s="459" t="s">
        <v>1187</v>
      </c>
      <c r="I25" s="252">
        <v>3.0000000000000001E-5</v>
      </c>
    </row>
    <row r="26" spans="1:12" s="247" customFormat="1">
      <c r="A26" s="8" t="s">
        <v>223</v>
      </c>
      <c r="B26" s="6">
        <v>1888.2</v>
      </c>
      <c r="C26" s="6">
        <v>4521.8</v>
      </c>
      <c r="D26" s="6">
        <v>2987.4</v>
      </c>
      <c r="E26" s="6">
        <v>687.2</v>
      </c>
      <c r="F26" s="7">
        <f t="shared" ref="F26:F37" si="1">SUM(B26:E26)</f>
        <v>10084.6</v>
      </c>
      <c r="H26" s="459" t="s">
        <v>1188</v>
      </c>
      <c r="I26" s="252">
        <v>8.0000000000000007E-5</v>
      </c>
    </row>
    <row r="27" spans="1:12" s="247" customFormat="1">
      <c r="A27" s="5" t="s">
        <v>224</v>
      </c>
      <c r="B27" s="6">
        <v>1456.7</v>
      </c>
      <c r="C27" s="6">
        <v>4523.1000000000004</v>
      </c>
      <c r="D27" s="6">
        <v>1236.7</v>
      </c>
      <c r="E27" s="6">
        <v>125.3</v>
      </c>
      <c r="F27" s="7">
        <f t="shared" si="1"/>
        <v>7341.8</v>
      </c>
      <c r="H27" s="459" t="s">
        <v>1189</v>
      </c>
      <c r="I27" s="252">
        <v>1.2999999999999999E-4</v>
      </c>
    </row>
    <row r="28" spans="1:12" s="247" customFormat="1">
      <c r="A28" s="8" t="s">
        <v>225</v>
      </c>
      <c r="B28" s="6">
        <v>1254.56</v>
      </c>
      <c r="C28" s="6">
        <v>9562.7000000000007</v>
      </c>
      <c r="D28" s="6">
        <v>1587.6</v>
      </c>
      <c r="E28" s="6">
        <v>384.9</v>
      </c>
      <c r="F28" s="7">
        <f t="shared" si="1"/>
        <v>12789.76</v>
      </c>
      <c r="H28" s="459" t="s">
        <v>1190</v>
      </c>
      <c r="I28" s="252">
        <v>4.0000000000000003E-5</v>
      </c>
    </row>
    <row r="29" spans="1:12" s="247" customFormat="1">
      <c r="A29" s="5" t="s">
        <v>226</v>
      </c>
      <c r="B29" s="9">
        <v>956.5</v>
      </c>
      <c r="C29" s="6">
        <v>7521.4</v>
      </c>
      <c r="D29" s="6">
        <v>2430</v>
      </c>
      <c r="E29" s="6">
        <v>873</v>
      </c>
      <c r="F29" s="7">
        <f t="shared" si="1"/>
        <v>11780.9</v>
      </c>
      <c r="H29" s="459" t="s">
        <v>1191</v>
      </c>
      <c r="I29" s="252">
        <v>1.8000000000000001E-4</v>
      </c>
    </row>
    <row r="30" spans="1:12" s="247" customFormat="1">
      <c r="A30" s="8" t="s">
        <v>227</v>
      </c>
      <c r="B30" s="6">
        <v>1250</v>
      </c>
      <c r="C30" s="6">
        <v>6385.4</v>
      </c>
      <c r="D30" s="6">
        <v>2100</v>
      </c>
      <c r="E30" s="6">
        <v>268.39999999999998</v>
      </c>
      <c r="F30" s="7">
        <f t="shared" si="1"/>
        <v>10003.799999999999</v>
      </c>
      <c r="H30" s="459" t="s">
        <v>1192</v>
      </c>
      <c r="I30" s="252">
        <v>1.0000000000000001E-5</v>
      </c>
    </row>
    <row r="31" spans="1:12" s="247" customFormat="1">
      <c r="A31" s="5" t="s">
        <v>228</v>
      </c>
      <c r="B31" s="6">
        <v>1277.8</v>
      </c>
      <c r="C31" s="6">
        <v>2341</v>
      </c>
      <c r="D31" s="6">
        <v>1250.8</v>
      </c>
      <c r="E31" s="6">
        <v>486.58</v>
      </c>
      <c r="F31" s="7">
        <f t="shared" si="1"/>
        <v>5356.18</v>
      </c>
      <c r="H31" s="459" t="s">
        <v>1193</v>
      </c>
      <c r="I31" s="252">
        <v>4.4999999999999999E-4</v>
      </c>
    </row>
    <row r="32" spans="1:12">
      <c r="A32" s="8" t="s">
        <v>229</v>
      </c>
      <c r="B32" s="6">
        <v>958</v>
      </c>
      <c r="C32" s="6">
        <v>4587.8999999999996</v>
      </c>
      <c r="D32" s="6">
        <v>1954.6</v>
      </c>
      <c r="E32" s="6">
        <v>452.74</v>
      </c>
      <c r="F32" s="7">
        <f t="shared" si="1"/>
        <v>7953.24</v>
      </c>
      <c r="H32" s="459" t="s">
        <v>1194</v>
      </c>
      <c r="I32" s="252">
        <v>2.0000000000000002E-5</v>
      </c>
      <c r="J32" s="247"/>
    </row>
    <row r="33" spans="1:12">
      <c r="A33" s="5" t="s">
        <v>230</v>
      </c>
      <c r="B33" s="6">
        <v>1752.4</v>
      </c>
      <c r="C33" s="6">
        <v>2384.1</v>
      </c>
      <c r="D33" s="6">
        <v>1235.4000000000001</v>
      </c>
      <c r="E33" s="6">
        <v>365.2</v>
      </c>
      <c r="F33" s="7">
        <f t="shared" si="1"/>
        <v>5737.0999999999995</v>
      </c>
      <c r="H33" s="459" t="s">
        <v>298</v>
      </c>
      <c r="I33" s="252">
        <v>3.8000000000000002E-4</v>
      </c>
      <c r="J33" s="247"/>
    </row>
    <row r="34" spans="1:12">
      <c r="A34" s="5" t="s">
        <v>231</v>
      </c>
      <c r="B34" s="6">
        <v>1520.6</v>
      </c>
      <c r="C34" s="6">
        <v>5367.4</v>
      </c>
      <c r="D34" s="6">
        <v>2840.25</v>
      </c>
      <c r="E34" s="6">
        <v>569.4</v>
      </c>
      <c r="F34" s="7">
        <f t="shared" si="1"/>
        <v>10297.65</v>
      </c>
    </row>
    <row r="35" spans="1:12">
      <c r="A35" s="8" t="s">
        <v>232</v>
      </c>
      <c r="B35" s="6">
        <v>245</v>
      </c>
      <c r="C35" s="6">
        <v>7851.23</v>
      </c>
      <c r="D35" s="6">
        <v>2461.8000000000002</v>
      </c>
      <c r="E35" s="6">
        <v>235.4</v>
      </c>
      <c r="F35" s="7">
        <f t="shared" si="1"/>
        <v>10793.429999999998</v>
      </c>
    </row>
    <row r="36" spans="1:12">
      <c r="A36" s="5" t="s">
        <v>233</v>
      </c>
      <c r="B36" s="6">
        <v>1238.2</v>
      </c>
      <c r="C36" s="6">
        <v>4853.3999999999996</v>
      </c>
      <c r="D36" s="6">
        <v>3100</v>
      </c>
      <c r="E36" s="6">
        <v>751.24</v>
      </c>
      <c r="F36" s="7">
        <f t="shared" si="1"/>
        <v>9942.8399999999983</v>
      </c>
    </row>
    <row r="37" spans="1:12" ht="13.5" thickBot="1">
      <c r="A37" s="10" t="s">
        <v>234</v>
      </c>
      <c r="B37" s="59">
        <f>SUM(B25:B36)</f>
        <v>15697.46</v>
      </c>
      <c r="C37" s="59">
        <f>SUM(C25:C36)</f>
        <v>66419.83</v>
      </c>
      <c r="D37" s="59">
        <f>SUM(D25:D36)</f>
        <v>25935.55</v>
      </c>
      <c r="E37" s="59">
        <f>SUM(E25:E36)</f>
        <v>5713.7599999999984</v>
      </c>
      <c r="F37" s="60">
        <f t="shared" si="1"/>
        <v>113766.6</v>
      </c>
    </row>
    <row r="38" spans="1:12">
      <c r="H38" s="408" t="s">
        <v>2235</v>
      </c>
    </row>
    <row r="39" spans="1:12">
      <c r="A39" s="497" t="s">
        <v>2222</v>
      </c>
      <c r="H39" s="535" t="s">
        <v>2340</v>
      </c>
      <c r="I39" s="536"/>
      <c r="J39" s="536"/>
      <c r="K39" s="536"/>
      <c r="L39" s="536"/>
    </row>
    <row r="40" spans="1:12" ht="12.75" customHeight="1">
      <c r="A40" s="535" t="s">
        <v>2339</v>
      </c>
      <c r="B40" s="535"/>
      <c r="C40" s="535"/>
      <c r="D40" s="535"/>
      <c r="E40" s="535"/>
      <c r="F40" s="535"/>
      <c r="G40" s="457"/>
      <c r="H40" s="536"/>
      <c r="I40" s="536"/>
      <c r="J40" s="536"/>
      <c r="K40" s="536"/>
      <c r="L40" s="536"/>
    </row>
    <row r="41" spans="1:12">
      <c r="A41" s="535"/>
      <c r="B41" s="535"/>
      <c r="C41" s="535"/>
      <c r="D41" s="535"/>
      <c r="E41" s="535"/>
      <c r="F41" s="535"/>
      <c r="G41" s="457"/>
      <c r="H41" s="536"/>
      <c r="I41" s="536"/>
      <c r="J41" s="536"/>
      <c r="K41" s="536"/>
      <c r="L41" s="536"/>
    </row>
    <row r="42" spans="1:12">
      <c r="A42" s="535"/>
      <c r="B42" s="535"/>
      <c r="C42" s="535"/>
      <c r="D42" s="535"/>
      <c r="E42" s="535"/>
      <c r="F42" s="535"/>
      <c r="G42" s="457"/>
      <c r="H42" s="536"/>
      <c r="I42" s="536"/>
      <c r="J42" s="536"/>
      <c r="K42" s="536"/>
      <c r="L42" s="536"/>
    </row>
    <row r="43" spans="1:12">
      <c r="A43" s="535"/>
      <c r="B43" s="535"/>
      <c r="C43" s="535"/>
      <c r="D43" s="535"/>
      <c r="E43" s="535"/>
      <c r="F43" s="535"/>
      <c r="G43" s="457"/>
      <c r="H43" s="536"/>
      <c r="I43" s="536"/>
      <c r="J43" s="536"/>
      <c r="K43" s="536"/>
      <c r="L43" s="536"/>
    </row>
  </sheetData>
  <mergeCells count="4">
    <mergeCell ref="A1:F1"/>
    <mergeCell ref="B2:E2"/>
    <mergeCell ref="A40:F43"/>
    <mergeCell ref="H39:L43"/>
  </mergeCells>
  <conditionalFormatting sqref="F25:F36">
    <cfRule type="cellIs" dxfId="12" priority="2" operator="greaterThan">
      <formula>10000</formula>
    </cfRule>
  </conditionalFormatting>
  <conditionalFormatting sqref="I25:I33">
    <cfRule type="cellIs" dxfId="11" priority="1" operator="greaterThan">
      <formula>0.0001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/>
  <dimension ref="A1:W31"/>
  <sheetViews>
    <sheetView workbookViewId="0">
      <selection activeCell="L16" sqref="L16"/>
    </sheetView>
  </sheetViews>
  <sheetFormatPr baseColWidth="10" defaultRowHeight="12.75"/>
  <cols>
    <col min="1" max="1" width="16.28515625" bestFit="1" customWidth="1"/>
    <col min="2" max="2" width="12.85546875" bestFit="1" customWidth="1"/>
    <col min="3" max="4" width="8.140625" bestFit="1" customWidth="1"/>
    <col min="5" max="5" width="10.7109375" bestFit="1" customWidth="1"/>
    <col min="6" max="6" width="14" bestFit="1" customWidth="1"/>
    <col min="7" max="7" width="6.85546875" customWidth="1"/>
    <col min="8" max="8" width="16.7109375" style="247" bestFit="1" customWidth="1"/>
    <col min="9" max="9" width="12.28515625" style="247" customWidth="1"/>
    <col min="10" max="10" width="4.7109375" style="247" customWidth="1"/>
    <col min="11" max="11" width="8.28515625" style="247" bestFit="1" customWidth="1"/>
    <col min="12" max="13" width="5.5703125" style="247" bestFit="1" customWidth="1"/>
    <col min="14" max="14" width="9.28515625" style="247" bestFit="1" customWidth="1"/>
    <col min="15" max="15" width="4.7109375" style="247" customWidth="1"/>
    <col min="16" max="16" width="15" style="247" bestFit="1" customWidth="1"/>
    <col min="17" max="17" width="18.42578125" style="247" bestFit="1" customWidth="1"/>
    <col min="18" max="18" width="6.140625" style="247" customWidth="1"/>
    <col min="19" max="19" width="11.5703125" style="247"/>
    <col min="20" max="20" width="11.7109375" style="247" bestFit="1" customWidth="1"/>
    <col min="21" max="21" width="5.42578125" style="247" customWidth="1"/>
    <col min="22" max="22" width="15" style="247" bestFit="1" customWidth="1"/>
    <col min="23" max="23" width="15.28515625" style="247" bestFit="1" customWidth="1"/>
  </cols>
  <sheetData>
    <row r="1" spans="1:23" ht="15.75">
      <c r="A1" s="564" t="s">
        <v>214</v>
      </c>
      <c r="B1" s="564"/>
      <c r="C1" s="564"/>
      <c r="D1" s="564"/>
      <c r="E1" s="564"/>
      <c r="F1" s="565"/>
      <c r="H1" s="249" t="s">
        <v>298</v>
      </c>
      <c r="I1" s="84" t="s">
        <v>1184</v>
      </c>
      <c r="K1" s="253" t="s">
        <v>215</v>
      </c>
      <c r="L1" s="248">
        <v>2008</v>
      </c>
      <c r="M1" s="248">
        <v>2009</v>
      </c>
      <c r="N1" s="248" t="s">
        <v>1949</v>
      </c>
      <c r="P1" s="249" t="s">
        <v>298</v>
      </c>
      <c r="Q1" s="250" t="s">
        <v>1186</v>
      </c>
      <c r="R1" s="256"/>
      <c r="S1" s="249" t="s">
        <v>298</v>
      </c>
      <c r="T1" s="250" t="s">
        <v>1185</v>
      </c>
      <c r="V1" s="249" t="s">
        <v>298</v>
      </c>
      <c r="W1" s="249" t="s">
        <v>2006</v>
      </c>
    </row>
    <row r="2" spans="1:23" ht="13.5" thickBot="1">
      <c r="B2" s="566" t="s">
        <v>215</v>
      </c>
      <c r="C2" s="566"/>
      <c r="D2" s="566"/>
      <c r="E2" s="566"/>
      <c r="H2" s="57" t="s">
        <v>1187</v>
      </c>
      <c r="I2" s="252">
        <v>3.0000000000000001E-5</v>
      </c>
      <c r="K2" s="254" t="s">
        <v>1950</v>
      </c>
      <c r="L2" s="214">
        <v>3921</v>
      </c>
      <c r="M2" s="214">
        <v>3500</v>
      </c>
      <c r="N2" s="255">
        <f t="shared" ref="N2:N10" si="0">(M2-L2)/L2</f>
        <v>-0.10737056873246621</v>
      </c>
      <c r="P2" s="57" t="s">
        <v>1187</v>
      </c>
      <c r="Q2" s="251">
        <v>0.47</v>
      </c>
      <c r="R2" s="63"/>
      <c r="S2" s="57" t="s">
        <v>1187</v>
      </c>
      <c r="T2" s="57">
        <v>1912447</v>
      </c>
      <c r="V2" s="57" t="s">
        <v>1187</v>
      </c>
      <c r="W2" s="57">
        <v>13769</v>
      </c>
    </row>
    <row r="3" spans="1:23">
      <c r="A3" s="1" t="s">
        <v>216</v>
      </c>
      <c r="B3" s="2" t="s">
        <v>217</v>
      </c>
      <c r="C3" s="3" t="s">
        <v>218</v>
      </c>
      <c r="D3" s="3" t="s">
        <v>219</v>
      </c>
      <c r="E3" s="3" t="s">
        <v>220</v>
      </c>
      <c r="F3" s="4" t="s">
        <v>221</v>
      </c>
      <c r="H3" s="57" t="s">
        <v>1188</v>
      </c>
      <c r="I3" s="252">
        <v>8.0000000000000007E-5</v>
      </c>
      <c r="K3" s="254" t="s">
        <v>1951</v>
      </c>
      <c r="L3" s="214">
        <v>3750</v>
      </c>
      <c r="M3" s="214">
        <v>3863</v>
      </c>
      <c r="N3" s="255">
        <f t="shared" si="0"/>
        <v>3.0133333333333335E-2</v>
      </c>
      <c r="P3" s="57" t="s">
        <v>1188</v>
      </c>
      <c r="Q3" s="251">
        <v>0.75</v>
      </c>
      <c r="R3" s="63"/>
      <c r="S3" s="57" t="s">
        <v>1188</v>
      </c>
      <c r="T3" s="57">
        <v>1933574</v>
      </c>
      <c r="V3" s="57" t="s">
        <v>1188</v>
      </c>
      <c r="W3" s="57">
        <v>19511</v>
      </c>
    </row>
    <row r="4" spans="1:23">
      <c r="A4" s="5" t="s">
        <v>222</v>
      </c>
      <c r="B4" s="6">
        <v>1899.5</v>
      </c>
      <c r="C4" s="6">
        <v>6520.4</v>
      </c>
      <c r="D4" s="6">
        <v>2751</v>
      </c>
      <c r="E4" s="6">
        <v>514.4</v>
      </c>
      <c r="F4" s="7">
        <f>SUM(B4:E4)</f>
        <v>11685.3</v>
      </c>
      <c r="H4" s="57" t="s">
        <v>1189</v>
      </c>
      <c r="I4" s="252">
        <v>1.2999999999999999E-4</v>
      </c>
      <c r="K4" s="254" t="s">
        <v>1952</v>
      </c>
      <c r="L4" s="214">
        <v>199</v>
      </c>
      <c r="M4" s="214">
        <v>179</v>
      </c>
      <c r="N4" s="255">
        <f t="shared" si="0"/>
        <v>-0.10050251256281408</v>
      </c>
      <c r="P4" s="57" t="s">
        <v>1189</v>
      </c>
      <c r="Q4" s="251">
        <v>0.39</v>
      </c>
      <c r="R4" s="63"/>
      <c r="S4" s="57" t="s">
        <v>1189</v>
      </c>
      <c r="T4" s="57">
        <v>1333292</v>
      </c>
      <c r="V4" s="57" t="s">
        <v>1189</v>
      </c>
      <c r="W4" s="57">
        <v>11111</v>
      </c>
    </row>
    <row r="5" spans="1:23">
      <c r="A5" s="8" t="s">
        <v>223</v>
      </c>
      <c r="B5" s="6">
        <v>1888.2</v>
      </c>
      <c r="C5" s="6">
        <v>4521.8</v>
      </c>
      <c r="D5" s="6">
        <v>2987.4</v>
      </c>
      <c r="E5" s="6">
        <v>687.2</v>
      </c>
      <c r="F5" s="7">
        <f t="shared" ref="F5:F16" si="1">SUM(B5:E5)</f>
        <v>10084.6</v>
      </c>
      <c r="H5" s="57" t="s">
        <v>1190</v>
      </c>
      <c r="I5" s="252">
        <v>4.0000000000000003E-5</v>
      </c>
      <c r="K5" s="254" t="s">
        <v>1953</v>
      </c>
      <c r="L5" s="214">
        <v>3671</v>
      </c>
      <c r="M5" s="214">
        <v>4954</v>
      </c>
      <c r="N5" s="255">
        <f t="shared" si="0"/>
        <v>0.34949605012258239</v>
      </c>
      <c r="P5" s="57" t="s">
        <v>1190</v>
      </c>
      <c r="Q5" s="251">
        <v>0.54</v>
      </c>
      <c r="R5" s="63"/>
      <c r="S5" s="57" t="s">
        <v>1190</v>
      </c>
      <c r="T5" s="57">
        <v>1811459</v>
      </c>
      <c r="V5" s="57" t="s">
        <v>1190</v>
      </c>
      <c r="W5" s="57">
        <v>24972</v>
      </c>
    </row>
    <row r="6" spans="1:23">
      <c r="A6" s="5" t="s">
        <v>224</v>
      </c>
      <c r="B6" s="6">
        <v>1456.7</v>
      </c>
      <c r="C6" s="6">
        <v>4523.1000000000004</v>
      </c>
      <c r="D6" s="6">
        <v>1236.7</v>
      </c>
      <c r="E6" s="6">
        <v>125.3</v>
      </c>
      <c r="F6" s="7">
        <f t="shared" si="1"/>
        <v>7341.8</v>
      </c>
      <c r="H6" s="57" t="s">
        <v>1191</v>
      </c>
      <c r="I6" s="252">
        <v>1.8000000000000001E-4</v>
      </c>
      <c r="K6" s="254" t="s">
        <v>1954</v>
      </c>
      <c r="L6" s="214">
        <v>589</v>
      </c>
      <c r="M6" s="214">
        <v>618</v>
      </c>
      <c r="N6" s="255">
        <f t="shared" si="0"/>
        <v>4.9235993208828523E-2</v>
      </c>
      <c r="P6" s="57" t="s">
        <v>1191</v>
      </c>
      <c r="Q6" s="251">
        <v>0.4</v>
      </c>
      <c r="R6" s="63"/>
      <c r="S6" s="57" t="s">
        <v>1191</v>
      </c>
      <c r="T6" s="57">
        <v>1140803</v>
      </c>
      <c r="V6" s="57" t="s">
        <v>1191</v>
      </c>
      <c r="W6" s="57">
        <v>11809</v>
      </c>
    </row>
    <row r="7" spans="1:23">
      <c r="A7" s="8" t="s">
        <v>225</v>
      </c>
      <c r="B7" s="6">
        <v>1254.56</v>
      </c>
      <c r="C7" s="6">
        <v>9562.7000000000007</v>
      </c>
      <c r="D7" s="6">
        <v>1587.6</v>
      </c>
      <c r="E7" s="6">
        <v>384.9</v>
      </c>
      <c r="F7" s="7">
        <f t="shared" si="1"/>
        <v>12789.76</v>
      </c>
      <c r="H7" s="57" t="s">
        <v>1192</v>
      </c>
      <c r="I7" s="252">
        <v>1.0000000000000001E-5</v>
      </c>
      <c r="K7" s="254" t="s">
        <v>1955</v>
      </c>
      <c r="L7" s="214">
        <v>777</v>
      </c>
      <c r="M7" s="214">
        <v>950</v>
      </c>
      <c r="N7" s="255">
        <f t="shared" si="0"/>
        <v>0.22265122265122264</v>
      </c>
      <c r="P7" s="57" t="s">
        <v>1192</v>
      </c>
      <c r="Q7" s="251">
        <v>0.73</v>
      </c>
      <c r="R7" s="63"/>
      <c r="S7" s="57" t="s">
        <v>1192</v>
      </c>
      <c r="T7" s="57">
        <v>1911884</v>
      </c>
      <c r="V7" s="57" t="s">
        <v>1192</v>
      </c>
      <c r="W7" s="57">
        <v>20339</v>
      </c>
    </row>
    <row r="8" spans="1:23">
      <c r="A8" s="5" t="s">
        <v>226</v>
      </c>
      <c r="B8" s="9">
        <v>956.5</v>
      </c>
      <c r="C8" s="6">
        <v>7521.4</v>
      </c>
      <c r="D8" s="6">
        <v>2430</v>
      </c>
      <c r="E8" s="6">
        <v>873</v>
      </c>
      <c r="F8" s="7">
        <f t="shared" si="1"/>
        <v>11780.9</v>
      </c>
      <c r="H8" s="57" t="s">
        <v>1193</v>
      </c>
      <c r="I8" s="252">
        <v>4.4999999999999999E-4</v>
      </c>
      <c r="K8" s="254" t="s">
        <v>1956</v>
      </c>
      <c r="L8" s="214">
        <v>598</v>
      </c>
      <c r="M8" s="214">
        <v>514</v>
      </c>
      <c r="N8" s="255">
        <f t="shared" si="0"/>
        <v>-0.14046822742474915</v>
      </c>
      <c r="P8" s="57" t="s">
        <v>1193</v>
      </c>
      <c r="Q8" s="251">
        <v>0.51</v>
      </c>
      <c r="R8" s="63"/>
      <c r="S8" s="57" t="s">
        <v>1193</v>
      </c>
      <c r="T8" s="57">
        <v>1787293</v>
      </c>
      <c r="V8" s="57" t="s">
        <v>1346</v>
      </c>
      <c r="W8" s="57">
        <v>20127</v>
      </c>
    </row>
    <row r="9" spans="1:23">
      <c r="A9" s="8" t="s">
        <v>227</v>
      </c>
      <c r="B9" s="6">
        <v>1250</v>
      </c>
      <c r="C9" s="6">
        <v>6385.4</v>
      </c>
      <c r="D9" s="6">
        <v>3123.4</v>
      </c>
      <c r="E9" s="6">
        <v>268.39999999999998</v>
      </c>
      <c r="F9" s="7">
        <f t="shared" si="1"/>
        <v>11027.199999999999</v>
      </c>
      <c r="H9" s="57" t="s">
        <v>1194</v>
      </c>
      <c r="I9" s="252">
        <v>2.0000000000000002E-5</v>
      </c>
      <c r="K9" s="254" t="s">
        <v>1957</v>
      </c>
      <c r="L9" s="214">
        <v>2377</v>
      </c>
      <c r="M9" s="214">
        <v>3114</v>
      </c>
      <c r="N9" s="255">
        <f t="shared" si="0"/>
        <v>0.31005469078670594</v>
      </c>
      <c r="P9" s="57" t="s">
        <v>1194</v>
      </c>
      <c r="Q9" s="251">
        <v>0.69</v>
      </c>
      <c r="R9" s="63"/>
      <c r="S9" s="57" t="s">
        <v>1194</v>
      </c>
      <c r="T9" s="57">
        <v>1631350</v>
      </c>
      <c r="V9" s="57" t="s">
        <v>1194</v>
      </c>
      <c r="W9" s="57">
        <v>12137</v>
      </c>
    </row>
    <row r="10" spans="1:23">
      <c r="A10" s="5" t="s">
        <v>228</v>
      </c>
      <c r="B10" s="6">
        <v>1277.8</v>
      </c>
      <c r="C10" s="6">
        <v>2341</v>
      </c>
      <c r="D10" s="6">
        <v>1250.8</v>
      </c>
      <c r="E10" s="6">
        <v>486.58</v>
      </c>
      <c r="F10" s="7">
        <f t="shared" si="1"/>
        <v>5356.18</v>
      </c>
      <c r="H10" s="57" t="s">
        <v>298</v>
      </c>
      <c r="I10" s="252">
        <v>3.8000000000000002E-4</v>
      </c>
      <c r="K10" s="254" t="s">
        <v>1958</v>
      </c>
      <c r="L10" s="214">
        <v>1230</v>
      </c>
      <c r="M10" s="214">
        <v>1150</v>
      </c>
      <c r="N10" s="255">
        <f t="shared" si="0"/>
        <v>-6.5040650406504072E-2</v>
      </c>
      <c r="P10" s="57" t="s">
        <v>298</v>
      </c>
      <c r="Q10" s="251">
        <v>0.41</v>
      </c>
      <c r="R10" s="63"/>
      <c r="S10" s="57" t="s">
        <v>298</v>
      </c>
      <c r="T10" s="57">
        <v>1660040</v>
      </c>
      <c r="V10" s="57" t="s">
        <v>298</v>
      </c>
      <c r="W10" s="57">
        <v>20047</v>
      </c>
    </row>
    <row r="11" spans="1:23">
      <c r="A11" s="8" t="s">
        <v>229</v>
      </c>
      <c r="B11" s="6">
        <v>958</v>
      </c>
      <c r="C11" s="6">
        <v>4587.8999999999996</v>
      </c>
      <c r="D11" s="6">
        <v>1954.6</v>
      </c>
      <c r="E11" s="6">
        <v>452.74</v>
      </c>
      <c r="F11" s="7">
        <f t="shared" si="1"/>
        <v>7953.24</v>
      </c>
    </row>
    <row r="12" spans="1:23">
      <c r="A12" s="5" t="s">
        <v>230</v>
      </c>
      <c r="B12" s="6">
        <v>1752.4</v>
      </c>
      <c r="C12" s="6">
        <v>2384.1</v>
      </c>
      <c r="D12" s="6">
        <v>1235.4000000000001</v>
      </c>
      <c r="E12" s="6">
        <v>365.2</v>
      </c>
      <c r="F12" s="7">
        <f t="shared" si="1"/>
        <v>5737.0999999999995</v>
      </c>
    </row>
    <row r="13" spans="1:23" ht="15">
      <c r="A13" s="5" t="s">
        <v>231</v>
      </c>
      <c r="B13" s="6">
        <v>1520.6</v>
      </c>
      <c r="C13" s="6">
        <v>5367.4</v>
      </c>
      <c r="D13" s="6">
        <v>2840.25</v>
      </c>
      <c r="E13" s="6">
        <v>569.4</v>
      </c>
      <c r="F13" s="7">
        <f t="shared" si="1"/>
        <v>10297.65</v>
      </c>
      <c r="H13" s="62"/>
      <c r="I13" s="63"/>
    </row>
    <row r="14" spans="1:23">
      <c r="A14" s="8" t="s">
        <v>232</v>
      </c>
      <c r="B14" s="6">
        <v>245</v>
      </c>
      <c r="C14" s="6">
        <v>7851.23</v>
      </c>
      <c r="D14" s="6">
        <v>2461.8000000000002</v>
      </c>
      <c r="E14" s="6">
        <v>235.4</v>
      </c>
      <c r="F14" s="7">
        <f t="shared" si="1"/>
        <v>10793.429999999998</v>
      </c>
    </row>
    <row r="15" spans="1:23">
      <c r="A15" s="5" t="s">
        <v>233</v>
      </c>
      <c r="B15" s="6">
        <v>1238.2</v>
      </c>
      <c r="C15" s="6">
        <v>4853.3999999999996</v>
      </c>
      <c r="D15" s="6">
        <v>3100</v>
      </c>
      <c r="E15" s="6">
        <v>751.24</v>
      </c>
      <c r="F15" s="7">
        <f t="shared" si="1"/>
        <v>9942.8399999999983</v>
      </c>
    </row>
    <row r="16" spans="1:23" ht="13.5" thickBot="1">
      <c r="A16" s="10" t="s">
        <v>234</v>
      </c>
      <c r="B16" s="59">
        <f>SUM(B4:B15)</f>
        <v>15697.46</v>
      </c>
      <c r="C16" s="59">
        <f>SUM(C4:C15)</f>
        <v>66419.83</v>
      </c>
      <c r="D16" s="59">
        <f>SUM(D4:D15)</f>
        <v>26958.949999999997</v>
      </c>
      <c r="E16" s="59">
        <f>SUM(E4:E15)</f>
        <v>5713.7599999999984</v>
      </c>
      <c r="F16" s="60">
        <f t="shared" si="1"/>
        <v>114790</v>
      </c>
    </row>
    <row r="19" spans="1:2" s="247" customFormat="1"/>
    <row r="20" spans="1:2" s="247" customFormat="1"/>
    <row r="21" spans="1:2" s="247" customFormat="1"/>
    <row r="22" spans="1:2" s="247" customFormat="1"/>
    <row r="23" spans="1:2" s="247" customFormat="1"/>
    <row r="24" spans="1:2" s="247" customFormat="1"/>
    <row r="25" spans="1:2" s="247" customFormat="1"/>
    <row r="26" spans="1:2" s="247" customFormat="1"/>
    <row r="27" spans="1:2" s="247" customFormat="1"/>
    <row r="28" spans="1:2" s="247" customFormat="1"/>
    <row r="29" spans="1:2" s="247" customFormat="1"/>
    <row r="30" spans="1:2" s="247" customFormat="1"/>
    <row r="31" spans="1:2" s="247" customFormat="1" ht="15">
      <c r="A31" s="62" t="s">
        <v>1195</v>
      </c>
      <c r="B31" s="63">
        <v>0.88</v>
      </c>
    </row>
  </sheetData>
  <mergeCells count="2">
    <mergeCell ref="A1:F1"/>
    <mergeCell ref="B2:E2"/>
  </mergeCells>
  <conditionalFormatting sqref="F4:F15">
    <cfRule type="cellIs" dxfId="10" priority="17" operator="lessThan">
      <formula>6000</formula>
    </cfRule>
    <cfRule type="cellIs" dxfId="9" priority="18" operator="greaterThan">
      <formula>11000</formula>
    </cfRule>
  </conditionalFormatting>
  <conditionalFormatting sqref="I2:I10">
    <cfRule type="colorScale" priority="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2:N1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{9AD51849-E31A-418A-AD1C-1E2355CC9796}</x14:id>
        </ext>
      </extLst>
    </cfRule>
  </conditionalFormatting>
  <conditionalFormatting sqref="T2:T10">
    <cfRule type="colorScale" priority="1">
      <colorScale>
        <cfvo type="min"/>
        <cfvo type="max"/>
        <color rgb="FF63BE7B"/>
        <color rgb="FFFFEF9C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AD51849-E31A-418A-AD1C-1E2355CC9796}">
            <x14:dataBar minLength="0" maxLength="100" border="1" gradient="0" negativeBarBorderColorSameAsPositive="0" axisPosition="middle">
              <x14:cfvo type="autoMin"/>
              <x14:cfvo type="autoMax"/>
              <x14:borderColor rgb="FF000000"/>
              <x14:negativeFillColor rgb="FFFFFF00"/>
              <x14:negativeBorderColor rgb="FFFF0000"/>
              <x14:axisColor rgb="FF000000"/>
            </x14:dataBar>
          </x14:cfRule>
          <xm:sqref>N2:N10</xm:sqref>
        </x14:conditionalFormatting>
        <x14:conditionalFormatting xmlns:xm="http://schemas.microsoft.com/office/excel/2006/main">
          <x14:cfRule type="iconSet" priority="2" id="{B2609C10-733F-47B2-96E6-8B61F67D4790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Q2:Q10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9" sqref="B9"/>
    </sheetView>
  </sheetViews>
  <sheetFormatPr baseColWidth="10" defaultRowHeight="12.75"/>
  <cols>
    <col min="1" max="1" width="22" style="64" customWidth="1"/>
    <col min="2" max="6" width="12.7109375" style="64" customWidth="1"/>
    <col min="7" max="256" width="11.5703125" style="64"/>
    <col min="257" max="257" width="22" style="64" customWidth="1"/>
    <col min="258" max="262" width="12.7109375" style="64" customWidth="1"/>
    <col min="263" max="512" width="11.5703125" style="64"/>
    <col min="513" max="513" width="22" style="64" customWidth="1"/>
    <col min="514" max="518" width="12.7109375" style="64" customWidth="1"/>
    <col min="519" max="768" width="11.5703125" style="64"/>
    <col min="769" max="769" width="22" style="64" customWidth="1"/>
    <col min="770" max="774" width="12.7109375" style="64" customWidth="1"/>
    <col min="775" max="1024" width="11.5703125" style="64"/>
    <col min="1025" max="1025" width="22" style="64" customWidth="1"/>
    <col min="1026" max="1030" width="12.7109375" style="64" customWidth="1"/>
    <col min="1031" max="1280" width="11.5703125" style="64"/>
    <col min="1281" max="1281" width="22" style="64" customWidth="1"/>
    <col min="1282" max="1286" width="12.7109375" style="64" customWidth="1"/>
    <col min="1287" max="1536" width="11.5703125" style="64"/>
    <col min="1537" max="1537" width="22" style="64" customWidth="1"/>
    <col min="1538" max="1542" width="12.7109375" style="64" customWidth="1"/>
    <col min="1543" max="1792" width="11.5703125" style="64"/>
    <col min="1793" max="1793" width="22" style="64" customWidth="1"/>
    <col min="1794" max="1798" width="12.7109375" style="64" customWidth="1"/>
    <col min="1799" max="2048" width="11.5703125" style="64"/>
    <col min="2049" max="2049" width="22" style="64" customWidth="1"/>
    <col min="2050" max="2054" width="12.7109375" style="64" customWidth="1"/>
    <col min="2055" max="2304" width="11.5703125" style="64"/>
    <col min="2305" max="2305" width="22" style="64" customWidth="1"/>
    <col min="2306" max="2310" width="12.7109375" style="64" customWidth="1"/>
    <col min="2311" max="2560" width="11.5703125" style="64"/>
    <col min="2561" max="2561" width="22" style="64" customWidth="1"/>
    <col min="2562" max="2566" width="12.7109375" style="64" customWidth="1"/>
    <col min="2567" max="2816" width="11.5703125" style="64"/>
    <col min="2817" max="2817" width="22" style="64" customWidth="1"/>
    <col min="2818" max="2822" width="12.7109375" style="64" customWidth="1"/>
    <col min="2823" max="3072" width="11.5703125" style="64"/>
    <col min="3073" max="3073" width="22" style="64" customWidth="1"/>
    <col min="3074" max="3078" width="12.7109375" style="64" customWidth="1"/>
    <col min="3079" max="3328" width="11.5703125" style="64"/>
    <col min="3329" max="3329" width="22" style="64" customWidth="1"/>
    <col min="3330" max="3334" width="12.7109375" style="64" customWidth="1"/>
    <col min="3335" max="3584" width="11.5703125" style="64"/>
    <col min="3585" max="3585" width="22" style="64" customWidth="1"/>
    <col min="3586" max="3590" width="12.7109375" style="64" customWidth="1"/>
    <col min="3591" max="3840" width="11.5703125" style="64"/>
    <col min="3841" max="3841" width="22" style="64" customWidth="1"/>
    <col min="3842" max="3846" width="12.7109375" style="64" customWidth="1"/>
    <col min="3847" max="4096" width="11.5703125" style="64"/>
    <col min="4097" max="4097" width="22" style="64" customWidth="1"/>
    <col min="4098" max="4102" width="12.7109375" style="64" customWidth="1"/>
    <col min="4103" max="4352" width="11.5703125" style="64"/>
    <col min="4353" max="4353" width="22" style="64" customWidth="1"/>
    <col min="4354" max="4358" width="12.7109375" style="64" customWidth="1"/>
    <col min="4359" max="4608" width="11.5703125" style="64"/>
    <col min="4609" max="4609" width="22" style="64" customWidth="1"/>
    <col min="4610" max="4614" width="12.7109375" style="64" customWidth="1"/>
    <col min="4615" max="4864" width="11.5703125" style="64"/>
    <col min="4865" max="4865" width="22" style="64" customWidth="1"/>
    <col min="4866" max="4870" width="12.7109375" style="64" customWidth="1"/>
    <col min="4871" max="5120" width="11.5703125" style="64"/>
    <col min="5121" max="5121" width="22" style="64" customWidth="1"/>
    <col min="5122" max="5126" width="12.7109375" style="64" customWidth="1"/>
    <col min="5127" max="5376" width="11.5703125" style="64"/>
    <col min="5377" max="5377" width="22" style="64" customWidth="1"/>
    <col min="5378" max="5382" width="12.7109375" style="64" customWidth="1"/>
    <col min="5383" max="5632" width="11.5703125" style="64"/>
    <col min="5633" max="5633" width="22" style="64" customWidth="1"/>
    <col min="5634" max="5638" width="12.7109375" style="64" customWidth="1"/>
    <col min="5639" max="5888" width="11.5703125" style="64"/>
    <col min="5889" max="5889" width="22" style="64" customWidth="1"/>
    <col min="5890" max="5894" width="12.7109375" style="64" customWidth="1"/>
    <col min="5895" max="6144" width="11.5703125" style="64"/>
    <col min="6145" max="6145" width="22" style="64" customWidth="1"/>
    <col min="6146" max="6150" width="12.7109375" style="64" customWidth="1"/>
    <col min="6151" max="6400" width="11.5703125" style="64"/>
    <col min="6401" max="6401" width="22" style="64" customWidth="1"/>
    <col min="6402" max="6406" width="12.7109375" style="64" customWidth="1"/>
    <col min="6407" max="6656" width="11.5703125" style="64"/>
    <col min="6657" max="6657" width="22" style="64" customWidth="1"/>
    <col min="6658" max="6662" width="12.7109375" style="64" customWidth="1"/>
    <col min="6663" max="6912" width="11.5703125" style="64"/>
    <col min="6913" max="6913" width="22" style="64" customWidth="1"/>
    <col min="6914" max="6918" width="12.7109375" style="64" customWidth="1"/>
    <col min="6919" max="7168" width="11.5703125" style="64"/>
    <col min="7169" max="7169" width="22" style="64" customWidth="1"/>
    <col min="7170" max="7174" width="12.7109375" style="64" customWidth="1"/>
    <col min="7175" max="7424" width="11.5703125" style="64"/>
    <col min="7425" max="7425" width="22" style="64" customWidth="1"/>
    <col min="7426" max="7430" width="12.7109375" style="64" customWidth="1"/>
    <col min="7431" max="7680" width="11.5703125" style="64"/>
    <col min="7681" max="7681" width="22" style="64" customWidth="1"/>
    <col min="7682" max="7686" width="12.7109375" style="64" customWidth="1"/>
    <col min="7687" max="7936" width="11.5703125" style="64"/>
    <col min="7937" max="7937" width="22" style="64" customWidth="1"/>
    <col min="7938" max="7942" width="12.7109375" style="64" customWidth="1"/>
    <col min="7943" max="8192" width="11.5703125" style="64"/>
    <col min="8193" max="8193" width="22" style="64" customWidth="1"/>
    <col min="8194" max="8198" width="12.7109375" style="64" customWidth="1"/>
    <col min="8199" max="8448" width="11.5703125" style="64"/>
    <col min="8449" max="8449" width="22" style="64" customWidth="1"/>
    <col min="8450" max="8454" width="12.7109375" style="64" customWidth="1"/>
    <col min="8455" max="8704" width="11.5703125" style="64"/>
    <col min="8705" max="8705" width="22" style="64" customWidth="1"/>
    <col min="8706" max="8710" width="12.7109375" style="64" customWidth="1"/>
    <col min="8711" max="8960" width="11.5703125" style="64"/>
    <col min="8961" max="8961" width="22" style="64" customWidth="1"/>
    <col min="8962" max="8966" width="12.7109375" style="64" customWidth="1"/>
    <col min="8967" max="9216" width="11.5703125" style="64"/>
    <col min="9217" max="9217" width="22" style="64" customWidth="1"/>
    <col min="9218" max="9222" width="12.7109375" style="64" customWidth="1"/>
    <col min="9223" max="9472" width="11.5703125" style="64"/>
    <col min="9473" max="9473" width="22" style="64" customWidth="1"/>
    <col min="9474" max="9478" width="12.7109375" style="64" customWidth="1"/>
    <col min="9479" max="9728" width="11.5703125" style="64"/>
    <col min="9729" max="9729" width="22" style="64" customWidth="1"/>
    <col min="9730" max="9734" width="12.7109375" style="64" customWidth="1"/>
    <col min="9735" max="9984" width="11.5703125" style="64"/>
    <col min="9985" max="9985" width="22" style="64" customWidth="1"/>
    <col min="9986" max="9990" width="12.7109375" style="64" customWidth="1"/>
    <col min="9991" max="10240" width="11.5703125" style="64"/>
    <col min="10241" max="10241" width="22" style="64" customWidth="1"/>
    <col min="10242" max="10246" width="12.7109375" style="64" customWidth="1"/>
    <col min="10247" max="10496" width="11.5703125" style="64"/>
    <col min="10497" max="10497" width="22" style="64" customWidth="1"/>
    <col min="10498" max="10502" width="12.7109375" style="64" customWidth="1"/>
    <col min="10503" max="10752" width="11.5703125" style="64"/>
    <col min="10753" max="10753" width="22" style="64" customWidth="1"/>
    <col min="10754" max="10758" width="12.7109375" style="64" customWidth="1"/>
    <col min="10759" max="11008" width="11.5703125" style="64"/>
    <col min="11009" max="11009" width="22" style="64" customWidth="1"/>
    <col min="11010" max="11014" width="12.7109375" style="64" customWidth="1"/>
    <col min="11015" max="11264" width="11.5703125" style="64"/>
    <col min="11265" max="11265" width="22" style="64" customWidth="1"/>
    <col min="11266" max="11270" width="12.7109375" style="64" customWidth="1"/>
    <col min="11271" max="11520" width="11.5703125" style="64"/>
    <col min="11521" max="11521" width="22" style="64" customWidth="1"/>
    <col min="11522" max="11526" width="12.7109375" style="64" customWidth="1"/>
    <col min="11527" max="11776" width="11.5703125" style="64"/>
    <col min="11777" max="11777" width="22" style="64" customWidth="1"/>
    <col min="11778" max="11782" width="12.7109375" style="64" customWidth="1"/>
    <col min="11783" max="12032" width="11.5703125" style="64"/>
    <col min="12033" max="12033" width="22" style="64" customWidth="1"/>
    <col min="12034" max="12038" width="12.7109375" style="64" customWidth="1"/>
    <col min="12039" max="12288" width="11.5703125" style="64"/>
    <col min="12289" max="12289" width="22" style="64" customWidth="1"/>
    <col min="12290" max="12294" width="12.7109375" style="64" customWidth="1"/>
    <col min="12295" max="12544" width="11.5703125" style="64"/>
    <col min="12545" max="12545" width="22" style="64" customWidth="1"/>
    <col min="12546" max="12550" width="12.7109375" style="64" customWidth="1"/>
    <col min="12551" max="12800" width="11.5703125" style="64"/>
    <col min="12801" max="12801" width="22" style="64" customWidth="1"/>
    <col min="12802" max="12806" width="12.7109375" style="64" customWidth="1"/>
    <col min="12807" max="13056" width="11.5703125" style="64"/>
    <col min="13057" max="13057" width="22" style="64" customWidth="1"/>
    <col min="13058" max="13062" width="12.7109375" style="64" customWidth="1"/>
    <col min="13063" max="13312" width="11.5703125" style="64"/>
    <col min="13313" max="13313" width="22" style="64" customWidth="1"/>
    <col min="13314" max="13318" width="12.7109375" style="64" customWidth="1"/>
    <col min="13319" max="13568" width="11.5703125" style="64"/>
    <col min="13569" max="13569" width="22" style="64" customWidth="1"/>
    <col min="13570" max="13574" width="12.7109375" style="64" customWidth="1"/>
    <col min="13575" max="13824" width="11.5703125" style="64"/>
    <col min="13825" max="13825" width="22" style="64" customWidth="1"/>
    <col min="13826" max="13830" width="12.7109375" style="64" customWidth="1"/>
    <col min="13831" max="14080" width="11.5703125" style="64"/>
    <col min="14081" max="14081" width="22" style="64" customWidth="1"/>
    <col min="14082" max="14086" width="12.7109375" style="64" customWidth="1"/>
    <col min="14087" max="14336" width="11.5703125" style="64"/>
    <col min="14337" max="14337" width="22" style="64" customWidth="1"/>
    <col min="14338" max="14342" width="12.7109375" style="64" customWidth="1"/>
    <col min="14343" max="14592" width="11.5703125" style="64"/>
    <col min="14593" max="14593" width="22" style="64" customWidth="1"/>
    <col min="14594" max="14598" width="12.7109375" style="64" customWidth="1"/>
    <col min="14599" max="14848" width="11.5703125" style="64"/>
    <col min="14849" max="14849" width="22" style="64" customWidth="1"/>
    <col min="14850" max="14854" width="12.7109375" style="64" customWidth="1"/>
    <col min="14855" max="15104" width="11.5703125" style="64"/>
    <col min="15105" max="15105" width="22" style="64" customWidth="1"/>
    <col min="15106" max="15110" width="12.7109375" style="64" customWidth="1"/>
    <col min="15111" max="15360" width="11.5703125" style="64"/>
    <col min="15361" max="15361" width="22" style="64" customWidth="1"/>
    <col min="15362" max="15366" width="12.7109375" style="64" customWidth="1"/>
    <col min="15367" max="15616" width="11.5703125" style="64"/>
    <col min="15617" max="15617" width="22" style="64" customWidth="1"/>
    <col min="15618" max="15622" width="12.7109375" style="64" customWidth="1"/>
    <col min="15623" max="15872" width="11.5703125" style="64"/>
    <col min="15873" max="15873" width="22" style="64" customWidth="1"/>
    <col min="15874" max="15878" width="12.7109375" style="64" customWidth="1"/>
    <col min="15879" max="16128" width="11.5703125" style="64"/>
    <col min="16129" max="16129" width="22" style="64" customWidth="1"/>
    <col min="16130" max="16134" width="12.7109375" style="64" customWidth="1"/>
    <col min="16135" max="16384" width="11.5703125" style="64"/>
  </cols>
  <sheetData>
    <row r="1" spans="1:6" ht="20.25">
      <c r="A1" s="257" t="s">
        <v>2007</v>
      </c>
      <c r="B1" s="257"/>
      <c r="C1" s="257"/>
      <c r="D1" s="257"/>
      <c r="E1" s="257"/>
      <c r="F1" s="257"/>
    </row>
    <row r="2" spans="1:6" ht="47.45" customHeight="1">
      <c r="A2" s="568" t="s">
        <v>2019</v>
      </c>
      <c r="B2" s="569"/>
      <c r="C2" s="569"/>
      <c r="D2" s="569"/>
      <c r="E2" s="569"/>
      <c r="F2" s="569"/>
    </row>
    <row r="3" spans="1:6" ht="20.25">
      <c r="A3" s="257"/>
      <c r="B3" s="257"/>
      <c r="C3" s="257"/>
      <c r="D3" s="257"/>
      <c r="E3" s="257"/>
      <c r="F3" s="257"/>
    </row>
    <row r="4" spans="1:6" ht="25.5">
      <c r="A4" s="258" t="s">
        <v>2008</v>
      </c>
      <c r="B4" s="258" t="s">
        <v>2009</v>
      </c>
      <c r="C4" s="258" t="s">
        <v>2010</v>
      </c>
      <c r="D4" s="258" t="s">
        <v>2011</v>
      </c>
      <c r="E4" s="258" t="s">
        <v>2012</v>
      </c>
      <c r="F4" s="258" t="s">
        <v>1902</v>
      </c>
    </row>
    <row r="5" spans="1:6">
      <c r="A5" s="259" t="s">
        <v>2013</v>
      </c>
      <c r="B5" s="262">
        <v>110500</v>
      </c>
      <c r="C5" s="264">
        <v>33600</v>
      </c>
      <c r="D5" s="266">
        <f>B5+C5</f>
        <v>144100</v>
      </c>
      <c r="E5" s="262">
        <v>150000</v>
      </c>
      <c r="F5" s="265">
        <f>D5-E5</f>
        <v>-5900</v>
      </c>
    </row>
    <row r="6" spans="1:6">
      <c r="A6" s="259" t="s">
        <v>2014</v>
      </c>
      <c r="B6" s="262">
        <v>163600</v>
      </c>
      <c r="C6" s="262">
        <v>44500</v>
      </c>
      <c r="D6" s="266">
        <f t="shared" ref="D6:D10" si="0">B6+C6</f>
        <v>208100</v>
      </c>
      <c r="E6" s="262">
        <v>200000</v>
      </c>
      <c r="F6" s="265">
        <f t="shared" ref="F6:F10" si="1">D6-E6</f>
        <v>8100</v>
      </c>
    </row>
    <row r="7" spans="1:6">
      <c r="A7" s="259" t="s">
        <v>2015</v>
      </c>
      <c r="B7" s="262">
        <v>142500</v>
      </c>
      <c r="C7" s="262">
        <v>28900</v>
      </c>
      <c r="D7" s="266">
        <f t="shared" si="0"/>
        <v>171400</v>
      </c>
      <c r="E7" s="262">
        <v>150000</v>
      </c>
      <c r="F7" s="265">
        <f t="shared" si="1"/>
        <v>21400</v>
      </c>
    </row>
    <row r="8" spans="1:6">
      <c r="A8" s="259" t="s">
        <v>2016</v>
      </c>
      <c r="B8" s="262">
        <v>89700</v>
      </c>
      <c r="C8" s="262">
        <v>35400</v>
      </c>
      <c r="D8" s="266">
        <f t="shared" si="0"/>
        <v>125100</v>
      </c>
      <c r="E8" s="262">
        <v>120000</v>
      </c>
      <c r="F8" s="265">
        <f t="shared" si="1"/>
        <v>5100</v>
      </c>
    </row>
    <row r="9" spans="1:6">
      <c r="A9" s="259" t="s">
        <v>2017</v>
      </c>
      <c r="B9" s="262">
        <v>103500</v>
      </c>
      <c r="C9" s="262">
        <v>43000</v>
      </c>
      <c r="D9" s="266">
        <f t="shared" si="0"/>
        <v>146500</v>
      </c>
      <c r="E9" s="262">
        <v>150000</v>
      </c>
      <c r="F9" s="265">
        <f t="shared" si="1"/>
        <v>-3500</v>
      </c>
    </row>
    <row r="10" spans="1:6" ht="13.5" thickBot="1">
      <c r="A10" s="260" t="s">
        <v>2018</v>
      </c>
      <c r="B10" s="263">
        <v>235000</v>
      </c>
      <c r="C10" s="263">
        <v>61200</v>
      </c>
      <c r="D10" s="267">
        <f t="shared" si="0"/>
        <v>296200</v>
      </c>
      <c r="E10" s="263">
        <v>300000</v>
      </c>
      <c r="F10" s="269">
        <f t="shared" si="1"/>
        <v>-3800</v>
      </c>
    </row>
    <row r="11" spans="1:6">
      <c r="A11" s="261"/>
      <c r="B11" s="261"/>
      <c r="C11" s="261"/>
      <c r="D11" s="261"/>
      <c r="E11" s="261"/>
      <c r="F11" s="261"/>
    </row>
  </sheetData>
  <mergeCells count="1">
    <mergeCell ref="A2:F2"/>
  </mergeCell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L30"/>
  <sheetViews>
    <sheetView topLeftCell="B1" workbookViewId="0">
      <selection activeCell="J16" sqref="J15:J16"/>
    </sheetView>
  </sheetViews>
  <sheetFormatPr baseColWidth="10" defaultRowHeight="12.75"/>
  <cols>
    <col min="1" max="1" width="7.85546875" bestFit="1" customWidth="1"/>
    <col min="2" max="2" width="18.85546875" bestFit="1" customWidth="1"/>
    <col min="3" max="3" width="18.7109375" bestFit="1" customWidth="1"/>
    <col min="4" max="4" width="25.140625" bestFit="1" customWidth="1"/>
    <col min="5" max="5" width="6.42578125" style="94" bestFit="1" customWidth="1"/>
    <col min="6" max="6" width="8.42578125" style="101" bestFit="1" customWidth="1"/>
    <col min="7" max="7" width="8.42578125" style="94" bestFit="1" customWidth="1"/>
    <col min="8" max="8" width="12.7109375" style="94" bestFit="1" customWidth="1"/>
    <col min="10" max="10" width="23.85546875" customWidth="1"/>
    <col min="11" max="11" width="3.42578125" customWidth="1"/>
  </cols>
  <sheetData>
    <row r="1" spans="1:12" ht="21" thickBot="1">
      <c r="A1" s="570" t="s">
        <v>1254</v>
      </c>
      <c r="B1" s="571"/>
      <c r="C1" s="571"/>
      <c r="D1" s="571"/>
      <c r="E1" s="571"/>
      <c r="F1" s="571"/>
      <c r="G1" s="571"/>
      <c r="H1" s="572"/>
    </row>
    <row r="2" spans="1:12">
      <c r="J2" s="457"/>
    </row>
    <row r="3" spans="1:12">
      <c r="A3" s="96" t="s">
        <v>1255</v>
      </c>
      <c r="B3" s="96" t="s">
        <v>1256</v>
      </c>
      <c r="C3" s="96" t="s">
        <v>1257</v>
      </c>
      <c r="D3" s="96" t="s">
        <v>171</v>
      </c>
      <c r="E3" s="96" t="s">
        <v>1258</v>
      </c>
      <c r="F3" s="97" t="s">
        <v>1259</v>
      </c>
      <c r="G3" s="96" t="s">
        <v>236</v>
      </c>
      <c r="H3" s="96" t="s">
        <v>1260</v>
      </c>
      <c r="J3" s="457"/>
      <c r="L3" s="433" t="s">
        <v>2222</v>
      </c>
    </row>
    <row r="4" spans="1:12">
      <c r="A4" s="57" t="s">
        <v>1261</v>
      </c>
      <c r="B4" s="57" t="s">
        <v>1279</v>
      </c>
      <c r="C4" s="57" t="s">
        <v>1279</v>
      </c>
      <c r="D4" s="57" t="s">
        <v>1281</v>
      </c>
      <c r="E4" s="98">
        <v>1997</v>
      </c>
      <c r="F4" s="99">
        <f t="shared" ref="F4:F30" ca="1" si="0">YEAR(TODAY())-E4</f>
        <v>19</v>
      </c>
      <c r="G4" s="98">
        <v>6</v>
      </c>
      <c r="H4" s="98" t="s">
        <v>1264</v>
      </c>
      <c r="J4" s="457"/>
      <c r="L4" s="383" t="s">
        <v>2346</v>
      </c>
    </row>
    <row r="5" spans="1:12">
      <c r="A5" s="57" t="s">
        <v>1272</v>
      </c>
      <c r="B5" s="57" t="s">
        <v>1267</v>
      </c>
      <c r="C5" s="57" t="s">
        <v>1277</v>
      </c>
      <c r="D5" s="57" t="s">
        <v>1302</v>
      </c>
      <c r="E5" s="98">
        <v>1995</v>
      </c>
      <c r="F5" s="99">
        <f t="shared" ca="1" si="0"/>
        <v>21</v>
      </c>
      <c r="G5" s="98">
        <v>3</v>
      </c>
      <c r="H5" s="98" t="s">
        <v>1274</v>
      </c>
      <c r="J5" s="457"/>
      <c r="L5" s="383" t="s">
        <v>2232</v>
      </c>
    </row>
    <row r="6" spans="1:12">
      <c r="A6" s="57" t="s">
        <v>1272</v>
      </c>
      <c r="B6" s="57" t="s">
        <v>1267</v>
      </c>
      <c r="C6" s="57" t="s">
        <v>1278</v>
      </c>
      <c r="D6" s="57" t="s">
        <v>1307</v>
      </c>
      <c r="E6" s="98">
        <v>1998</v>
      </c>
      <c r="F6" s="99">
        <f t="shared" ca="1" si="0"/>
        <v>18</v>
      </c>
      <c r="G6" s="98">
        <v>6</v>
      </c>
      <c r="H6" s="98" t="s">
        <v>1271</v>
      </c>
      <c r="L6" s="383" t="s">
        <v>2233</v>
      </c>
    </row>
    <row r="7" spans="1:12">
      <c r="A7" s="57" t="s">
        <v>1261</v>
      </c>
      <c r="B7" s="57" t="s">
        <v>1289</v>
      </c>
      <c r="C7" s="57" t="s">
        <v>1290</v>
      </c>
      <c r="D7" s="57" t="s">
        <v>1310</v>
      </c>
      <c r="E7" s="98">
        <v>2001</v>
      </c>
      <c r="F7" s="99">
        <f t="shared" ca="1" si="0"/>
        <v>15</v>
      </c>
      <c r="G7" s="98">
        <v>6</v>
      </c>
      <c r="H7" s="98" t="s">
        <v>1291</v>
      </c>
      <c r="L7" s="383" t="s">
        <v>2234</v>
      </c>
    </row>
    <row r="8" spans="1:12">
      <c r="A8" s="57" t="s">
        <v>1272</v>
      </c>
      <c r="B8" s="57" t="s">
        <v>1289</v>
      </c>
      <c r="C8" s="57" t="s">
        <v>1290</v>
      </c>
      <c r="D8" s="57" t="s">
        <v>1310</v>
      </c>
      <c r="E8" s="98">
        <v>1998</v>
      </c>
      <c r="F8" s="99">
        <f t="shared" ca="1" si="0"/>
        <v>18</v>
      </c>
      <c r="G8" s="98">
        <v>6</v>
      </c>
      <c r="H8" s="98" t="s">
        <v>1291</v>
      </c>
    </row>
    <row r="9" spans="1:12">
      <c r="A9" s="57" t="s">
        <v>1261</v>
      </c>
      <c r="B9" s="57" t="s">
        <v>1267</v>
      </c>
      <c r="C9" s="57" t="s">
        <v>1270</v>
      </c>
      <c r="D9" s="57" t="s">
        <v>1296</v>
      </c>
      <c r="E9" s="98">
        <v>1998</v>
      </c>
      <c r="F9" s="99">
        <f t="shared" ca="1" si="0"/>
        <v>18</v>
      </c>
      <c r="G9" s="98">
        <v>3</v>
      </c>
      <c r="H9" s="98" t="s">
        <v>1271</v>
      </c>
    </row>
    <row r="10" spans="1:12">
      <c r="A10" s="57" t="s">
        <v>1261</v>
      </c>
      <c r="B10" s="57" t="s">
        <v>1267</v>
      </c>
      <c r="C10" s="57" t="s">
        <v>1268</v>
      </c>
      <c r="D10" s="57" t="s">
        <v>1298</v>
      </c>
      <c r="E10" s="98">
        <v>1999</v>
      </c>
      <c r="F10" s="99">
        <f t="shared" ca="1" si="0"/>
        <v>17</v>
      </c>
      <c r="G10" s="98">
        <v>6</v>
      </c>
      <c r="H10" s="98" t="s">
        <v>1269</v>
      </c>
    </row>
    <row r="11" spans="1:12">
      <c r="A11" s="57" t="s">
        <v>1261</v>
      </c>
      <c r="B11" s="57" t="s">
        <v>1267</v>
      </c>
      <c r="C11" s="57" t="s">
        <v>1268</v>
      </c>
      <c r="D11" s="57" t="s">
        <v>1294</v>
      </c>
      <c r="E11" s="98">
        <v>1990</v>
      </c>
      <c r="F11" s="99">
        <f t="shared" ca="1" si="0"/>
        <v>26</v>
      </c>
      <c r="G11" s="98">
        <v>3</v>
      </c>
      <c r="H11" s="98" t="s">
        <v>1269</v>
      </c>
    </row>
    <row r="12" spans="1:12">
      <c r="A12" s="57" t="s">
        <v>1272</v>
      </c>
      <c r="B12" s="57" t="s">
        <v>1267</v>
      </c>
      <c r="C12" s="57" t="s">
        <v>1275</v>
      </c>
      <c r="D12" s="57" t="s">
        <v>1300</v>
      </c>
      <c r="E12" s="98">
        <v>1989</v>
      </c>
      <c r="F12" s="99">
        <f t="shared" ca="1" si="0"/>
        <v>27</v>
      </c>
      <c r="G12" s="98">
        <v>3</v>
      </c>
      <c r="H12" s="98" t="s">
        <v>1276</v>
      </c>
    </row>
    <row r="13" spans="1:12">
      <c r="A13" s="57" t="s">
        <v>1261</v>
      </c>
      <c r="B13" s="57" t="s">
        <v>1267</v>
      </c>
      <c r="C13" s="57" t="s">
        <v>1270</v>
      </c>
      <c r="D13" s="57" t="s">
        <v>1295</v>
      </c>
      <c r="E13" s="98">
        <v>1995</v>
      </c>
      <c r="F13" s="99">
        <f t="shared" ca="1" si="0"/>
        <v>21</v>
      </c>
      <c r="G13" s="98">
        <v>3</v>
      </c>
      <c r="H13" s="98" t="s">
        <v>1271</v>
      </c>
    </row>
    <row r="14" spans="1:12">
      <c r="A14" s="57" t="s">
        <v>1272</v>
      </c>
      <c r="B14" s="57" t="s">
        <v>1267</v>
      </c>
      <c r="C14" s="57" t="s">
        <v>1273</v>
      </c>
      <c r="D14" s="57" t="s">
        <v>1301</v>
      </c>
      <c r="E14" s="98">
        <v>1995</v>
      </c>
      <c r="F14" s="99">
        <f t="shared" ca="1" si="0"/>
        <v>21</v>
      </c>
      <c r="G14" s="98">
        <v>6</v>
      </c>
      <c r="H14" s="98" t="s">
        <v>1274</v>
      </c>
    </row>
    <row r="15" spans="1:12">
      <c r="A15" s="57" t="s">
        <v>1272</v>
      </c>
      <c r="B15" s="57" t="s">
        <v>1267</v>
      </c>
      <c r="C15" s="57" t="s">
        <v>1270</v>
      </c>
      <c r="D15" s="57" t="s">
        <v>1308</v>
      </c>
      <c r="E15" s="98">
        <v>1998</v>
      </c>
      <c r="F15" s="99">
        <f t="shared" ca="1" si="0"/>
        <v>18</v>
      </c>
      <c r="G15" s="98">
        <v>6</v>
      </c>
      <c r="H15" s="98" t="s">
        <v>1271</v>
      </c>
    </row>
    <row r="16" spans="1:12">
      <c r="A16" s="57" t="s">
        <v>1272</v>
      </c>
      <c r="B16" s="57" t="s">
        <v>1267</v>
      </c>
      <c r="C16" s="57" t="s">
        <v>1273</v>
      </c>
      <c r="D16" s="57" t="s">
        <v>1304</v>
      </c>
      <c r="E16" s="98">
        <v>1996</v>
      </c>
      <c r="F16" s="99">
        <f t="shared" ca="1" si="0"/>
        <v>20</v>
      </c>
      <c r="G16" s="98">
        <v>3</v>
      </c>
      <c r="H16" s="98" t="s">
        <v>1274</v>
      </c>
    </row>
    <row r="17" spans="1:8">
      <c r="A17" s="57" t="s">
        <v>1272</v>
      </c>
      <c r="B17" s="57" t="s">
        <v>1267</v>
      </c>
      <c r="C17" s="57" t="s">
        <v>1270</v>
      </c>
      <c r="D17" s="57" t="s">
        <v>1303</v>
      </c>
      <c r="E17" s="98">
        <v>1995</v>
      </c>
      <c r="F17" s="99">
        <f t="shared" ca="1" si="0"/>
        <v>21</v>
      </c>
      <c r="G17" s="98">
        <v>6</v>
      </c>
      <c r="H17" s="98" t="s">
        <v>1271</v>
      </c>
    </row>
    <row r="18" spans="1:8">
      <c r="A18" s="57" t="s">
        <v>1272</v>
      </c>
      <c r="B18" s="57" t="s">
        <v>1267</v>
      </c>
      <c r="C18" s="57" t="s">
        <v>1273</v>
      </c>
      <c r="D18" s="57" t="s">
        <v>1299</v>
      </c>
      <c r="E18" s="100">
        <v>1986</v>
      </c>
      <c r="F18" s="99">
        <f t="shared" ca="1" si="0"/>
        <v>30</v>
      </c>
      <c r="G18" s="98">
        <v>3</v>
      </c>
      <c r="H18" s="98" t="s">
        <v>1274</v>
      </c>
    </row>
    <row r="19" spans="1:8">
      <c r="A19" s="57" t="s">
        <v>1272</v>
      </c>
      <c r="B19" s="57" t="s">
        <v>1267</v>
      </c>
      <c r="C19" s="57" t="s">
        <v>1275</v>
      </c>
      <c r="D19" s="57" t="s">
        <v>1305</v>
      </c>
      <c r="E19" s="98">
        <v>1997</v>
      </c>
      <c r="F19" s="99">
        <f t="shared" ca="1" si="0"/>
        <v>19</v>
      </c>
      <c r="G19" s="98">
        <v>3</v>
      </c>
      <c r="H19" s="98" t="s">
        <v>1276</v>
      </c>
    </row>
    <row r="20" spans="1:8">
      <c r="A20" s="57" t="s">
        <v>1272</v>
      </c>
      <c r="B20" s="57" t="s">
        <v>1267</v>
      </c>
      <c r="C20" s="57" t="s">
        <v>1273</v>
      </c>
      <c r="D20" s="57" t="s">
        <v>1309</v>
      </c>
      <c r="E20" s="98">
        <v>2001</v>
      </c>
      <c r="F20" s="99">
        <f t="shared" ca="1" si="0"/>
        <v>15</v>
      </c>
      <c r="G20" s="98">
        <v>6</v>
      </c>
      <c r="H20" s="98" t="s">
        <v>1274</v>
      </c>
    </row>
    <row r="21" spans="1:8">
      <c r="A21" s="57" t="s">
        <v>1272</v>
      </c>
      <c r="B21" s="57" t="s">
        <v>1267</v>
      </c>
      <c r="C21" s="57" t="s">
        <v>1277</v>
      </c>
      <c r="D21" s="57" t="s">
        <v>1306</v>
      </c>
      <c r="E21" s="98">
        <v>1998</v>
      </c>
      <c r="F21" s="99">
        <f t="shared" ca="1" si="0"/>
        <v>18</v>
      </c>
      <c r="G21" s="98">
        <v>6</v>
      </c>
      <c r="H21" s="98" t="s">
        <v>1274</v>
      </c>
    </row>
    <row r="22" spans="1:8">
      <c r="A22" s="57" t="s">
        <v>1261</v>
      </c>
      <c r="B22" s="57" t="s">
        <v>1267</v>
      </c>
      <c r="C22" s="57" t="s">
        <v>1270</v>
      </c>
      <c r="D22" s="57" t="s">
        <v>1297</v>
      </c>
      <c r="E22" s="98">
        <v>1999</v>
      </c>
      <c r="F22" s="99">
        <f t="shared" ca="1" si="0"/>
        <v>17</v>
      </c>
      <c r="G22" s="98">
        <v>6</v>
      </c>
      <c r="H22" s="98" t="s">
        <v>1271</v>
      </c>
    </row>
    <row r="23" spans="1:8">
      <c r="A23" s="57" t="s">
        <v>1261</v>
      </c>
      <c r="B23" s="57" t="s">
        <v>1279</v>
      </c>
      <c r="C23" s="57" t="s">
        <v>1279</v>
      </c>
      <c r="D23" s="57" t="s">
        <v>1280</v>
      </c>
      <c r="E23" s="98">
        <v>1996</v>
      </c>
      <c r="F23" s="99">
        <f t="shared" ca="1" si="0"/>
        <v>20</v>
      </c>
      <c r="G23" s="98">
        <v>6</v>
      </c>
      <c r="H23" s="98" t="s">
        <v>1264</v>
      </c>
    </row>
    <row r="24" spans="1:8">
      <c r="A24" s="57" t="s">
        <v>1272</v>
      </c>
      <c r="B24" s="57" t="s">
        <v>303</v>
      </c>
      <c r="C24" s="57" t="s">
        <v>1287</v>
      </c>
      <c r="D24" s="57" t="s">
        <v>1288</v>
      </c>
      <c r="E24" s="98">
        <v>2001</v>
      </c>
      <c r="F24" s="99">
        <f t="shared" ca="1" si="0"/>
        <v>15</v>
      </c>
      <c r="G24" s="98">
        <v>6</v>
      </c>
      <c r="H24" s="98" t="s">
        <v>1285</v>
      </c>
    </row>
    <row r="25" spans="1:8">
      <c r="A25" s="57" t="s">
        <v>1272</v>
      </c>
      <c r="B25" s="57" t="s">
        <v>1289</v>
      </c>
      <c r="C25" s="57" t="s">
        <v>1292</v>
      </c>
      <c r="D25" s="57" t="s">
        <v>1293</v>
      </c>
      <c r="E25" s="98">
        <v>2002</v>
      </c>
      <c r="F25" s="99">
        <f t="shared" ca="1" si="0"/>
        <v>14</v>
      </c>
      <c r="G25" s="98">
        <v>12</v>
      </c>
      <c r="H25" s="98" t="s">
        <v>1291</v>
      </c>
    </row>
    <row r="26" spans="1:8">
      <c r="A26" s="57" t="s">
        <v>1272</v>
      </c>
      <c r="B26" s="57" t="s">
        <v>303</v>
      </c>
      <c r="C26" s="57" t="s">
        <v>1283</v>
      </c>
      <c r="D26" s="57" t="s">
        <v>1286</v>
      </c>
      <c r="E26" s="98">
        <v>2000</v>
      </c>
      <c r="F26" s="99">
        <f t="shared" ca="1" si="0"/>
        <v>16</v>
      </c>
      <c r="G26" s="98">
        <v>12</v>
      </c>
      <c r="H26" s="98" t="s">
        <v>1285</v>
      </c>
    </row>
    <row r="27" spans="1:8">
      <c r="A27" s="57" t="s">
        <v>1272</v>
      </c>
      <c r="B27" s="57" t="s">
        <v>303</v>
      </c>
      <c r="C27" s="57" t="s">
        <v>1283</v>
      </c>
      <c r="D27" s="57" t="s">
        <v>1284</v>
      </c>
      <c r="E27" s="98">
        <v>1998</v>
      </c>
      <c r="F27" s="99">
        <f t="shared" ca="1" si="0"/>
        <v>18</v>
      </c>
      <c r="G27" s="98">
        <v>12</v>
      </c>
      <c r="H27" s="98" t="s">
        <v>1285</v>
      </c>
    </row>
    <row r="28" spans="1:8">
      <c r="A28" s="57" t="s">
        <v>1261</v>
      </c>
      <c r="B28" s="57" t="s">
        <v>1279</v>
      </c>
      <c r="C28" s="57" t="s">
        <v>1279</v>
      </c>
      <c r="D28" s="57" t="s">
        <v>1282</v>
      </c>
      <c r="E28" s="98">
        <v>1999</v>
      </c>
      <c r="F28" s="99">
        <f t="shared" ca="1" si="0"/>
        <v>17</v>
      </c>
      <c r="G28" s="98">
        <v>6</v>
      </c>
      <c r="H28" s="98" t="s">
        <v>1264</v>
      </c>
    </row>
    <row r="29" spans="1:8">
      <c r="A29" s="57" t="s">
        <v>1261</v>
      </c>
      <c r="B29" s="57" t="s">
        <v>293</v>
      </c>
      <c r="C29" s="57" t="s">
        <v>1265</v>
      </c>
      <c r="D29" s="57" t="s">
        <v>1266</v>
      </c>
      <c r="E29" s="98">
        <v>2001</v>
      </c>
      <c r="F29" s="99">
        <f t="shared" ca="1" si="0"/>
        <v>15</v>
      </c>
      <c r="G29" s="98">
        <v>6</v>
      </c>
      <c r="H29" s="98" t="s">
        <v>1264</v>
      </c>
    </row>
    <row r="30" spans="1:8">
      <c r="A30" s="57" t="s">
        <v>1261</v>
      </c>
      <c r="B30" s="57" t="s">
        <v>293</v>
      </c>
      <c r="C30" s="57" t="s">
        <v>1262</v>
      </c>
      <c r="D30" s="57" t="s">
        <v>1263</v>
      </c>
      <c r="E30" s="98">
        <v>2000</v>
      </c>
      <c r="F30" s="99">
        <f t="shared" ca="1" si="0"/>
        <v>16</v>
      </c>
      <c r="G30" s="98">
        <v>6</v>
      </c>
      <c r="H30" s="98" t="s">
        <v>1264</v>
      </c>
    </row>
  </sheetData>
  <sortState ref="A4:H30">
    <sortCondition ref="D3"/>
  </sortState>
  <dataConsolidate/>
  <mergeCells count="1">
    <mergeCell ref="A1:H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1" filterMode="1"/>
  <dimension ref="A1:I1055"/>
  <sheetViews>
    <sheetView workbookViewId="0">
      <selection activeCell="G29" sqref="G29"/>
    </sheetView>
  </sheetViews>
  <sheetFormatPr baseColWidth="10" defaultRowHeight="12.75"/>
  <cols>
    <col min="1" max="1" width="50.7109375" customWidth="1"/>
    <col min="3" max="3" width="9.5703125" bestFit="1" customWidth="1"/>
    <col min="4" max="4" width="10.28515625" customWidth="1"/>
    <col min="5" max="5" width="31.7109375" bestFit="1" customWidth="1"/>
    <col min="6" max="6" width="5.28515625" customWidth="1"/>
    <col min="7" max="7" width="33.28515625" customWidth="1"/>
    <col min="8" max="8" width="4.42578125" customWidth="1"/>
  </cols>
  <sheetData>
    <row r="1" spans="1:9">
      <c r="A1" t="s">
        <v>150</v>
      </c>
      <c r="B1" t="s">
        <v>151</v>
      </c>
      <c r="C1" t="s">
        <v>154</v>
      </c>
      <c r="D1" t="s">
        <v>152</v>
      </c>
      <c r="E1" t="s">
        <v>153</v>
      </c>
      <c r="G1" s="458"/>
      <c r="I1" s="457"/>
    </row>
    <row r="2" spans="1:9">
      <c r="A2" t="s">
        <v>325</v>
      </c>
      <c r="B2">
        <v>344941570</v>
      </c>
      <c r="C2">
        <v>22</v>
      </c>
      <c r="D2">
        <v>59139</v>
      </c>
      <c r="E2" t="s">
        <v>326</v>
      </c>
      <c r="G2" s="383"/>
      <c r="I2" s="383"/>
    </row>
    <row r="3" spans="1:9">
      <c r="A3" t="s">
        <v>327</v>
      </c>
      <c r="B3">
        <v>215903022</v>
      </c>
      <c r="C3">
        <v>14</v>
      </c>
      <c r="D3">
        <v>59195</v>
      </c>
      <c r="E3" t="s">
        <v>328</v>
      </c>
      <c r="I3" s="383"/>
    </row>
    <row r="4" spans="1:9" hidden="1">
      <c r="A4" t="s">
        <v>329</v>
      </c>
      <c r="B4">
        <v>369200431</v>
      </c>
      <c r="C4">
        <v>38</v>
      </c>
      <c r="D4">
        <v>62000</v>
      </c>
      <c r="E4" t="s">
        <v>330</v>
      </c>
    </row>
    <row r="5" spans="1:9" hidden="1">
      <c r="A5" t="s">
        <v>331</v>
      </c>
      <c r="B5">
        <v>335337119</v>
      </c>
      <c r="C5">
        <v>36</v>
      </c>
      <c r="D5">
        <v>51450</v>
      </c>
      <c r="E5" t="s">
        <v>332</v>
      </c>
    </row>
    <row r="6" spans="1:9">
      <c r="A6" t="s">
        <v>333</v>
      </c>
      <c r="B6">
        <v>215900432</v>
      </c>
      <c r="C6">
        <v>18</v>
      </c>
      <c r="D6">
        <v>59270</v>
      </c>
      <c r="E6" t="s">
        <v>334</v>
      </c>
    </row>
    <row r="7" spans="1:9">
      <c r="A7" t="s">
        <v>335</v>
      </c>
      <c r="B7">
        <v>245901087</v>
      </c>
      <c r="C7">
        <v>24</v>
      </c>
      <c r="D7">
        <v>59603</v>
      </c>
      <c r="E7" t="s">
        <v>336</v>
      </c>
    </row>
    <row r="8" spans="1:9">
      <c r="A8" t="s">
        <v>337</v>
      </c>
      <c r="B8">
        <v>403297526</v>
      </c>
      <c r="C8">
        <v>28</v>
      </c>
      <c r="D8">
        <v>59100</v>
      </c>
      <c r="E8" t="s">
        <v>338</v>
      </c>
    </row>
    <row r="9" spans="1:9">
      <c r="A9" t="s">
        <v>339</v>
      </c>
      <c r="B9">
        <v>342938107</v>
      </c>
      <c r="C9">
        <v>30</v>
      </c>
      <c r="D9">
        <v>59290</v>
      </c>
      <c r="E9" t="s">
        <v>340</v>
      </c>
    </row>
    <row r="10" spans="1:9">
      <c r="A10" t="s">
        <v>339</v>
      </c>
      <c r="B10">
        <v>342938107</v>
      </c>
      <c r="C10">
        <v>30</v>
      </c>
      <c r="D10">
        <v>59290</v>
      </c>
      <c r="E10" t="s">
        <v>340</v>
      </c>
    </row>
    <row r="11" spans="1:9">
      <c r="A11" t="s">
        <v>339</v>
      </c>
      <c r="B11">
        <v>342938107</v>
      </c>
      <c r="C11">
        <v>30</v>
      </c>
      <c r="D11">
        <v>59290</v>
      </c>
      <c r="E11" t="s">
        <v>340</v>
      </c>
    </row>
    <row r="12" spans="1:9">
      <c r="A12" t="s">
        <v>339</v>
      </c>
      <c r="B12">
        <v>342938107</v>
      </c>
      <c r="C12">
        <v>30</v>
      </c>
      <c r="D12">
        <v>59290</v>
      </c>
      <c r="E12" t="s">
        <v>340</v>
      </c>
    </row>
    <row r="13" spans="1:9">
      <c r="A13" t="s">
        <v>339</v>
      </c>
      <c r="B13">
        <v>342938107</v>
      </c>
      <c r="C13">
        <v>30</v>
      </c>
      <c r="D13">
        <v>59290</v>
      </c>
      <c r="E13" t="s">
        <v>340</v>
      </c>
    </row>
    <row r="14" spans="1:9">
      <c r="A14" t="s">
        <v>339</v>
      </c>
      <c r="B14">
        <v>342938107</v>
      </c>
      <c r="C14">
        <v>30</v>
      </c>
      <c r="D14">
        <v>59290</v>
      </c>
      <c r="E14" t="s">
        <v>340</v>
      </c>
    </row>
    <row r="15" spans="1:9">
      <c r="A15" t="s">
        <v>341</v>
      </c>
      <c r="B15">
        <v>215903659</v>
      </c>
      <c r="C15">
        <v>13</v>
      </c>
      <c r="D15">
        <v>59720</v>
      </c>
      <c r="E15" t="s">
        <v>342</v>
      </c>
    </row>
    <row r="16" spans="1:9">
      <c r="A16" t="s">
        <v>343</v>
      </c>
      <c r="B16">
        <v>384652756</v>
      </c>
      <c r="C16">
        <v>30</v>
      </c>
      <c r="D16">
        <v>59229</v>
      </c>
      <c r="E16" t="s">
        <v>344</v>
      </c>
    </row>
    <row r="17" spans="1:5" hidden="1">
      <c r="A17" t="s">
        <v>345</v>
      </c>
      <c r="B17">
        <v>305108482</v>
      </c>
      <c r="C17">
        <v>79</v>
      </c>
      <c r="D17">
        <v>62800</v>
      </c>
      <c r="E17" t="s">
        <v>346</v>
      </c>
    </row>
    <row r="18" spans="1:5" hidden="1">
      <c r="A18" t="s">
        <v>347</v>
      </c>
      <c r="B18">
        <v>216207373</v>
      </c>
      <c r="C18">
        <v>12</v>
      </c>
      <c r="D18">
        <v>62114</v>
      </c>
      <c r="E18" t="s">
        <v>348</v>
      </c>
    </row>
    <row r="19" spans="1:5">
      <c r="A19" t="s">
        <v>349</v>
      </c>
      <c r="B19">
        <v>339895781</v>
      </c>
      <c r="C19">
        <v>427</v>
      </c>
      <c r="D19">
        <v>59139</v>
      </c>
      <c r="E19" t="s">
        <v>326</v>
      </c>
    </row>
    <row r="20" spans="1:5">
      <c r="A20" t="s">
        <v>350</v>
      </c>
      <c r="B20">
        <v>195900584</v>
      </c>
      <c r="C20">
        <v>28</v>
      </c>
      <c r="D20">
        <v>59187</v>
      </c>
      <c r="E20" t="s">
        <v>351</v>
      </c>
    </row>
    <row r="21" spans="1:5" hidden="1">
      <c r="A21" t="s">
        <v>352</v>
      </c>
      <c r="B21">
        <v>216200048</v>
      </c>
      <c r="C21">
        <v>17</v>
      </c>
      <c r="D21">
        <v>62217</v>
      </c>
      <c r="E21" t="s">
        <v>353</v>
      </c>
    </row>
    <row r="22" spans="1:5">
      <c r="A22" t="s">
        <v>354</v>
      </c>
      <c r="B22">
        <v>410077366</v>
      </c>
      <c r="C22">
        <v>20</v>
      </c>
      <c r="D22">
        <v>59464</v>
      </c>
      <c r="E22" t="s">
        <v>355</v>
      </c>
    </row>
    <row r="23" spans="1:5">
      <c r="A23" t="s">
        <v>356</v>
      </c>
      <c r="B23">
        <v>339903296</v>
      </c>
      <c r="C23">
        <v>20</v>
      </c>
      <c r="D23">
        <v>59140</v>
      </c>
      <c r="E23" t="s">
        <v>357</v>
      </c>
    </row>
    <row r="24" spans="1:5" hidden="1">
      <c r="A24" t="s">
        <v>358</v>
      </c>
      <c r="B24">
        <v>322084195</v>
      </c>
      <c r="C24">
        <v>146</v>
      </c>
      <c r="D24">
        <v>62215</v>
      </c>
      <c r="E24" t="s">
        <v>359</v>
      </c>
    </row>
    <row r="25" spans="1:5" hidden="1">
      <c r="A25" t="s">
        <v>360</v>
      </c>
      <c r="B25">
        <v>428753875</v>
      </c>
      <c r="C25">
        <v>15</v>
      </c>
      <c r="D25">
        <v>75009</v>
      </c>
      <c r="E25" t="s">
        <v>361</v>
      </c>
    </row>
    <row r="26" spans="1:5" hidden="1">
      <c r="A26" t="s">
        <v>362</v>
      </c>
      <c r="B26">
        <v>562011742</v>
      </c>
      <c r="C26">
        <v>144</v>
      </c>
      <c r="D26">
        <v>92500</v>
      </c>
      <c r="E26" t="s">
        <v>363</v>
      </c>
    </row>
    <row r="27" spans="1:5" hidden="1">
      <c r="A27" t="s">
        <v>364</v>
      </c>
      <c r="B27">
        <v>339993164</v>
      </c>
      <c r="C27">
        <v>260</v>
      </c>
      <c r="D27">
        <v>57070</v>
      </c>
      <c r="E27" t="s">
        <v>365</v>
      </c>
    </row>
    <row r="28" spans="1:5">
      <c r="A28" t="s">
        <v>366</v>
      </c>
      <c r="B28">
        <v>215905407</v>
      </c>
      <c r="C28">
        <v>15</v>
      </c>
      <c r="D28">
        <v>59430</v>
      </c>
      <c r="E28" t="s">
        <v>367</v>
      </c>
    </row>
    <row r="29" spans="1:5">
      <c r="A29" t="s">
        <v>349</v>
      </c>
      <c r="B29">
        <v>339895781</v>
      </c>
      <c r="C29">
        <v>427</v>
      </c>
      <c r="D29">
        <v>59139</v>
      </c>
      <c r="E29" t="s">
        <v>326</v>
      </c>
    </row>
    <row r="30" spans="1:5">
      <c r="A30" t="s">
        <v>349</v>
      </c>
      <c r="B30">
        <v>339895781</v>
      </c>
      <c r="C30">
        <v>1227</v>
      </c>
      <c r="D30">
        <v>59200</v>
      </c>
      <c r="E30" t="s">
        <v>368</v>
      </c>
    </row>
    <row r="31" spans="1:5">
      <c r="A31" t="s">
        <v>369</v>
      </c>
      <c r="B31">
        <v>332748391</v>
      </c>
      <c r="C31">
        <v>15</v>
      </c>
      <c r="D31">
        <v>59164</v>
      </c>
      <c r="E31" t="s">
        <v>370</v>
      </c>
    </row>
    <row r="32" spans="1:5" hidden="1">
      <c r="A32" t="s">
        <v>371</v>
      </c>
      <c r="B32">
        <v>216201939</v>
      </c>
      <c r="C32">
        <v>16</v>
      </c>
      <c r="D32">
        <v>62107</v>
      </c>
      <c r="E32" t="s">
        <v>372</v>
      </c>
    </row>
    <row r="33" spans="1:5">
      <c r="A33" t="s">
        <v>373</v>
      </c>
      <c r="D33">
        <v>59650</v>
      </c>
      <c r="E33" t="s">
        <v>374</v>
      </c>
    </row>
    <row r="34" spans="1:5">
      <c r="A34" t="s">
        <v>375</v>
      </c>
      <c r="B34">
        <v>969201532</v>
      </c>
      <c r="C34">
        <v>39</v>
      </c>
      <c r="D34">
        <v>59170</v>
      </c>
      <c r="E34" t="s">
        <v>376</v>
      </c>
    </row>
    <row r="35" spans="1:5">
      <c r="A35" t="s">
        <v>377</v>
      </c>
      <c r="B35">
        <v>215902990</v>
      </c>
      <c r="C35">
        <v>13</v>
      </c>
      <c r="D35">
        <v>59510</v>
      </c>
      <c r="E35" t="s">
        <v>378</v>
      </c>
    </row>
    <row r="36" spans="1:5" hidden="1">
      <c r="A36" t="s">
        <v>379</v>
      </c>
      <c r="B36">
        <v>378368294</v>
      </c>
      <c r="C36">
        <v>13</v>
      </c>
      <c r="D36">
        <v>62223</v>
      </c>
      <c r="E36" t="s">
        <v>380</v>
      </c>
    </row>
    <row r="37" spans="1:5">
      <c r="A37" t="s">
        <v>381</v>
      </c>
      <c r="B37">
        <v>788412625</v>
      </c>
      <c r="C37">
        <v>55</v>
      </c>
      <c r="D37">
        <v>59320</v>
      </c>
      <c r="E37" t="s">
        <v>382</v>
      </c>
    </row>
    <row r="38" spans="1:5">
      <c r="A38" t="s">
        <v>383</v>
      </c>
      <c r="B38">
        <v>378072144</v>
      </c>
      <c r="C38">
        <v>17</v>
      </c>
      <c r="D38">
        <v>59800</v>
      </c>
      <c r="E38" t="s">
        <v>384</v>
      </c>
    </row>
    <row r="39" spans="1:5" hidden="1">
      <c r="A39" t="s">
        <v>385</v>
      </c>
      <c r="B39">
        <v>325365674</v>
      </c>
      <c r="C39">
        <v>10</v>
      </c>
      <c r="D39">
        <v>62100</v>
      </c>
      <c r="E39" t="s">
        <v>386</v>
      </c>
    </row>
    <row r="40" spans="1:5">
      <c r="A40" t="s">
        <v>387</v>
      </c>
      <c r="B40">
        <v>175902220</v>
      </c>
      <c r="C40">
        <v>11</v>
      </c>
      <c r="D40">
        <v>59300</v>
      </c>
      <c r="E40" t="s">
        <v>388</v>
      </c>
    </row>
    <row r="41" spans="1:5" hidden="1">
      <c r="A41" t="s">
        <v>389</v>
      </c>
      <c r="B41">
        <v>457509909</v>
      </c>
      <c r="C41">
        <v>75</v>
      </c>
      <c r="D41">
        <v>62200</v>
      </c>
      <c r="E41" t="s">
        <v>390</v>
      </c>
    </row>
    <row r="42" spans="1:5" hidden="1">
      <c r="A42" t="s">
        <v>389</v>
      </c>
      <c r="B42">
        <v>457509909</v>
      </c>
      <c r="C42">
        <v>75</v>
      </c>
      <c r="D42">
        <v>62200</v>
      </c>
      <c r="E42" t="s">
        <v>390</v>
      </c>
    </row>
    <row r="43" spans="1:5" hidden="1">
      <c r="A43" t="s">
        <v>389</v>
      </c>
      <c r="B43">
        <v>457509909</v>
      </c>
      <c r="C43">
        <v>75</v>
      </c>
      <c r="D43">
        <v>62200</v>
      </c>
      <c r="E43" t="s">
        <v>390</v>
      </c>
    </row>
    <row r="44" spans="1:5">
      <c r="A44" t="s">
        <v>389</v>
      </c>
      <c r="B44">
        <v>457509909</v>
      </c>
      <c r="C44">
        <v>34</v>
      </c>
      <c r="D44">
        <v>59320</v>
      </c>
      <c r="E44" t="s">
        <v>391</v>
      </c>
    </row>
    <row r="45" spans="1:5">
      <c r="A45" t="s">
        <v>392</v>
      </c>
      <c r="B45">
        <v>195901335</v>
      </c>
      <c r="C45">
        <v>16</v>
      </c>
      <c r="D45">
        <v>59373</v>
      </c>
      <c r="E45" t="s">
        <v>393</v>
      </c>
    </row>
    <row r="46" spans="1:5" hidden="1">
      <c r="A46" t="s">
        <v>394</v>
      </c>
      <c r="B46">
        <v>328877220</v>
      </c>
      <c r="C46">
        <v>41</v>
      </c>
      <c r="D46">
        <v>62360</v>
      </c>
      <c r="E46" t="s">
        <v>395</v>
      </c>
    </row>
    <row r="47" spans="1:5">
      <c r="A47" t="s">
        <v>396</v>
      </c>
      <c r="B47">
        <v>338253230</v>
      </c>
      <c r="C47">
        <v>10844</v>
      </c>
      <c r="D47">
        <v>59700</v>
      </c>
      <c r="E47" t="s">
        <v>397</v>
      </c>
    </row>
    <row r="48" spans="1:5" hidden="1">
      <c r="A48" t="s">
        <v>398</v>
      </c>
      <c r="B48">
        <v>176200012</v>
      </c>
      <c r="C48">
        <v>19</v>
      </c>
      <c r="D48">
        <v>62000</v>
      </c>
      <c r="E48" t="s">
        <v>330</v>
      </c>
    </row>
    <row r="49" spans="1:5">
      <c r="A49" t="s">
        <v>399</v>
      </c>
      <c r="B49">
        <v>380019620</v>
      </c>
      <c r="C49">
        <v>109</v>
      </c>
      <c r="D49">
        <v>59777</v>
      </c>
      <c r="E49" t="s">
        <v>384</v>
      </c>
    </row>
    <row r="50" spans="1:5" hidden="1">
      <c r="A50" t="s">
        <v>400</v>
      </c>
      <c r="B50">
        <v>246200299</v>
      </c>
      <c r="C50">
        <v>13</v>
      </c>
      <c r="D50">
        <v>62110</v>
      </c>
      <c r="E50" t="s">
        <v>401</v>
      </c>
    </row>
    <row r="51" spans="1:5" hidden="1">
      <c r="A51" t="s">
        <v>402</v>
      </c>
      <c r="B51">
        <v>339268203</v>
      </c>
      <c r="C51">
        <v>17</v>
      </c>
      <c r="D51">
        <v>62340</v>
      </c>
      <c r="E51" t="s">
        <v>403</v>
      </c>
    </row>
    <row r="52" spans="1:5">
      <c r="A52" t="s">
        <v>404</v>
      </c>
      <c r="B52">
        <v>783710130</v>
      </c>
      <c r="C52">
        <v>56</v>
      </c>
      <c r="D52">
        <v>59800</v>
      </c>
      <c r="E52" t="s">
        <v>384</v>
      </c>
    </row>
    <row r="53" spans="1:5">
      <c r="A53" t="s">
        <v>404</v>
      </c>
      <c r="B53">
        <v>783710130</v>
      </c>
      <c r="C53">
        <v>56</v>
      </c>
      <c r="D53">
        <v>59800</v>
      </c>
      <c r="E53" t="s">
        <v>384</v>
      </c>
    </row>
    <row r="54" spans="1:5" hidden="1">
      <c r="A54" t="s">
        <v>405</v>
      </c>
      <c r="B54">
        <v>783995830</v>
      </c>
      <c r="C54">
        <v>16</v>
      </c>
      <c r="D54">
        <v>62630</v>
      </c>
      <c r="E54" t="s">
        <v>406</v>
      </c>
    </row>
    <row r="55" spans="1:5">
      <c r="A55" t="s">
        <v>407</v>
      </c>
      <c r="B55">
        <v>475581591</v>
      </c>
      <c r="C55">
        <v>17</v>
      </c>
      <c r="D55">
        <v>59170</v>
      </c>
      <c r="E55" t="s">
        <v>376</v>
      </c>
    </row>
    <row r="56" spans="1:5">
      <c r="A56" t="s">
        <v>408</v>
      </c>
      <c r="B56">
        <v>403052111</v>
      </c>
      <c r="C56">
        <v>16</v>
      </c>
      <c r="D56">
        <v>59110</v>
      </c>
      <c r="E56" t="s">
        <v>409</v>
      </c>
    </row>
    <row r="57" spans="1:5" hidden="1">
      <c r="A57" t="s">
        <v>410</v>
      </c>
      <c r="B57">
        <v>445621048</v>
      </c>
      <c r="C57">
        <v>70</v>
      </c>
      <c r="D57">
        <v>62240</v>
      </c>
      <c r="E57" t="s">
        <v>411</v>
      </c>
    </row>
    <row r="58" spans="1:5">
      <c r="A58" t="s">
        <v>412</v>
      </c>
      <c r="B58">
        <v>382814879</v>
      </c>
      <c r="C58">
        <v>21</v>
      </c>
      <c r="D58">
        <v>59553</v>
      </c>
      <c r="E58" t="s">
        <v>413</v>
      </c>
    </row>
    <row r="59" spans="1:5" hidden="1">
      <c r="A59" t="s">
        <v>414</v>
      </c>
      <c r="B59">
        <v>408418135</v>
      </c>
      <c r="C59">
        <v>237</v>
      </c>
      <c r="D59">
        <v>95949</v>
      </c>
      <c r="E59" t="s">
        <v>415</v>
      </c>
    </row>
    <row r="60" spans="1:5" hidden="1">
      <c r="A60" t="s">
        <v>416</v>
      </c>
      <c r="B60">
        <v>379651904</v>
      </c>
      <c r="C60">
        <v>29</v>
      </c>
      <c r="D60">
        <v>62100</v>
      </c>
      <c r="E60" t="s">
        <v>386</v>
      </c>
    </row>
    <row r="61" spans="1:5" hidden="1">
      <c r="A61" t="s">
        <v>417</v>
      </c>
      <c r="B61">
        <v>552049447</v>
      </c>
      <c r="C61">
        <v>295</v>
      </c>
      <c r="D61">
        <v>75008</v>
      </c>
      <c r="E61" t="s">
        <v>361</v>
      </c>
    </row>
    <row r="62" spans="1:5" hidden="1">
      <c r="A62" t="s">
        <v>418</v>
      </c>
      <c r="B62">
        <v>399994730</v>
      </c>
      <c r="C62">
        <v>14</v>
      </c>
      <c r="D62">
        <v>62221</v>
      </c>
      <c r="E62" t="s">
        <v>419</v>
      </c>
    </row>
    <row r="63" spans="1:5">
      <c r="A63" t="s">
        <v>420</v>
      </c>
      <c r="B63">
        <v>333087294</v>
      </c>
      <c r="C63">
        <v>505</v>
      </c>
      <c r="D63">
        <v>59000</v>
      </c>
      <c r="E63" t="s">
        <v>384</v>
      </c>
    </row>
    <row r="64" spans="1:5">
      <c r="A64" t="s">
        <v>421</v>
      </c>
      <c r="B64">
        <v>225900018</v>
      </c>
      <c r="C64">
        <v>1244</v>
      </c>
      <c r="D64">
        <v>59350</v>
      </c>
      <c r="E64" t="s">
        <v>422</v>
      </c>
    </row>
    <row r="65" spans="1:5" hidden="1">
      <c r="A65" t="s">
        <v>423</v>
      </c>
      <c r="B65">
        <v>316331065</v>
      </c>
      <c r="C65">
        <v>11</v>
      </c>
      <c r="D65">
        <v>75008</v>
      </c>
      <c r="E65" t="s">
        <v>361</v>
      </c>
    </row>
    <row r="66" spans="1:5" hidden="1">
      <c r="A66" t="s">
        <v>424</v>
      </c>
      <c r="B66">
        <v>855200507</v>
      </c>
      <c r="C66">
        <v>17</v>
      </c>
      <c r="D66">
        <v>63000</v>
      </c>
      <c r="E66" t="s">
        <v>425</v>
      </c>
    </row>
    <row r="67" spans="1:5" hidden="1">
      <c r="A67" t="s">
        <v>426</v>
      </c>
      <c r="B67">
        <v>216208264</v>
      </c>
      <c r="C67">
        <v>12</v>
      </c>
      <c r="D67">
        <v>62520</v>
      </c>
      <c r="E67" t="s">
        <v>427</v>
      </c>
    </row>
    <row r="68" spans="1:5">
      <c r="A68" t="s">
        <v>428</v>
      </c>
      <c r="B68">
        <v>682030895</v>
      </c>
      <c r="C68">
        <v>1000</v>
      </c>
      <c r="D68">
        <v>59500</v>
      </c>
      <c r="E68" t="s">
        <v>429</v>
      </c>
    </row>
    <row r="69" spans="1:5" hidden="1">
      <c r="A69" t="s">
        <v>430</v>
      </c>
      <c r="B69">
        <v>216201780</v>
      </c>
      <c r="C69">
        <v>14</v>
      </c>
      <c r="D69">
        <v>62700</v>
      </c>
      <c r="E69" t="s">
        <v>431</v>
      </c>
    </row>
    <row r="70" spans="1:5">
      <c r="A70" t="s">
        <v>432</v>
      </c>
      <c r="B70">
        <v>320772510</v>
      </c>
      <c r="C70">
        <v>535</v>
      </c>
      <c r="D70">
        <v>59155</v>
      </c>
      <c r="E70" t="s">
        <v>433</v>
      </c>
    </row>
    <row r="71" spans="1:5">
      <c r="A71" t="s">
        <v>434</v>
      </c>
      <c r="B71">
        <v>215903592</v>
      </c>
      <c r="C71">
        <v>32</v>
      </c>
      <c r="D71">
        <v>59279</v>
      </c>
      <c r="E71" t="s">
        <v>435</v>
      </c>
    </row>
    <row r="72" spans="1:5">
      <c r="A72" t="s">
        <v>436</v>
      </c>
      <c r="B72">
        <v>195932520</v>
      </c>
      <c r="C72">
        <v>16</v>
      </c>
      <c r="D72">
        <v>59611</v>
      </c>
      <c r="E72" t="s">
        <v>437</v>
      </c>
    </row>
    <row r="73" spans="1:5">
      <c r="A73" t="s">
        <v>438</v>
      </c>
      <c r="B73">
        <v>349557934</v>
      </c>
      <c r="C73">
        <v>16</v>
      </c>
      <c r="D73">
        <v>59110</v>
      </c>
      <c r="E73" t="s">
        <v>409</v>
      </c>
    </row>
    <row r="74" spans="1:5" hidden="1">
      <c r="A74" t="s">
        <v>439</v>
      </c>
      <c r="B74">
        <v>402850721</v>
      </c>
      <c r="C74">
        <v>224</v>
      </c>
      <c r="D74">
        <v>45000</v>
      </c>
      <c r="E74" t="s">
        <v>440</v>
      </c>
    </row>
    <row r="75" spans="1:5">
      <c r="A75" t="s">
        <v>441</v>
      </c>
      <c r="B75">
        <v>384560942</v>
      </c>
      <c r="C75">
        <v>250</v>
      </c>
      <c r="D75">
        <v>59712</v>
      </c>
      <c r="E75" t="s">
        <v>384</v>
      </c>
    </row>
    <row r="76" spans="1:5">
      <c r="A76" t="s">
        <v>392</v>
      </c>
      <c r="B76">
        <v>195901335</v>
      </c>
      <c r="C76">
        <v>16</v>
      </c>
      <c r="D76">
        <v>59373</v>
      </c>
      <c r="E76" t="s">
        <v>393</v>
      </c>
    </row>
    <row r="77" spans="1:5" hidden="1">
      <c r="A77" t="s">
        <v>442</v>
      </c>
      <c r="B77">
        <v>775629918</v>
      </c>
      <c r="C77">
        <v>19</v>
      </c>
      <c r="D77">
        <v>62000</v>
      </c>
      <c r="E77" t="s">
        <v>330</v>
      </c>
    </row>
    <row r="78" spans="1:5">
      <c r="A78" t="s">
        <v>443</v>
      </c>
      <c r="B78">
        <v>319870929</v>
      </c>
      <c r="C78">
        <v>27</v>
      </c>
      <c r="D78">
        <v>59000</v>
      </c>
      <c r="E78" t="s">
        <v>384</v>
      </c>
    </row>
    <row r="79" spans="1:5">
      <c r="A79" t="s">
        <v>444</v>
      </c>
      <c r="B79">
        <v>403052111</v>
      </c>
      <c r="C79">
        <v>16</v>
      </c>
      <c r="D79">
        <v>59110</v>
      </c>
      <c r="E79" t="s">
        <v>409</v>
      </c>
    </row>
    <row r="80" spans="1:5">
      <c r="A80" t="s">
        <v>445</v>
      </c>
      <c r="B80">
        <v>215903287</v>
      </c>
      <c r="C80">
        <v>13</v>
      </c>
      <c r="D80">
        <v>59130</v>
      </c>
      <c r="E80" t="s">
        <v>446</v>
      </c>
    </row>
    <row r="81" spans="1:5" hidden="1">
      <c r="A81" t="s">
        <v>447</v>
      </c>
      <c r="B81">
        <v>216203901</v>
      </c>
      <c r="C81">
        <v>14</v>
      </c>
      <c r="D81">
        <v>62600</v>
      </c>
      <c r="E81" t="s">
        <v>448</v>
      </c>
    </row>
    <row r="82" spans="1:5" hidden="1">
      <c r="A82" t="s">
        <v>449</v>
      </c>
      <c r="B82">
        <v>216204982</v>
      </c>
      <c r="C82">
        <v>13</v>
      </c>
      <c r="D82">
        <v>62300</v>
      </c>
      <c r="E82" t="s">
        <v>450</v>
      </c>
    </row>
    <row r="83" spans="1:5" hidden="1">
      <c r="A83" t="s">
        <v>451</v>
      </c>
      <c r="B83">
        <v>419283262</v>
      </c>
      <c r="C83">
        <v>14</v>
      </c>
      <c r="D83">
        <v>67960</v>
      </c>
      <c r="E83" t="s">
        <v>452</v>
      </c>
    </row>
    <row r="84" spans="1:5">
      <c r="A84" t="s">
        <v>453</v>
      </c>
      <c r="B84">
        <v>265906982</v>
      </c>
      <c r="C84">
        <v>11</v>
      </c>
      <c r="D84">
        <v>59113</v>
      </c>
      <c r="E84" t="s">
        <v>454</v>
      </c>
    </row>
    <row r="85" spans="1:5">
      <c r="A85" t="s">
        <v>455</v>
      </c>
      <c r="B85">
        <v>389612383</v>
      </c>
      <c r="C85">
        <v>23</v>
      </c>
      <c r="D85">
        <v>59290</v>
      </c>
      <c r="E85" t="s">
        <v>340</v>
      </c>
    </row>
    <row r="86" spans="1:5">
      <c r="A86" t="s">
        <v>455</v>
      </c>
      <c r="B86">
        <v>389612383</v>
      </c>
      <c r="C86">
        <v>23</v>
      </c>
      <c r="D86">
        <v>59290</v>
      </c>
      <c r="E86" t="s">
        <v>340</v>
      </c>
    </row>
    <row r="87" spans="1:5">
      <c r="A87" t="s">
        <v>456</v>
      </c>
      <c r="B87">
        <v>185900107</v>
      </c>
      <c r="C87">
        <v>11</v>
      </c>
      <c r="D87">
        <v>59018</v>
      </c>
      <c r="E87" t="s">
        <v>422</v>
      </c>
    </row>
    <row r="88" spans="1:5">
      <c r="A88" t="s">
        <v>457</v>
      </c>
      <c r="B88">
        <v>319814869</v>
      </c>
      <c r="C88">
        <v>16</v>
      </c>
      <c r="D88">
        <v>59540</v>
      </c>
      <c r="E88" t="s">
        <v>458</v>
      </c>
    </row>
    <row r="89" spans="1:5">
      <c r="A89" t="s">
        <v>459</v>
      </c>
      <c r="B89">
        <v>783806102</v>
      </c>
      <c r="C89">
        <v>19</v>
      </c>
      <c r="D89">
        <v>59100</v>
      </c>
      <c r="E89" t="s">
        <v>460</v>
      </c>
    </row>
    <row r="90" spans="1:5" hidden="1">
      <c r="A90" t="s">
        <v>430</v>
      </c>
      <c r="B90">
        <v>216201780</v>
      </c>
      <c r="C90">
        <v>14</v>
      </c>
      <c r="D90">
        <v>62700</v>
      </c>
      <c r="E90" t="s">
        <v>431</v>
      </c>
    </row>
    <row r="91" spans="1:5">
      <c r="A91" t="s">
        <v>461</v>
      </c>
      <c r="B91">
        <v>475580759</v>
      </c>
      <c r="C91">
        <v>11</v>
      </c>
      <c r="D91">
        <v>59152</v>
      </c>
      <c r="E91" t="s">
        <v>462</v>
      </c>
    </row>
    <row r="92" spans="1:5">
      <c r="A92" t="s">
        <v>349</v>
      </c>
      <c r="B92">
        <v>339895781</v>
      </c>
      <c r="C92">
        <v>1227</v>
      </c>
      <c r="D92">
        <v>59200</v>
      </c>
      <c r="E92" t="s">
        <v>368</v>
      </c>
    </row>
    <row r="93" spans="1:5">
      <c r="A93" t="s">
        <v>463</v>
      </c>
      <c r="B93">
        <v>215905449</v>
      </c>
      <c r="C93">
        <v>17</v>
      </c>
      <c r="D93">
        <v>59880</v>
      </c>
      <c r="E93" t="s">
        <v>464</v>
      </c>
    </row>
    <row r="94" spans="1:5" hidden="1">
      <c r="A94" t="s">
        <v>465</v>
      </c>
      <c r="B94">
        <v>393878764</v>
      </c>
      <c r="C94">
        <v>17</v>
      </c>
      <c r="D94">
        <v>94200</v>
      </c>
      <c r="E94" t="s">
        <v>466</v>
      </c>
    </row>
    <row r="95" spans="1:5">
      <c r="A95" t="s">
        <v>467</v>
      </c>
      <c r="B95">
        <v>445950074</v>
      </c>
      <c r="C95">
        <v>85</v>
      </c>
      <c r="D95">
        <v>59193</v>
      </c>
      <c r="E95" t="s">
        <v>468</v>
      </c>
    </row>
    <row r="96" spans="1:5">
      <c r="A96" t="s">
        <v>469</v>
      </c>
      <c r="B96">
        <v>404725582</v>
      </c>
      <c r="C96">
        <v>21</v>
      </c>
      <c r="D96">
        <v>59300</v>
      </c>
      <c r="E96" t="s">
        <v>470</v>
      </c>
    </row>
    <row r="97" spans="1:5">
      <c r="A97" t="s">
        <v>471</v>
      </c>
      <c r="B97">
        <v>399558238</v>
      </c>
      <c r="C97">
        <v>16</v>
      </c>
      <c r="D97">
        <v>59059</v>
      </c>
      <c r="E97" t="s">
        <v>460</v>
      </c>
    </row>
    <row r="98" spans="1:5">
      <c r="A98" t="s">
        <v>471</v>
      </c>
      <c r="B98">
        <v>399558238</v>
      </c>
      <c r="C98">
        <v>16</v>
      </c>
      <c r="D98">
        <v>59059</v>
      </c>
      <c r="E98" t="s">
        <v>460</v>
      </c>
    </row>
    <row r="99" spans="1:5">
      <c r="A99" t="s">
        <v>472</v>
      </c>
      <c r="B99">
        <v>75950204</v>
      </c>
      <c r="C99">
        <v>26</v>
      </c>
      <c r="D99">
        <v>59379</v>
      </c>
      <c r="E99" t="s">
        <v>473</v>
      </c>
    </row>
    <row r="100" spans="1:5">
      <c r="A100" t="s">
        <v>474</v>
      </c>
      <c r="B100">
        <v>775624075</v>
      </c>
      <c r="C100">
        <v>88</v>
      </c>
      <c r="D100">
        <v>59710</v>
      </c>
      <c r="E100" t="s">
        <v>475</v>
      </c>
    </row>
    <row r="101" spans="1:5">
      <c r="A101" t="s">
        <v>476</v>
      </c>
      <c r="B101">
        <v>399159748</v>
      </c>
      <c r="C101">
        <v>41</v>
      </c>
      <c r="D101">
        <v>59128</v>
      </c>
      <c r="E101" t="s">
        <v>477</v>
      </c>
    </row>
    <row r="102" spans="1:5">
      <c r="A102" t="s">
        <v>478</v>
      </c>
      <c r="B102">
        <v>885780197</v>
      </c>
      <c r="C102">
        <v>12</v>
      </c>
      <c r="D102">
        <v>59200</v>
      </c>
      <c r="E102" t="s">
        <v>368</v>
      </c>
    </row>
    <row r="103" spans="1:5">
      <c r="A103" t="s">
        <v>479</v>
      </c>
      <c r="B103">
        <v>402245716</v>
      </c>
      <c r="C103">
        <v>12</v>
      </c>
      <c r="D103">
        <v>59500</v>
      </c>
      <c r="E103" t="s">
        <v>429</v>
      </c>
    </row>
    <row r="104" spans="1:5">
      <c r="A104" t="s">
        <v>480</v>
      </c>
      <c r="B104">
        <v>722045622</v>
      </c>
      <c r="C104">
        <v>312</v>
      </c>
      <c r="D104">
        <v>59700</v>
      </c>
      <c r="E104" t="s">
        <v>397</v>
      </c>
    </row>
    <row r="105" spans="1:5" hidden="1">
      <c r="A105" t="s">
        <v>481</v>
      </c>
      <c r="B105">
        <v>552088536</v>
      </c>
      <c r="C105">
        <v>388</v>
      </c>
      <c r="D105">
        <v>60007</v>
      </c>
      <c r="E105" t="s">
        <v>482</v>
      </c>
    </row>
    <row r="106" spans="1:5" hidden="1">
      <c r="A106" t="s">
        <v>483</v>
      </c>
      <c r="B106">
        <v>393446737</v>
      </c>
      <c r="C106">
        <v>388</v>
      </c>
      <c r="D106">
        <v>77500</v>
      </c>
      <c r="E106" t="s">
        <v>484</v>
      </c>
    </row>
    <row r="107" spans="1:5" hidden="1">
      <c r="A107" t="s">
        <v>485</v>
      </c>
      <c r="D107">
        <v>91320</v>
      </c>
      <c r="E107" t="s">
        <v>486</v>
      </c>
    </row>
    <row r="108" spans="1:5" hidden="1">
      <c r="A108" t="s">
        <v>485</v>
      </c>
      <c r="D108">
        <v>91320</v>
      </c>
      <c r="E108" t="s">
        <v>486</v>
      </c>
    </row>
    <row r="109" spans="1:5" hidden="1">
      <c r="A109" t="s">
        <v>485</v>
      </c>
      <c r="D109">
        <v>91320</v>
      </c>
      <c r="E109" t="s">
        <v>486</v>
      </c>
    </row>
    <row r="110" spans="1:5" hidden="1">
      <c r="A110" t="s">
        <v>485</v>
      </c>
      <c r="D110">
        <v>91320</v>
      </c>
      <c r="E110" t="s">
        <v>486</v>
      </c>
    </row>
    <row r="111" spans="1:5" hidden="1">
      <c r="A111" t="s">
        <v>487</v>
      </c>
      <c r="B111">
        <v>876650052</v>
      </c>
      <c r="C111">
        <v>15</v>
      </c>
      <c r="D111">
        <v>25460</v>
      </c>
      <c r="E111" t="s">
        <v>488</v>
      </c>
    </row>
    <row r="112" spans="1:5" hidden="1">
      <c r="A112" t="s">
        <v>489</v>
      </c>
      <c r="B112">
        <v>609849153</v>
      </c>
      <c r="C112">
        <v>125</v>
      </c>
      <c r="D112">
        <v>92150</v>
      </c>
      <c r="E112" t="s">
        <v>490</v>
      </c>
    </row>
    <row r="113" spans="1:5">
      <c r="A113" t="s">
        <v>491</v>
      </c>
      <c r="B113">
        <v>320772510</v>
      </c>
      <c r="C113">
        <v>22</v>
      </c>
      <c r="D113">
        <v>59650</v>
      </c>
      <c r="E113" t="s">
        <v>374</v>
      </c>
    </row>
    <row r="114" spans="1:5" hidden="1">
      <c r="A114" t="s">
        <v>492</v>
      </c>
      <c r="B114">
        <v>572126043</v>
      </c>
      <c r="C114">
        <v>700</v>
      </c>
      <c r="D114">
        <v>92400</v>
      </c>
      <c r="E114" t="s">
        <v>493</v>
      </c>
    </row>
    <row r="115" spans="1:5" hidden="1">
      <c r="A115" t="s">
        <v>492</v>
      </c>
      <c r="B115">
        <v>572126043</v>
      </c>
      <c r="C115">
        <v>700</v>
      </c>
      <c r="D115">
        <v>92400</v>
      </c>
      <c r="E115" t="s">
        <v>493</v>
      </c>
    </row>
    <row r="116" spans="1:5" hidden="1">
      <c r="A116" t="s">
        <v>494</v>
      </c>
      <c r="B116">
        <v>338880180</v>
      </c>
      <c r="C116">
        <v>520</v>
      </c>
      <c r="D116">
        <v>93000</v>
      </c>
      <c r="E116" t="s">
        <v>495</v>
      </c>
    </row>
    <row r="117" spans="1:5" hidden="1">
      <c r="A117" t="s">
        <v>496</v>
      </c>
      <c r="B117">
        <v>705580108</v>
      </c>
      <c r="C117">
        <v>11</v>
      </c>
      <c r="D117">
        <v>89209</v>
      </c>
      <c r="E117" t="s">
        <v>497</v>
      </c>
    </row>
    <row r="118" spans="1:5" hidden="1">
      <c r="A118" t="s">
        <v>498</v>
      </c>
      <c r="B118">
        <v>706580149</v>
      </c>
      <c r="C118">
        <v>54</v>
      </c>
      <c r="D118">
        <v>92800</v>
      </c>
      <c r="E118" t="s">
        <v>499</v>
      </c>
    </row>
    <row r="119" spans="1:5" hidden="1">
      <c r="A119" t="s">
        <v>500</v>
      </c>
      <c r="B119">
        <v>552080897</v>
      </c>
      <c r="C119">
        <v>2271</v>
      </c>
      <c r="D119">
        <v>80330</v>
      </c>
      <c r="E119" t="s">
        <v>501</v>
      </c>
    </row>
    <row r="120" spans="1:5" hidden="1">
      <c r="A120" t="s">
        <v>502</v>
      </c>
      <c r="B120">
        <v>305024515</v>
      </c>
      <c r="C120">
        <v>127</v>
      </c>
      <c r="D120">
        <v>76305</v>
      </c>
      <c r="E120" t="s">
        <v>503</v>
      </c>
    </row>
    <row r="121" spans="1:5" hidden="1">
      <c r="A121" t="s">
        <v>502</v>
      </c>
      <c r="B121">
        <v>305024515</v>
      </c>
      <c r="C121">
        <v>127</v>
      </c>
      <c r="D121">
        <v>76305</v>
      </c>
      <c r="E121" t="s">
        <v>503</v>
      </c>
    </row>
    <row r="122" spans="1:5" hidden="1">
      <c r="A122" t="s">
        <v>502</v>
      </c>
      <c r="B122">
        <v>305024515</v>
      </c>
      <c r="C122">
        <v>127</v>
      </c>
      <c r="D122">
        <v>76305</v>
      </c>
      <c r="E122" t="s">
        <v>503</v>
      </c>
    </row>
    <row r="123" spans="1:5" hidden="1">
      <c r="A123" t="s">
        <v>504</v>
      </c>
      <c r="B123">
        <v>309071942</v>
      </c>
      <c r="C123">
        <v>77</v>
      </c>
      <c r="D123">
        <v>77200</v>
      </c>
      <c r="E123" t="s">
        <v>505</v>
      </c>
    </row>
    <row r="124" spans="1:5" hidden="1">
      <c r="A124" t="s">
        <v>504</v>
      </c>
      <c r="B124">
        <v>309071942</v>
      </c>
      <c r="C124">
        <v>77</v>
      </c>
      <c r="D124">
        <v>77200</v>
      </c>
      <c r="E124" t="s">
        <v>505</v>
      </c>
    </row>
    <row r="125" spans="1:5" hidden="1">
      <c r="A125" t="s">
        <v>504</v>
      </c>
      <c r="B125">
        <v>309071942</v>
      </c>
      <c r="C125">
        <v>77</v>
      </c>
      <c r="D125">
        <v>77200</v>
      </c>
      <c r="E125" t="s">
        <v>505</v>
      </c>
    </row>
    <row r="126" spans="1:5" hidden="1">
      <c r="A126" t="s">
        <v>504</v>
      </c>
      <c r="B126">
        <v>309071942</v>
      </c>
      <c r="C126">
        <v>77</v>
      </c>
      <c r="D126">
        <v>77200</v>
      </c>
      <c r="E126" t="s">
        <v>505</v>
      </c>
    </row>
    <row r="127" spans="1:5" hidden="1">
      <c r="A127" t="s">
        <v>504</v>
      </c>
      <c r="B127">
        <v>309071942</v>
      </c>
      <c r="C127">
        <v>77</v>
      </c>
      <c r="D127">
        <v>77200</v>
      </c>
      <c r="E127" t="s">
        <v>505</v>
      </c>
    </row>
    <row r="128" spans="1:5" hidden="1">
      <c r="A128" t="s">
        <v>504</v>
      </c>
      <c r="B128">
        <v>309071942</v>
      </c>
      <c r="C128">
        <v>77</v>
      </c>
      <c r="D128">
        <v>77200</v>
      </c>
      <c r="E128" t="s">
        <v>505</v>
      </c>
    </row>
    <row r="129" spans="1:5" hidden="1">
      <c r="A129" t="s">
        <v>504</v>
      </c>
      <c r="B129">
        <v>309071942</v>
      </c>
      <c r="C129">
        <v>77</v>
      </c>
      <c r="D129">
        <v>77200</v>
      </c>
      <c r="E129" t="s">
        <v>505</v>
      </c>
    </row>
    <row r="130" spans="1:5">
      <c r="A130" t="s">
        <v>506</v>
      </c>
      <c r="B130">
        <v>265907766</v>
      </c>
      <c r="C130">
        <v>25</v>
      </c>
      <c r="D130">
        <v>59163</v>
      </c>
      <c r="E130" t="s">
        <v>507</v>
      </c>
    </row>
    <row r="131" spans="1:5" hidden="1">
      <c r="A131" t="s">
        <v>508</v>
      </c>
      <c r="B131">
        <v>542074794</v>
      </c>
      <c r="C131">
        <v>547</v>
      </c>
      <c r="D131">
        <v>93330</v>
      </c>
      <c r="E131" t="s">
        <v>509</v>
      </c>
    </row>
    <row r="132" spans="1:5" hidden="1">
      <c r="A132" t="s">
        <v>510</v>
      </c>
      <c r="B132">
        <v>381480367</v>
      </c>
      <c r="C132">
        <v>14</v>
      </c>
      <c r="D132">
        <v>62130</v>
      </c>
      <c r="E132" t="s">
        <v>511</v>
      </c>
    </row>
    <row r="133" spans="1:5" hidden="1">
      <c r="A133" t="s">
        <v>512</v>
      </c>
      <c r="B133">
        <v>303040604</v>
      </c>
      <c r="C133">
        <v>17</v>
      </c>
      <c r="D133">
        <v>80200</v>
      </c>
      <c r="E133" t="s">
        <v>513</v>
      </c>
    </row>
    <row r="134" spans="1:5" hidden="1">
      <c r="A134" t="s">
        <v>514</v>
      </c>
      <c r="B134">
        <v>777343815</v>
      </c>
      <c r="C134">
        <v>1131</v>
      </c>
      <c r="D134">
        <v>56204</v>
      </c>
      <c r="E134" t="s">
        <v>515</v>
      </c>
    </row>
    <row r="135" spans="1:5" hidden="1">
      <c r="A135" t="s">
        <v>516</v>
      </c>
      <c r="B135">
        <v>552136780</v>
      </c>
      <c r="C135">
        <v>53</v>
      </c>
      <c r="D135">
        <v>92400</v>
      </c>
      <c r="E135" t="s">
        <v>493</v>
      </c>
    </row>
    <row r="136" spans="1:5">
      <c r="A136" t="s">
        <v>517</v>
      </c>
      <c r="B136">
        <v>319581336</v>
      </c>
      <c r="C136">
        <v>17</v>
      </c>
      <c r="D136">
        <v>59309</v>
      </c>
      <c r="E136" t="s">
        <v>518</v>
      </c>
    </row>
    <row r="137" spans="1:5">
      <c r="A137" t="s">
        <v>519</v>
      </c>
      <c r="B137">
        <v>349557934</v>
      </c>
      <c r="C137">
        <v>16</v>
      </c>
      <c r="D137">
        <v>59110</v>
      </c>
      <c r="E137" t="s">
        <v>409</v>
      </c>
    </row>
    <row r="138" spans="1:5" hidden="1">
      <c r="A138" t="s">
        <v>520</v>
      </c>
      <c r="B138">
        <v>413114901</v>
      </c>
      <c r="C138">
        <v>23</v>
      </c>
      <c r="D138">
        <v>93176</v>
      </c>
      <c r="E138" t="s">
        <v>521</v>
      </c>
    </row>
    <row r="139" spans="1:5">
      <c r="A139" t="s">
        <v>522</v>
      </c>
      <c r="B139">
        <v>392263760</v>
      </c>
      <c r="C139">
        <v>36</v>
      </c>
      <c r="D139">
        <v>59100</v>
      </c>
      <c r="E139" t="s">
        <v>338</v>
      </c>
    </row>
    <row r="140" spans="1:5">
      <c r="A140" t="s">
        <v>523</v>
      </c>
      <c r="B140">
        <v>622008308</v>
      </c>
      <c r="C140">
        <v>59</v>
      </c>
      <c r="D140">
        <v>59310</v>
      </c>
      <c r="E140" t="s">
        <v>524</v>
      </c>
    </row>
    <row r="141" spans="1:5" hidden="1">
      <c r="A141" t="s">
        <v>525</v>
      </c>
      <c r="B141">
        <v>661750067</v>
      </c>
      <c r="C141">
        <v>117</v>
      </c>
      <c r="D141">
        <v>62231</v>
      </c>
      <c r="E141" t="s">
        <v>526</v>
      </c>
    </row>
    <row r="142" spans="1:5">
      <c r="A142" t="s">
        <v>366</v>
      </c>
      <c r="B142">
        <v>215905407</v>
      </c>
      <c r="C142">
        <v>15</v>
      </c>
      <c r="D142">
        <v>59430</v>
      </c>
      <c r="E142" t="s">
        <v>367</v>
      </c>
    </row>
    <row r="143" spans="1:5">
      <c r="A143" t="s">
        <v>527</v>
      </c>
      <c r="B143">
        <v>349026955</v>
      </c>
      <c r="C143">
        <v>63</v>
      </c>
      <c r="D143">
        <v>59110</v>
      </c>
      <c r="E143" t="s">
        <v>409</v>
      </c>
    </row>
    <row r="144" spans="1:5" hidden="1">
      <c r="A144" t="s">
        <v>528</v>
      </c>
      <c r="B144">
        <v>423755644</v>
      </c>
      <c r="C144">
        <v>22</v>
      </c>
      <c r="D144">
        <v>62100</v>
      </c>
      <c r="E144" t="s">
        <v>386</v>
      </c>
    </row>
    <row r="145" spans="1:5" hidden="1">
      <c r="A145" t="s">
        <v>529</v>
      </c>
      <c r="B145">
        <v>347939191</v>
      </c>
      <c r="C145">
        <v>24</v>
      </c>
      <c r="D145">
        <v>62310</v>
      </c>
      <c r="E145" t="s">
        <v>530</v>
      </c>
    </row>
    <row r="146" spans="1:5">
      <c r="A146" t="s">
        <v>531</v>
      </c>
      <c r="B146">
        <v>215901224</v>
      </c>
      <c r="C146">
        <v>18</v>
      </c>
      <c r="D146">
        <v>59400</v>
      </c>
      <c r="E146" t="s">
        <v>532</v>
      </c>
    </row>
    <row r="147" spans="1:5" hidden="1">
      <c r="A147" t="s">
        <v>533</v>
      </c>
      <c r="B147">
        <v>319279576</v>
      </c>
      <c r="C147">
        <v>122</v>
      </c>
      <c r="D147">
        <v>28000</v>
      </c>
      <c r="E147" t="s">
        <v>534</v>
      </c>
    </row>
    <row r="148" spans="1:5" hidden="1">
      <c r="A148" t="s">
        <v>535</v>
      </c>
      <c r="B148">
        <v>602045288</v>
      </c>
      <c r="C148">
        <v>613</v>
      </c>
      <c r="D148">
        <v>77186</v>
      </c>
      <c r="E148" t="s">
        <v>536</v>
      </c>
    </row>
    <row r="149" spans="1:5" hidden="1">
      <c r="A149" t="s">
        <v>537</v>
      </c>
      <c r="B149">
        <v>390878288</v>
      </c>
      <c r="C149">
        <v>13</v>
      </c>
      <c r="D149">
        <v>62120</v>
      </c>
      <c r="E149" t="s">
        <v>538</v>
      </c>
    </row>
    <row r="150" spans="1:5">
      <c r="A150" t="s">
        <v>539</v>
      </c>
      <c r="B150">
        <v>552110827</v>
      </c>
      <c r="C150">
        <v>102</v>
      </c>
      <c r="D150">
        <v>59800</v>
      </c>
      <c r="E150" t="s">
        <v>384</v>
      </c>
    </row>
    <row r="151" spans="1:5">
      <c r="A151" t="s">
        <v>389</v>
      </c>
      <c r="B151">
        <v>457509909</v>
      </c>
      <c r="C151">
        <v>34</v>
      </c>
      <c r="D151">
        <v>59320</v>
      </c>
      <c r="E151" t="s">
        <v>391</v>
      </c>
    </row>
    <row r="152" spans="1:5">
      <c r="A152" t="s">
        <v>540</v>
      </c>
      <c r="B152">
        <v>215906488</v>
      </c>
      <c r="C152">
        <v>14</v>
      </c>
      <c r="D152">
        <v>59635</v>
      </c>
      <c r="E152" t="s">
        <v>541</v>
      </c>
    </row>
    <row r="153" spans="1:5">
      <c r="A153" t="s">
        <v>540</v>
      </c>
      <c r="B153">
        <v>215906488</v>
      </c>
      <c r="C153">
        <v>14</v>
      </c>
      <c r="D153">
        <v>59635</v>
      </c>
      <c r="E153" t="s">
        <v>541</v>
      </c>
    </row>
    <row r="154" spans="1:5">
      <c r="A154" t="s">
        <v>540</v>
      </c>
      <c r="B154">
        <v>215906488</v>
      </c>
      <c r="C154">
        <v>14</v>
      </c>
      <c r="D154">
        <v>59635</v>
      </c>
      <c r="E154" t="s">
        <v>541</v>
      </c>
    </row>
    <row r="155" spans="1:5">
      <c r="A155" t="s">
        <v>540</v>
      </c>
      <c r="B155">
        <v>215906488</v>
      </c>
      <c r="C155">
        <v>14</v>
      </c>
      <c r="D155">
        <v>59635</v>
      </c>
      <c r="E155" t="s">
        <v>541</v>
      </c>
    </row>
    <row r="156" spans="1:5">
      <c r="A156" t="s">
        <v>540</v>
      </c>
      <c r="B156">
        <v>215906488</v>
      </c>
      <c r="C156">
        <v>14</v>
      </c>
      <c r="D156">
        <v>59635</v>
      </c>
      <c r="E156" t="s">
        <v>541</v>
      </c>
    </row>
    <row r="157" spans="1:5">
      <c r="A157" t="s">
        <v>540</v>
      </c>
      <c r="B157">
        <v>215906488</v>
      </c>
      <c r="C157">
        <v>14</v>
      </c>
      <c r="D157">
        <v>59635</v>
      </c>
      <c r="E157" t="s">
        <v>541</v>
      </c>
    </row>
    <row r="158" spans="1:5">
      <c r="A158" t="s">
        <v>540</v>
      </c>
      <c r="B158">
        <v>215906488</v>
      </c>
      <c r="C158">
        <v>14</v>
      </c>
      <c r="D158">
        <v>59635</v>
      </c>
      <c r="E158" t="s">
        <v>541</v>
      </c>
    </row>
    <row r="159" spans="1:5" hidden="1">
      <c r="A159" t="s">
        <v>542</v>
      </c>
      <c r="B159">
        <v>383714714</v>
      </c>
      <c r="C159">
        <v>268</v>
      </c>
      <c r="D159">
        <v>91190</v>
      </c>
      <c r="E159" t="s">
        <v>543</v>
      </c>
    </row>
    <row r="160" spans="1:5" hidden="1">
      <c r="A160" t="s">
        <v>544</v>
      </c>
      <c r="B160">
        <v>399137744</v>
      </c>
      <c r="C160">
        <v>336</v>
      </c>
      <c r="D160">
        <v>69009</v>
      </c>
      <c r="E160" t="s">
        <v>545</v>
      </c>
    </row>
    <row r="161" spans="1:5" hidden="1">
      <c r="A161" t="s">
        <v>544</v>
      </c>
      <c r="B161">
        <v>399137744</v>
      </c>
      <c r="C161">
        <v>336</v>
      </c>
      <c r="D161">
        <v>69009</v>
      </c>
      <c r="E161" t="s">
        <v>545</v>
      </c>
    </row>
    <row r="162" spans="1:5">
      <c r="A162" t="s">
        <v>546</v>
      </c>
      <c r="B162">
        <v>402563134</v>
      </c>
      <c r="C162">
        <v>12</v>
      </c>
      <c r="D162">
        <v>59200</v>
      </c>
      <c r="E162" t="s">
        <v>368</v>
      </c>
    </row>
    <row r="163" spans="1:5" hidden="1">
      <c r="A163" t="s">
        <v>402</v>
      </c>
      <c r="B163">
        <v>339268203</v>
      </c>
      <c r="C163">
        <v>17</v>
      </c>
      <c r="D163">
        <v>62340</v>
      </c>
      <c r="E163" t="s">
        <v>403</v>
      </c>
    </row>
    <row r="164" spans="1:5">
      <c r="A164" t="s">
        <v>547</v>
      </c>
      <c r="B164">
        <v>300599123</v>
      </c>
      <c r="C164">
        <v>1074</v>
      </c>
      <c r="D164">
        <v>59100</v>
      </c>
      <c r="E164" t="s">
        <v>338</v>
      </c>
    </row>
    <row r="165" spans="1:5">
      <c r="A165" t="s">
        <v>548</v>
      </c>
      <c r="B165">
        <v>215903683</v>
      </c>
      <c r="C165">
        <v>13</v>
      </c>
      <c r="D165">
        <v>59562</v>
      </c>
      <c r="E165" t="s">
        <v>549</v>
      </c>
    </row>
    <row r="166" spans="1:5" hidden="1">
      <c r="A166" t="s">
        <v>550</v>
      </c>
      <c r="B166">
        <v>348038191</v>
      </c>
      <c r="C166">
        <v>22</v>
      </c>
      <c r="D166">
        <v>95450</v>
      </c>
      <c r="E166" t="s">
        <v>551</v>
      </c>
    </row>
    <row r="167" spans="1:5" hidden="1">
      <c r="A167" t="s">
        <v>550</v>
      </c>
      <c r="B167">
        <v>348038191</v>
      </c>
      <c r="C167">
        <v>22</v>
      </c>
      <c r="D167">
        <v>95450</v>
      </c>
      <c r="E167" t="s">
        <v>551</v>
      </c>
    </row>
    <row r="168" spans="1:5" hidden="1">
      <c r="A168" t="s">
        <v>552</v>
      </c>
      <c r="B168">
        <v>393247713</v>
      </c>
      <c r="C168">
        <v>42</v>
      </c>
      <c r="D168">
        <v>92400</v>
      </c>
      <c r="E168" t="s">
        <v>493</v>
      </c>
    </row>
    <row r="169" spans="1:5" hidden="1">
      <c r="A169" t="s">
        <v>553</v>
      </c>
      <c r="B169">
        <v>682029608</v>
      </c>
      <c r="C169">
        <v>77</v>
      </c>
      <c r="D169">
        <v>78140</v>
      </c>
      <c r="E169" t="s">
        <v>554</v>
      </c>
    </row>
    <row r="170" spans="1:5" hidden="1">
      <c r="A170" t="s">
        <v>553</v>
      </c>
      <c r="B170">
        <v>682029608</v>
      </c>
      <c r="C170">
        <v>77</v>
      </c>
      <c r="D170">
        <v>78140</v>
      </c>
      <c r="E170" t="s">
        <v>554</v>
      </c>
    </row>
    <row r="171" spans="1:5" hidden="1">
      <c r="A171" t="s">
        <v>544</v>
      </c>
      <c r="B171">
        <v>399137744</v>
      </c>
      <c r="C171">
        <v>336</v>
      </c>
      <c r="D171">
        <v>69009</v>
      </c>
      <c r="E171" t="s">
        <v>545</v>
      </c>
    </row>
    <row r="172" spans="1:5">
      <c r="A172" t="s">
        <v>555</v>
      </c>
      <c r="B172">
        <v>441223823</v>
      </c>
      <c r="C172">
        <v>119</v>
      </c>
      <c r="D172">
        <v>59800</v>
      </c>
      <c r="E172" t="s">
        <v>384</v>
      </c>
    </row>
    <row r="173" spans="1:5" hidden="1">
      <c r="A173" t="s">
        <v>556</v>
      </c>
      <c r="B173">
        <v>575680350</v>
      </c>
      <c r="C173">
        <v>15</v>
      </c>
      <c r="D173">
        <v>62510</v>
      </c>
      <c r="E173" t="s">
        <v>557</v>
      </c>
    </row>
    <row r="174" spans="1:5" hidden="1">
      <c r="A174" t="s">
        <v>556</v>
      </c>
      <c r="B174">
        <v>575680350</v>
      </c>
      <c r="C174">
        <v>15</v>
      </c>
      <c r="D174">
        <v>62510</v>
      </c>
      <c r="E174" t="s">
        <v>557</v>
      </c>
    </row>
    <row r="175" spans="1:5">
      <c r="A175" t="s">
        <v>558</v>
      </c>
      <c r="B175">
        <v>175901511</v>
      </c>
      <c r="C175">
        <v>63</v>
      </c>
      <c r="D175">
        <v>59300</v>
      </c>
      <c r="E175" t="s">
        <v>388</v>
      </c>
    </row>
    <row r="176" spans="1:5">
      <c r="A176" t="s">
        <v>559</v>
      </c>
      <c r="B176">
        <v>382988145</v>
      </c>
      <c r="C176">
        <v>19</v>
      </c>
      <c r="D176">
        <v>59100</v>
      </c>
      <c r="E176" t="s">
        <v>338</v>
      </c>
    </row>
    <row r="177" spans="1:5">
      <c r="A177" t="s">
        <v>560</v>
      </c>
      <c r="B177">
        <v>407488139</v>
      </c>
      <c r="C177">
        <v>38</v>
      </c>
      <c r="D177">
        <v>59150</v>
      </c>
      <c r="E177" t="s">
        <v>561</v>
      </c>
    </row>
    <row r="178" spans="1:5">
      <c r="A178" t="s">
        <v>562</v>
      </c>
      <c r="B178">
        <v>432717312</v>
      </c>
      <c r="C178">
        <v>16</v>
      </c>
      <c r="D178">
        <v>59300</v>
      </c>
      <c r="E178" t="s">
        <v>388</v>
      </c>
    </row>
    <row r="179" spans="1:5">
      <c r="A179" t="s">
        <v>480</v>
      </c>
      <c r="B179">
        <v>722045622</v>
      </c>
      <c r="C179">
        <v>312</v>
      </c>
      <c r="D179">
        <v>59700</v>
      </c>
      <c r="E179" t="s">
        <v>397</v>
      </c>
    </row>
    <row r="180" spans="1:5">
      <c r="A180" t="s">
        <v>559</v>
      </c>
      <c r="B180">
        <v>382988145</v>
      </c>
      <c r="C180">
        <v>19</v>
      </c>
      <c r="D180">
        <v>59100</v>
      </c>
      <c r="E180" t="s">
        <v>338</v>
      </c>
    </row>
    <row r="181" spans="1:5">
      <c r="A181" t="s">
        <v>559</v>
      </c>
      <c r="B181">
        <v>382988145</v>
      </c>
      <c r="C181">
        <v>19</v>
      </c>
      <c r="D181">
        <v>59100</v>
      </c>
      <c r="E181" t="s">
        <v>338</v>
      </c>
    </row>
    <row r="182" spans="1:5">
      <c r="A182" t="s">
        <v>480</v>
      </c>
      <c r="B182">
        <v>722045622</v>
      </c>
      <c r="C182">
        <v>312</v>
      </c>
      <c r="D182">
        <v>59700</v>
      </c>
      <c r="E182" t="s">
        <v>397</v>
      </c>
    </row>
    <row r="183" spans="1:5">
      <c r="A183" t="s">
        <v>563</v>
      </c>
      <c r="B183">
        <v>402185128</v>
      </c>
      <c r="C183">
        <v>12</v>
      </c>
      <c r="D183">
        <v>59800</v>
      </c>
      <c r="E183" t="s">
        <v>384</v>
      </c>
    </row>
    <row r="184" spans="1:5">
      <c r="A184" t="s">
        <v>564</v>
      </c>
      <c r="B184">
        <v>399354497</v>
      </c>
      <c r="C184">
        <v>22</v>
      </c>
      <c r="D184">
        <v>59770</v>
      </c>
      <c r="E184" t="s">
        <v>565</v>
      </c>
    </row>
    <row r="185" spans="1:5">
      <c r="A185" t="s">
        <v>566</v>
      </c>
      <c r="B185">
        <v>302535885</v>
      </c>
      <c r="C185">
        <v>32</v>
      </c>
      <c r="D185">
        <v>59115</v>
      </c>
      <c r="E185" t="s">
        <v>567</v>
      </c>
    </row>
    <row r="186" spans="1:5">
      <c r="A186" t="s">
        <v>568</v>
      </c>
      <c r="B186">
        <v>775624679</v>
      </c>
      <c r="C186">
        <v>426</v>
      </c>
      <c r="D186">
        <v>59045</v>
      </c>
      <c r="E186" t="s">
        <v>422</v>
      </c>
    </row>
    <row r="187" spans="1:5">
      <c r="A187" t="s">
        <v>563</v>
      </c>
      <c r="B187">
        <v>402185128</v>
      </c>
      <c r="C187">
        <v>12</v>
      </c>
      <c r="D187">
        <v>59800</v>
      </c>
      <c r="E187" t="s">
        <v>384</v>
      </c>
    </row>
    <row r="188" spans="1:5">
      <c r="A188" t="s">
        <v>563</v>
      </c>
      <c r="B188">
        <v>402185128</v>
      </c>
      <c r="C188">
        <v>12</v>
      </c>
      <c r="D188">
        <v>59800</v>
      </c>
      <c r="E188" t="s">
        <v>384</v>
      </c>
    </row>
    <row r="189" spans="1:5" hidden="1">
      <c r="A189" t="s">
        <v>569</v>
      </c>
      <c r="B189">
        <v>302519525</v>
      </c>
      <c r="C189">
        <v>34</v>
      </c>
      <c r="D189">
        <v>62151</v>
      </c>
      <c r="E189" t="s">
        <v>570</v>
      </c>
    </row>
    <row r="190" spans="1:5" hidden="1">
      <c r="A190" t="s">
        <v>571</v>
      </c>
      <c r="B190">
        <v>410081640</v>
      </c>
      <c r="C190">
        <v>14</v>
      </c>
      <c r="D190">
        <v>92000</v>
      </c>
      <c r="E190" t="s">
        <v>572</v>
      </c>
    </row>
    <row r="191" spans="1:5" hidden="1">
      <c r="A191" t="s">
        <v>573</v>
      </c>
      <c r="B191">
        <v>456504851</v>
      </c>
      <c r="C191">
        <v>415</v>
      </c>
      <c r="D191">
        <v>75008</v>
      </c>
      <c r="E191" t="s">
        <v>361</v>
      </c>
    </row>
    <row r="192" spans="1:5">
      <c r="A192" t="s">
        <v>574</v>
      </c>
      <c r="B192">
        <v>775627037</v>
      </c>
      <c r="C192">
        <v>150</v>
      </c>
      <c r="D192">
        <v>59420</v>
      </c>
      <c r="E192" t="s">
        <v>575</v>
      </c>
    </row>
    <row r="193" spans="1:5">
      <c r="A193" t="s">
        <v>576</v>
      </c>
      <c r="B193">
        <v>215903923</v>
      </c>
      <c r="C193">
        <v>13</v>
      </c>
      <c r="D193">
        <v>59600</v>
      </c>
      <c r="E193" t="s">
        <v>577</v>
      </c>
    </row>
    <row r="194" spans="1:5" hidden="1">
      <c r="A194" t="s">
        <v>578</v>
      </c>
      <c r="B194">
        <v>216200832</v>
      </c>
      <c r="C194">
        <v>30</v>
      </c>
      <c r="D194">
        <v>62620</v>
      </c>
      <c r="E194" t="s">
        <v>579</v>
      </c>
    </row>
    <row r="195" spans="1:5" hidden="1">
      <c r="A195" t="s">
        <v>580</v>
      </c>
      <c r="B195">
        <v>642041362</v>
      </c>
      <c r="C195">
        <v>145</v>
      </c>
      <c r="D195">
        <v>27000</v>
      </c>
      <c r="E195" t="s">
        <v>581</v>
      </c>
    </row>
    <row r="196" spans="1:5">
      <c r="A196" t="s">
        <v>582</v>
      </c>
      <c r="B196">
        <v>195901103</v>
      </c>
      <c r="C196">
        <v>18</v>
      </c>
      <c r="D196">
        <v>59130</v>
      </c>
      <c r="E196" t="s">
        <v>446</v>
      </c>
    </row>
    <row r="197" spans="1:5">
      <c r="A197" t="s">
        <v>583</v>
      </c>
      <c r="B197">
        <v>775724743</v>
      </c>
      <c r="C197">
        <v>650</v>
      </c>
      <c r="D197">
        <v>59000</v>
      </c>
      <c r="E197" t="s">
        <v>584</v>
      </c>
    </row>
    <row r="198" spans="1:5" hidden="1">
      <c r="A198" t="s">
        <v>585</v>
      </c>
      <c r="B198">
        <v>424850014</v>
      </c>
      <c r="C198">
        <v>38</v>
      </c>
      <c r="D198">
        <v>95330</v>
      </c>
      <c r="E198" t="s">
        <v>586</v>
      </c>
    </row>
    <row r="199" spans="1:5" hidden="1">
      <c r="A199" t="s">
        <v>585</v>
      </c>
      <c r="B199">
        <v>424850014</v>
      </c>
      <c r="C199">
        <v>38</v>
      </c>
      <c r="D199">
        <v>95330</v>
      </c>
      <c r="E199" t="s">
        <v>586</v>
      </c>
    </row>
    <row r="200" spans="1:5" hidden="1">
      <c r="A200" t="s">
        <v>585</v>
      </c>
      <c r="B200">
        <v>424850014</v>
      </c>
      <c r="C200">
        <v>38</v>
      </c>
      <c r="D200">
        <v>95330</v>
      </c>
      <c r="E200" t="s">
        <v>586</v>
      </c>
    </row>
    <row r="201" spans="1:5">
      <c r="A201" t="s">
        <v>587</v>
      </c>
      <c r="B201">
        <v>175904317</v>
      </c>
      <c r="C201">
        <v>344</v>
      </c>
      <c r="D201">
        <v>59120</v>
      </c>
      <c r="E201" t="s">
        <v>588</v>
      </c>
    </row>
    <row r="202" spans="1:5">
      <c r="A202" t="s">
        <v>589</v>
      </c>
      <c r="B202">
        <v>783747769</v>
      </c>
      <c r="C202">
        <v>140</v>
      </c>
      <c r="D202">
        <v>59600</v>
      </c>
      <c r="E202" t="s">
        <v>577</v>
      </c>
    </row>
    <row r="203" spans="1:5">
      <c r="A203" t="s">
        <v>590</v>
      </c>
      <c r="B203">
        <v>215900093</v>
      </c>
      <c r="C203">
        <v>18</v>
      </c>
      <c r="D203">
        <v>59650</v>
      </c>
      <c r="E203" t="s">
        <v>591</v>
      </c>
    </row>
    <row r="204" spans="1:5">
      <c r="A204" t="s">
        <v>590</v>
      </c>
      <c r="B204">
        <v>215900093</v>
      </c>
      <c r="C204">
        <v>18</v>
      </c>
      <c r="D204">
        <v>59650</v>
      </c>
      <c r="E204" t="s">
        <v>591</v>
      </c>
    </row>
    <row r="205" spans="1:5">
      <c r="A205" t="s">
        <v>506</v>
      </c>
      <c r="B205">
        <v>265907766</v>
      </c>
      <c r="C205">
        <v>74</v>
      </c>
      <c r="D205">
        <v>59000</v>
      </c>
      <c r="E205" t="s">
        <v>384</v>
      </c>
    </row>
    <row r="206" spans="1:5">
      <c r="A206" t="s">
        <v>590</v>
      </c>
      <c r="B206">
        <v>215900093</v>
      </c>
      <c r="C206">
        <v>18</v>
      </c>
      <c r="D206">
        <v>59650</v>
      </c>
      <c r="E206" t="s">
        <v>591</v>
      </c>
    </row>
    <row r="207" spans="1:5" hidden="1">
      <c r="A207" t="s">
        <v>592</v>
      </c>
      <c r="B207">
        <v>783895485</v>
      </c>
      <c r="C207">
        <v>28</v>
      </c>
      <c r="D207">
        <v>62120</v>
      </c>
      <c r="E207" t="s">
        <v>593</v>
      </c>
    </row>
    <row r="208" spans="1:5" hidden="1">
      <c r="A208" t="s">
        <v>594</v>
      </c>
      <c r="B208">
        <v>702031030</v>
      </c>
      <c r="C208">
        <v>191</v>
      </c>
      <c r="D208">
        <v>92130</v>
      </c>
      <c r="E208" t="s">
        <v>595</v>
      </c>
    </row>
    <row r="209" spans="1:5">
      <c r="A209" t="s">
        <v>596</v>
      </c>
      <c r="B209">
        <v>76750223</v>
      </c>
      <c r="C209">
        <v>26</v>
      </c>
      <c r="D209">
        <v>59820</v>
      </c>
      <c r="E209" t="s">
        <v>597</v>
      </c>
    </row>
    <row r="210" spans="1:5">
      <c r="A210" t="s">
        <v>596</v>
      </c>
      <c r="B210">
        <v>76750223</v>
      </c>
      <c r="C210">
        <v>26</v>
      </c>
      <c r="D210">
        <v>59820</v>
      </c>
      <c r="E210" t="s">
        <v>597</v>
      </c>
    </row>
    <row r="211" spans="1:5">
      <c r="A211" t="s">
        <v>598</v>
      </c>
      <c r="B211">
        <v>215901836</v>
      </c>
      <c r="C211">
        <v>19</v>
      </c>
      <c r="D211">
        <v>59140</v>
      </c>
      <c r="E211" t="s">
        <v>357</v>
      </c>
    </row>
    <row r="212" spans="1:5" hidden="1">
      <c r="A212" t="s">
        <v>599</v>
      </c>
      <c r="B212">
        <v>175902329</v>
      </c>
      <c r="C212">
        <v>143</v>
      </c>
      <c r="D212">
        <v>62231</v>
      </c>
      <c r="E212" t="s">
        <v>526</v>
      </c>
    </row>
    <row r="213" spans="1:5" hidden="1">
      <c r="A213" t="s">
        <v>599</v>
      </c>
      <c r="B213">
        <v>175902329</v>
      </c>
      <c r="C213">
        <v>317</v>
      </c>
      <c r="D213">
        <v>62231</v>
      </c>
      <c r="E213" t="s">
        <v>526</v>
      </c>
    </row>
    <row r="214" spans="1:5" hidden="1">
      <c r="A214" t="s">
        <v>600</v>
      </c>
      <c r="B214">
        <v>216207654</v>
      </c>
      <c r="C214">
        <v>15</v>
      </c>
      <c r="D214">
        <v>62505</v>
      </c>
      <c r="E214" t="s">
        <v>601</v>
      </c>
    </row>
    <row r="215" spans="1:5">
      <c r="A215" t="s">
        <v>602</v>
      </c>
      <c r="B215">
        <v>351844527</v>
      </c>
      <c r="C215">
        <v>66</v>
      </c>
      <c r="D215">
        <v>59552</v>
      </c>
      <c r="E215" t="s">
        <v>603</v>
      </c>
    </row>
    <row r="216" spans="1:5">
      <c r="A216" t="s">
        <v>604</v>
      </c>
      <c r="B216">
        <v>384998183</v>
      </c>
      <c r="C216">
        <v>55</v>
      </c>
      <c r="D216">
        <v>59800</v>
      </c>
      <c r="E216" t="s">
        <v>384</v>
      </c>
    </row>
    <row r="217" spans="1:5" hidden="1">
      <c r="A217" t="s">
        <v>605</v>
      </c>
      <c r="B217">
        <v>328960265</v>
      </c>
      <c r="C217">
        <v>36</v>
      </c>
      <c r="D217">
        <v>45140</v>
      </c>
      <c r="E217" t="s">
        <v>606</v>
      </c>
    </row>
    <row r="218" spans="1:5" hidden="1">
      <c r="A218" t="s">
        <v>605</v>
      </c>
      <c r="B218">
        <v>328960265</v>
      </c>
      <c r="C218">
        <v>36</v>
      </c>
      <c r="D218">
        <v>45140</v>
      </c>
      <c r="E218" t="s">
        <v>606</v>
      </c>
    </row>
    <row r="219" spans="1:5" hidden="1">
      <c r="A219" t="s">
        <v>605</v>
      </c>
      <c r="B219">
        <v>328960265</v>
      </c>
      <c r="C219">
        <v>36</v>
      </c>
      <c r="D219">
        <v>45140</v>
      </c>
      <c r="E219" t="s">
        <v>606</v>
      </c>
    </row>
    <row r="220" spans="1:5">
      <c r="A220" t="s">
        <v>607</v>
      </c>
      <c r="B220">
        <v>418273512</v>
      </c>
      <c r="C220">
        <v>65</v>
      </c>
      <c r="D220">
        <v>59110</v>
      </c>
      <c r="E220" t="s">
        <v>409</v>
      </c>
    </row>
    <row r="221" spans="1:5">
      <c r="A221" t="s">
        <v>608</v>
      </c>
      <c r="B221">
        <v>324444702</v>
      </c>
      <c r="C221">
        <v>17</v>
      </c>
      <c r="D221">
        <v>59590</v>
      </c>
      <c r="E221" t="s">
        <v>609</v>
      </c>
    </row>
    <row r="222" spans="1:5">
      <c r="A222" t="s">
        <v>610</v>
      </c>
      <c r="B222">
        <v>302207105</v>
      </c>
      <c r="C222">
        <v>32</v>
      </c>
      <c r="D222">
        <v>59175</v>
      </c>
      <c r="E222" t="s">
        <v>611</v>
      </c>
    </row>
    <row r="223" spans="1:5">
      <c r="A223" t="s">
        <v>610</v>
      </c>
      <c r="B223">
        <v>302207105</v>
      </c>
      <c r="C223">
        <v>32</v>
      </c>
      <c r="D223">
        <v>59175</v>
      </c>
      <c r="E223" t="s">
        <v>611</v>
      </c>
    </row>
    <row r="224" spans="1:5">
      <c r="A224" t="s">
        <v>610</v>
      </c>
      <c r="B224">
        <v>302207105</v>
      </c>
      <c r="C224">
        <v>32</v>
      </c>
      <c r="D224">
        <v>59175</v>
      </c>
      <c r="E224" t="s">
        <v>611</v>
      </c>
    </row>
    <row r="225" spans="1:5" hidden="1">
      <c r="A225" t="s">
        <v>612</v>
      </c>
      <c r="B225">
        <v>418108171</v>
      </c>
      <c r="C225">
        <v>79</v>
      </c>
      <c r="D225">
        <v>92300</v>
      </c>
      <c r="E225" t="s">
        <v>613</v>
      </c>
    </row>
    <row r="226" spans="1:5">
      <c r="A226" t="s">
        <v>531</v>
      </c>
      <c r="B226">
        <v>215901224</v>
      </c>
      <c r="C226">
        <v>18</v>
      </c>
      <c r="D226">
        <v>59400</v>
      </c>
      <c r="E226" t="s">
        <v>532</v>
      </c>
    </row>
    <row r="227" spans="1:5" hidden="1">
      <c r="A227" t="s">
        <v>614</v>
      </c>
      <c r="B227">
        <v>552120222</v>
      </c>
      <c r="C227">
        <v>27164</v>
      </c>
      <c r="D227">
        <v>94120</v>
      </c>
      <c r="E227" t="s">
        <v>615</v>
      </c>
    </row>
    <row r="228" spans="1:5">
      <c r="A228" t="s">
        <v>616</v>
      </c>
      <c r="B228">
        <v>311087175</v>
      </c>
      <c r="C228">
        <v>64</v>
      </c>
      <c r="D228">
        <v>59350</v>
      </c>
      <c r="E228" t="s">
        <v>617</v>
      </c>
    </row>
    <row r="229" spans="1:5" hidden="1">
      <c r="A229" t="s">
        <v>618</v>
      </c>
      <c r="B229">
        <v>216207712</v>
      </c>
      <c r="C229">
        <v>11</v>
      </c>
      <c r="D229">
        <v>62430</v>
      </c>
      <c r="E229" t="s">
        <v>619</v>
      </c>
    </row>
    <row r="230" spans="1:5" hidden="1">
      <c r="A230" t="s">
        <v>547</v>
      </c>
      <c r="B230">
        <v>300599123</v>
      </c>
      <c r="C230">
        <v>4409</v>
      </c>
      <c r="D230">
        <v>62700</v>
      </c>
      <c r="E230" t="s">
        <v>431</v>
      </c>
    </row>
    <row r="231" spans="1:5" hidden="1">
      <c r="A231" t="s">
        <v>620</v>
      </c>
      <c r="B231">
        <v>302455134</v>
      </c>
      <c r="C231">
        <v>31</v>
      </c>
      <c r="D231">
        <v>62190</v>
      </c>
      <c r="E231" t="s">
        <v>621</v>
      </c>
    </row>
    <row r="232" spans="1:5" hidden="1">
      <c r="A232" t="s">
        <v>620</v>
      </c>
      <c r="B232">
        <v>352708747</v>
      </c>
      <c r="C232">
        <v>14</v>
      </c>
      <c r="D232">
        <v>62190</v>
      </c>
      <c r="E232" t="s">
        <v>621</v>
      </c>
    </row>
    <row r="233" spans="1:5" hidden="1">
      <c r="A233" t="s">
        <v>620</v>
      </c>
      <c r="B233">
        <v>302455134</v>
      </c>
      <c r="C233">
        <v>23</v>
      </c>
      <c r="D233">
        <v>62190</v>
      </c>
      <c r="E233" t="s">
        <v>621</v>
      </c>
    </row>
    <row r="234" spans="1:5">
      <c r="A234" t="s">
        <v>622</v>
      </c>
      <c r="B234">
        <v>806480042</v>
      </c>
      <c r="C234">
        <v>50</v>
      </c>
      <c r="D234">
        <v>59121</v>
      </c>
      <c r="E234" t="s">
        <v>623</v>
      </c>
    </row>
    <row r="235" spans="1:5" hidden="1">
      <c r="A235" t="s">
        <v>624</v>
      </c>
      <c r="B235">
        <v>378175822</v>
      </c>
      <c r="C235">
        <v>48</v>
      </c>
      <c r="D235">
        <v>62950</v>
      </c>
      <c r="E235" t="s">
        <v>625</v>
      </c>
    </row>
    <row r="236" spans="1:5" hidden="1">
      <c r="A236" t="s">
        <v>626</v>
      </c>
      <c r="B236">
        <v>775666803</v>
      </c>
      <c r="C236">
        <v>33</v>
      </c>
      <c r="D236">
        <v>62100</v>
      </c>
      <c r="E236" t="s">
        <v>386</v>
      </c>
    </row>
    <row r="237" spans="1:5" hidden="1">
      <c r="A237" t="s">
        <v>627</v>
      </c>
      <c r="B237">
        <v>324676519</v>
      </c>
      <c r="C237">
        <v>22</v>
      </c>
      <c r="D237">
        <v>62400</v>
      </c>
      <c r="E237" t="s">
        <v>628</v>
      </c>
    </row>
    <row r="238" spans="1:5">
      <c r="A238" t="s">
        <v>457</v>
      </c>
      <c r="B238">
        <v>319814869</v>
      </c>
      <c r="C238">
        <v>16</v>
      </c>
      <c r="D238">
        <v>59540</v>
      </c>
      <c r="E238" t="s">
        <v>458</v>
      </c>
    </row>
    <row r="239" spans="1:5">
      <c r="A239" t="s">
        <v>629</v>
      </c>
      <c r="B239">
        <v>180038028</v>
      </c>
      <c r="C239">
        <v>4504</v>
      </c>
      <c r="D239">
        <v>59208</v>
      </c>
      <c r="E239" t="s">
        <v>630</v>
      </c>
    </row>
    <row r="240" spans="1:5">
      <c r="A240" t="s">
        <v>555</v>
      </c>
      <c r="B240">
        <v>441223823</v>
      </c>
      <c r="C240">
        <v>119</v>
      </c>
      <c r="D240">
        <v>59800</v>
      </c>
      <c r="E240" t="s">
        <v>384</v>
      </c>
    </row>
    <row r="241" spans="1:5" hidden="1">
      <c r="A241" t="s">
        <v>631</v>
      </c>
      <c r="B241">
        <v>562002618</v>
      </c>
      <c r="C241">
        <v>2416</v>
      </c>
      <c r="D241">
        <v>62300</v>
      </c>
      <c r="E241" t="s">
        <v>450</v>
      </c>
    </row>
    <row r="242" spans="1:5">
      <c r="A242" t="s">
        <v>590</v>
      </c>
      <c r="B242">
        <v>215900093</v>
      </c>
      <c r="C242">
        <v>18</v>
      </c>
      <c r="D242">
        <v>59650</v>
      </c>
      <c r="E242" t="s">
        <v>591</v>
      </c>
    </row>
    <row r="243" spans="1:5" hidden="1">
      <c r="A243" t="s">
        <v>352</v>
      </c>
      <c r="B243">
        <v>216200048</v>
      </c>
      <c r="C243">
        <v>17</v>
      </c>
      <c r="D243">
        <v>62217</v>
      </c>
      <c r="E243" t="s">
        <v>353</v>
      </c>
    </row>
    <row r="244" spans="1:5" hidden="1">
      <c r="A244" t="s">
        <v>632</v>
      </c>
      <c r="B244">
        <v>342322211</v>
      </c>
      <c r="C244">
        <v>26</v>
      </c>
      <c r="D244">
        <v>62200</v>
      </c>
      <c r="E244" t="s">
        <v>390</v>
      </c>
    </row>
    <row r="245" spans="1:5">
      <c r="A245" t="s">
        <v>633</v>
      </c>
      <c r="B245">
        <v>215900218</v>
      </c>
      <c r="C245">
        <v>11</v>
      </c>
      <c r="D245">
        <v>59600</v>
      </c>
      <c r="E245" t="s">
        <v>634</v>
      </c>
    </row>
    <row r="246" spans="1:5">
      <c r="A246" t="s">
        <v>590</v>
      </c>
      <c r="B246">
        <v>215900093</v>
      </c>
      <c r="C246">
        <v>18</v>
      </c>
      <c r="D246">
        <v>59650</v>
      </c>
      <c r="E246" t="s">
        <v>591</v>
      </c>
    </row>
    <row r="247" spans="1:5">
      <c r="A247" t="s">
        <v>635</v>
      </c>
      <c r="B247">
        <v>195901517</v>
      </c>
      <c r="C247">
        <v>19</v>
      </c>
      <c r="D247">
        <v>59601</v>
      </c>
      <c r="E247" t="s">
        <v>336</v>
      </c>
    </row>
    <row r="248" spans="1:5">
      <c r="A248" t="s">
        <v>636</v>
      </c>
      <c r="B248">
        <v>348316571</v>
      </c>
      <c r="C248">
        <v>51</v>
      </c>
      <c r="D248">
        <v>59980</v>
      </c>
      <c r="E248" t="s">
        <v>637</v>
      </c>
    </row>
    <row r="249" spans="1:5">
      <c r="A249" t="s">
        <v>638</v>
      </c>
      <c r="B249">
        <v>778113886</v>
      </c>
      <c r="C249">
        <v>49</v>
      </c>
      <c r="D249">
        <v>59800</v>
      </c>
      <c r="E249" t="s">
        <v>384</v>
      </c>
    </row>
    <row r="250" spans="1:5">
      <c r="A250" t="s">
        <v>639</v>
      </c>
      <c r="B250">
        <v>783585839</v>
      </c>
      <c r="C250">
        <v>39</v>
      </c>
      <c r="D250">
        <v>59501</v>
      </c>
      <c r="E250" t="s">
        <v>640</v>
      </c>
    </row>
    <row r="251" spans="1:5">
      <c r="A251" t="s">
        <v>641</v>
      </c>
      <c r="B251">
        <v>403597602</v>
      </c>
      <c r="C251">
        <v>16</v>
      </c>
      <c r="D251">
        <v>59493</v>
      </c>
      <c r="E251" t="s">
        <v>374</v>
      </c>
    </row>
    <row r="252" spans="1:5" hidden="1">
      <c r="A252" t="s">
        <v>642</v>
      </c>
      <c r="B252">
        <v>561750183</v>
      </c>
      <c r="C252">
        <v>15</v>
      </c>
      <c r="D252">
        <v>62226</v>
      </c>
      <c r="E252" t="s">
        <v>372</v>
      </c>
    </row>
    <row r="253" spans="1:5" hidden="1">
      <c r="A253" t="s">
        <v>642</v>
      </c>
      <c r="B253">
        <v>561750183</v>
      </c>
      <c r="C253">
        <v>15</v>
      </c>
      <c r="D253">
        <v>62226</v>
      </c>
      <c r="E253" t="s">
        <v>372</v>
      </c>
    </row>
    <row r="254" spans="1:5" hidden="1">
      <c r="A254" t="s">
        <v>643</v>
      </c>
      <c r="B254">
        <v>433474343</v>
      </c>
      <c r="C254">
        <v>61</v>
      </c>
      <c r="D254">
        <v>62120</v>
      </c>
      <c r="E254" t="s">
        <v>644</v>
      </c>
    </row>
    <row r="255" spans="1:5" hidden="1">
      <c r="A255" t="s">
        <v>645</v>
      </c>
      <c r="B255">
        <v>312665466</v>
      </c>
      <c r="C255">
        <v>545</v>
      </c>
      <c r="D255">
        <v>45000</v>
      </c>
      <c r="E255" t="s">
        <v>440</v>
      </c>
    </row>
    <row r="256" spans="1:5" hidden="1">
      <c r="A256" t="s">
        <v>646</v>
      </c>
      <c r="B256">
        <v>440283752</v>
      </c>
      <c r="C256">
        <v>1729</v>
      </c>
      <c r="D256">
        <v>62180</v>
      </c>
      <c r="E256" t="s">
        <v>647</v>
      </c>
    </row>
    <row r="257" spans="1:5">
      <c r="A257" t="s">
        <v>631</v>
      </c>
      <c r="B257">
        <v>562002618</v>
      </c>
      <c r="C257">
        <v>2077</v>
      </c>
      <c r="D257">
        <v>59650</v>
      </c>
      <c r="E257" t="s">
        <v>591</v>
      </c>
    </row>
    <row r="258" spans="1:5" hidden="1">
      <c r="A258" t="s">
        <v>648</v>
      </c>
      <c r="B258">
        <v>414946194</v>
      </c>
      <c r="C258">
        <v>76</v>
      </c>
      <c r="D258">
        <v>92309</v>
      </c>
      <c r="E258" t="s">
        <v>613</v>
      </c>
    </row>
    <row r="259" spans="1:5" hidden="1">
      <c r="A259" t="s">
        <v>649</v>
      </c>
    </row>
    <row r="260" spans="1:5" hidden="1">
      <c r="A260" t="s">
        <v>649</v>
      </c>
    </row>
    <row r="261" spans="1:5" hidden="1">
      <c r="A261" t="s">
        <v>649</v>
      </c>
    </row>
    <row r="262" spans="1:5" hidden="1">
      <c r="A262" t="s">
        <v>649</v>
      </c>
    </row>
    <row r="263" spans="1:5" hidden="1">
      <c r="A263" t="s">
        <v>650</v>
      </c>
      <c r="B263">
        <v>313151110</v>
      </c>
      <c r="C263">
        <v>27</v>
      </c>
      <c r="D263">
        <v>62000</v>
      </c>
      <c r="E263" t="s">
        <v>330</v>
      </c>
    </row>
    <row r="264" spans="1:5" hidden="1">
      <c r="A264" t="s">
        <v>651</v>
      </c>
      <c r="B264">
        <v>475482261</v>
      </c>
      <c r="C264">
        <v>1254</v>
      </c>
      <c r="D264">
        <v>75883</v>
      </c>
      <c r="E264" t="s">
        <v>652</v>
      </c>
    </row>
    <row r="265" spans="1:5" hidden="1">
      <c r="A265" t="s">
        <v>480</v>
      </c>
      <c r="B265">
        <v>722045622</v>
      </c>
      <c r="C265">
        <v>56</v>
      </c>
      <c r="D265">
        <v>92230</v>
      </c>
      <c r="E265" t="s">
        <v>653</v>
      </c>
    </row>
    <row r="266" spans="1:5">
      <c r="A266" t="s">
        <v>654</v>
      </c>
      <c r="B266">
        <v>783585656</v>
      </c>
      <c r="C266">
        <v>29</v>
      </c>
      <c r="D266">
        <v>59500</v>
      </c>
      <c r="E266" t="s">
        <v>429</v>
      </c>
    </row>
    <row r="267" spans="1:5">
      <c r="A267" t="s">
        <v>654</v>
      </c>
      <c r="B267">
        <v>783585656</v>
      </c>
      <c r="C267">
        <v>29</v>
      </c>
      <c r="D267">
        <v>59500</v>
      </c>
      <c r="E267" t="s">
        <v>429</v>
      </c>
    </row>
    <row r="268" spans="1:5">
      <c r="A268" t="s">
        <v>654</v>
      </c>
      <c r="B268">
        <v>783585656</v>
      </c>
      <c r="C268">
        <v>29</v>
      </c>
      <c r="D268">
        <v>59500</v>
      </c>
      <c r="E268" t="s">
        <v>429</v>
      </c>
    </row>
    <row r="269" spans="1:5">
      <c r="A269" t="s">
        <v>654</v>
      </c>
      <c r="B269">
        <v>783585656</v>
      </c>
      <c r="C269">
        <v>29</v>
      </c>
      <c r="D269">
        <v>59500</v>
      </c>
      <c r="E269" t="s">
        <v>429</v>
      </c>
    </row>
    <row r="270" spans="1:5">
      <c r="A270" t="s">
        <v>654</v>
      </c>
      <c r="B270">
        <v>783585656</v>
      </c>
      <c r="C270">
        <v>29</v>
      </c>
      <c r="D270">
        <v>59500</v>
      </c>
      <c r="E270" t="s">
        <v>429</v>
      </c>
    </row>
    <row r="271" spans="1:5">
      <c r="A271" t="s">
        <v>408</v>
      </c>
      <c r="B271">
        <v>403052111</v>
      </c>
      <c r="C271">
        <v>16</v>
      </c>
      <c r="D271">
        <v>59110</v>
      </c>
      <c r="E271" t="s">
        <v>409</v>
      </c>
    </row>
    <row r="272" spans="1:5" hidden="1">
      <c r="A272" t="s">
        <v>410</v>
      </c>
      <c r="B272">
        <v>445621048</v>
      </c>
      <c r="C272">
        <v>70</v>
      </c>
      <c r="D272">
        <v>62240</v>
      </c>
      <c r="E272" t="s">
        <v>411</v>
      </c>
    </row>
    <row r="273" spans="1:5">
      <c r="A273" t="s">
        <v>574</v>
      </c>
      <c r="B273">
        <v>775627037</v>
      </c>
      <c r="C273">
        <v>150</v>
      </c>
      <c r="D273">
        <v>59420</v>
      </c>
      <c r="E273" t="s">
        <v>575</v>
      </c>
    </row>
    <row r="274" spans="1:5" hidden="1">
      <c r="A274" t="s">
        <v>655</v>
      </c>
      <c r="B274">
        <v>385309588</v>
      </c>
      <c r="C274">
        <v>64</v>
      </c>
      <c r="D274">
        <v>75008</v>
      </c>
      <c r="E274" t="s">
        <v>361</v>
      </c>
    </row>
    <row r="275" spans="1:5">
      <c r="A275" t="s">
        <v>656</v>
      </c>
      <c r="B275">
        <v>215902206</v>
      </c>
      <c r="C275">
        <v>14</v>
      </c>
      <c r="D275">
        <v>59155</v>
      </c>
      <c r="E275" t="s">
        <v>433</v>
      </c>
    </row>
    <row r="276" spans="1:5" hidden="1">
      <c r="A276" t="s">
        <v>657</v>
      </c>
      <c r="B276">
        <v>286200019</v>
      </c>
      <c r="C276">
        <v>45</v>
      </c>
      <c r="D276">
        <v>62223</v>
      </c>
      <c r="E276" t="s">
        <v>658</v>
      </c>
    </row>
    <row r="277" spans="1:5">
      <c r="A277" t="s">
        <v>659</v>
      </c>
      <c r="B277">
        <v>215904913</v>
      </c>
      <c r="C277">
        <v>13</v>
      </c>
      <c r="D277">
        <v>59590</v>
      </c>
      <c r="E277" t="s">
        <v>609</v>
      </c>
    </row>
    <row r="278" spans="1:5" hidden="1">
      <c r="A278" t="s">
        <v>364</v>
      </c>
      <c r="B278">
        <v>339993164</v>
      </c>
      <c r="C278">
        <v>260</v>
      </c>
      <c r="D278">
        <v>57070</v>
      </c>
      <c r="E278" t="s">
        <v>365</v>
      </c>
    </row>
    <row r="279" spans="1:5">
      <c r="A279" t="s">
        <v>660</v>
      </c>
      <c r="B279">
        <v>420520256</v>
      </c>
      <c r="C279">
        <v>17</v>
      </c>
      <c r="D279">
        <v>59810</v>
      </c>
      <c r="E279" t="s">
        <v>661</v>
      </c>
    </row>
    <row r="280" spans="1:5" hidden="1">
      <c r="A280" t="s">
        <v>662</v>
      </c>
      <c r="B280">
        <v>340769793</v>
      </c>
      <c r="C280">
        <v>126</v>
      </c>
      <c r="D280">
        <v>30900</v>
      </c>
      <c r="E280" t="s">
        <v>663</v>
      </c>
    </row>
    <row r="281" spans="1:5" hidden="1">
      <c r="A281" t="s">
        <v>662</v>
      </c>
      <c r="B281">
        <v>340769793</v>
      </c>
      <c r="C281">
        <v>126</v>
      </c>
      <c r="D281">
        <v>30900</v>
      </c>
      <c r="E281" t="s">
        <v>663</v>
      </c>
    </row>
    <row r="282" spans="1:5" hidden="1">
      <c r="A282" t="s">
        <v>662</v>
      </c>
      <c r="B282">
        <v>340769793</v>
      </c>
      <c r="C282">
        <v>126</v>
      </c>
      <c r="D282">
        <v>30900</v>
      </c>
      <c r="E282" t="s">
        <v>663</v>
      </c>
    </row>
    <row r="283" spans="1:5" hidden="1">
      <c r="A283" t="s">
        <v>662</v>
      </c>
      <c r="B283">
        <v>340769793</v>
      </c>
      <c r="C283">
        <v>126</v>
      </c>
      <c r="D283">
        <v>30900</v>
      </c>
      <c r="E283" t="s">
        <v>663</v>
      </c>
    </row>
    <row r="284" spans="1:5" hidden="1">
      <c r="A284" t="s">
        <v>662</v>
      </c>
      <c r="B284">
        <v>340769793</v>
      </c>
      <c r="C284">
        <v>126</v>
      </c>
      <c r="D284">
        <v>30900</v>
      </c>
      <c r="E284" t="s">
        <v>663</v>
      </c>
    </row>
    <row r="285" spans="1:5" hidden="1">
      <c r="A285" t="s">
        <v>662</v>
      </c>
      <c r="B285">
        <v>340769793</v>
      </c>
      <c r="C285">
        <v>126</v>
      </c>
      <c r="D285">
        <v>30900</v>
      </c>
      <c r="E285" t="s">
        <v>663</v>
      </c>
    </row>
    <row r="286" spans="1:5" hidden="1">
      <c r="A286" t="s">
        <v>662</v>
      </c>
      <c r="B286">
        <v>340769793</v>
      </c>
      <c r="C286">
        <v>126</v>
      </c>
      <c r="D286">
        <v>30900</v>
      </c>
      <c r="E286" t="s">
        <v>663</v>
      </c>
    </row>
    <row r="287" spans="1:5" hidden="1">
      <c r="A287" t="s">
        <v>662</v>
      </c>
      <c r="B287">
        <v>340769793</v>
      </c>
      <c r="C287">
        <v>126</v>
      </c>
      <c r="D287">
        <v>30900</v>
      </c>
      <c r="E287" t="s">
        <v>663</v>
      </c>
    </row>
    <row r="288" spans="1:5" hidden="1">
      <c r="A288" t="s">
        <v>662</v>
      </c>
      <c r="B288">
        <v>340769793</v>
      </c>
      <c r="C288">
        <v>126</v>
      </c>
      <c r="D288">
        <v>30900</v>
      </c>
      <c r="E288" t="s">
        <v>663</v>
      </c>
    </row>
    <row r="289" spans="1:5" hidden="1">
      <c r="A289" t="s">
        <v>662</v>
      </c>
      <c r="B289">
        <v>340769793</v>
      </c>
      <c r="C289">
        <v>126</v>
      </c>
      <c r="D289">
        <v>30900</v>
      </c>
      <c r="E289" t="s">
        <v>663</v>
      </c>
    </row>
    <row r="290" spans="1:5" hidden="1">
      <c r="A290" t="s">
        <v>662</v>
      </c>
      <c r="B290">
        <v>340769793</v>
      </c>
      <c r="C290">
        <v>126</v>
      </c>
      <c r="D290">
        <v>30900</v>
      </c>
      <c r="E290" t="s">
        <v>663</v>
      </c>
    </row>
    <row r="291" spans="1:5">
      <c r="A291" t="s">
        <v>664</v>
      </c>
      <c r="B291">
        <v>314153420</v>
      </c>
      <c r="C291">
        <v>75</v>
      </c>
      <c r="D291">
        <v>59650</v>
      </c>
      <c r="E291" t="s">
        <v>591</v>
      </c>
    </row>
    <row r="292" spans="1:5">
      <c r="A292" t="s">
        <v>665</v>
      </c>
      <c r="B292">
        <v>964201438</v>
      </c>
      <c r="C292">
        <v>238</v>
      </c>
      <c r="D292">
        <v>59160</v>
      </c>
      <c r="E292" t="s">
        <v>666</v>
      </c>
    </row>
    <row r="293" spans="1:5">
      <c r="A293" t="s">
        <v>667</v>
      </c>
      <c r="B293">
        <v>215902495</v>
      </c>
      <c r="C293">
        <v>161</v>
      </c>
      <c r="D293">
        <v>59610</v>
      </c>
      <c r="E293" t="s">
        <v>668</v>
      </c>
    </row>
    <row r="294" spans="1:5">
      <c r="A294" t="s">
        <v>669</v>
      </c>
      <c r="B294">
        <v>317357341</v>
      </c>
      <c r="C294">
        <v>21</v>
      </c>
      <c r="D294">
        <v>59910</v>
      </c>
      <c r="E294" t="s">
        <v>670</v>
      </c>
    </row>
    <row r="295" spans="1:5">
      <c r="A295" t="s">
        <v>455</v>
      </c>
      <c r="B295">
        <v>389612383</v>
      </c>
      <c r="C295">
        <v>23</v>
      </c>
      <c r="D295">
        <v>59290</v>
      </c>
      <c r="E295" t="s">
        <v>340</v>
      </c>
    </row>
    <row r="296" spans="1:5" hidden="1">
      <c r="A296" t="s">
        <v>364</v>
      </c>
      <c r="B296">
        <v>339993164</v>
      </c>
      <c r="C296">
        <v>260</v>
      </c>
      <c r="D296">
        <v>57070</v>
      </c>
      <c r="E296" t="s">
        <v>365</v>
      </c>
    </row>
    <row r="297" spans="1:5" hidden="1">
      <c r="A297" t="s">
        <v>671</v>
      </c>
      <c r="B297">
        <v>371801721</v>
      </c>
      <c r="C297">
        <v>15</v>
      </c>
      <c r="D297">
        <v>57380</v>
      </c>
      <c r="E297" t="s">
        <v>672</v>
      </c>
    </row>
    <row r="298" spans="1:5" hidden="1">
      <c r="A298" t="s">
        <v>364</v>
      </c>
      <c r="B298">
        <v>339993164</v>
      </c>
      <c r="C298">
        <v>260</v>
      </c>
      <c r="D298">
        <v>57070</v>
      </c>
      <c r="E298" t="s">
        <v>365</v>
      </c>
    </row>
    <row r="299" spans="1:5">
      <c r="A299" t="s">
        <v>673</v>
      </c>
      <c r="B299">
        <v>328619721</v>
      </c>
      <c r="C299">
        <v>17</v>
      </c>
      <c r="D299">
        <v>59700</v>
      </c>
      <c r="E299" t="s">
        <v>397</v>
      </c>
    </row>
    <row r="300" spans="1:5">
      <c r="A300" t="s">
        <v>674</v>
      </c>
      <c r="B300">
        <v>185913506</v>
      </c>
      <c r="C300">
        <v>19</v>
      </c>
      <c r="D300">
        <v>59000</v>
      </c>
      <c r="E300" t="s">
        <v>384</v>
      </c>
    </row>
    <row r="301" spans="1:5">
      <c r="A301" t="s">
        <v>675</v>
      </c>
      <c r="B301">
        <v>175901115</v>
      </c>
      <c r="C301">
        <v>162</v>
      </c>
      <c r="D301">
        <v>59300</v>
      </c>
      <c r="E301" t="s">
        <v>388</v>
      </c>
    </row>
    <row r="302" spans="1:5" hidden="1">
      <c r="A302" t="s">
        <v>676</v>
      </c>
      <c r="B302">
        <v>332359637</v>
      </c>
      <c r="C302">
        <v>45</v>
      </c>
      <c r="D302">
        <v>62100</v>
      </c>
      <c r="E302" t="s">
        <v>386</v>
      </c>
    </row>
    <row r="303" spans="1:5" hidden="1">
      <c r="A303" t="s">
        <v>677</v>
      </c>
      <c r="B303">
        <v>447754656</v>
      </c>
      <c r="C303">
        <v>18</v>
      </c>
      <c r="D303">
        <v>62000</v>
      </c>
      <c r="E303" t="s">
        <v>330</v>
      </c>
    </row>
    <row r="304" spans="1:5">
      <c r="A304" t="s">
        <v>678</v>
      </c>
      <c r="B304">
        <v>389444365</v>
      </c>
      <c r="C304">
        <v>24</v>
      </c>
      <c r="D304">
        <v>59450</v>
      </c>
      <c r="E304" t="s">
        <v>679</v>
      </c>
    </row>
    <row r="305" spans="1:5">
      <c r="A305" t="s">
        <v>680</v>
      </c>
      <c r="B305">
        <v>316644640</v>
      </c>
      <c r="C305">
        <v>13</v>
      </c>
      <c r="D305">
        <v>59119</v>
      </c>
      <c r="E305" t="s">
        <v>681</v>
      </c>
    </row>
    <row r="306" spans="1:5" hidden="1">
      <c r="A306" t="s">
        <v>483</v>
      </c>
      <c r="B306">
        <v>393446737</v>
      </c>
      <c r="C306">
        <v>388</v>
      </c>
      <c r="D306">
        <v>77500</v>
      </c>
      <c r="E306" t="s">
        <v>484</v>
      </c>
    </row>
    <row r="307" spans="1:5" hidden="1">
      <c r="A307" t="s">
        <v>483</v>
      </c>
      <c r="B307">
        <v>393446737</v>
      </c>
      <c r="C307">
        <v>388</v>
      </c>
      <c r="D307">
        <v>77500</v>
      </c>
      <c r="E307" t="s">
        <v>484</v>
      </c>
    </row>
    <row r="308" spans="1:5" hidden="1">
      <c r="A308" t="s">
        <v>682</v>
      </c>
      <c r="B308">
        <v>393276332</v>
      </c>
      <c r="C308">
        <v>11</v>
      </c>
      <c r="D308">
        <v>62110</v>
      </c>
      <c r="E308" t="s">
        <v>401</v>
      </c>
    </row>
    <row r="309" spans="1:5" hidden="1">
      <c r="A309" t="s">
        <v>364</v>
      </c>
      <c r="B309">
        <v>339993164</v>
      </c>
      <c r="C309">
        <v>260</v>
      </c>
      <c r="D309">
        <v>57070</v>
      </c>
      <c r="E309" t="s">
        <v>365</v>
      </c>
    </row>
    <row r="310" spans="1:5" hidden="1">
      <c r="A310" t="s">
        <v>683</v>
      </c>
      <c r="B310">
        <v>775672272</v>
      </c>
      <c r="C310">
        <v>2864</v>
      </c>
      <c r="D310">
        <v>62100</v>
      </c>
      <c r="E310" t="s">
        <v>386</v>
      </c>
    </row>
    <row r="311" spans="1:5" hidden="1">
      <c r="A311" t="s">
        <v>684</v>
      </c>
      <c r="B311">
        <v>349059519</v>
      </c>
      <c r="C311">
        <v>18</v>
      </c>
      <c r="D311">
        <v>62160</v>
      </c>
      <c r="E311" t="s">
        <v>685</v>
      </c>
    </row>
    <row r="312" spans="1:5" hidden="1">
      <c r="A312" t="s">
        <v>449</v>
      </c>
      <c r="B312">
        <v>216204982</v>
      </c>
      <c r="C312">
        <v>13</v>
      </c>
      <c r="D312">
        <v>62300</v>
      </c>
      <c r="E312" t="s">
        <v>450</v>
      </c>
    </row>
    <row r="313" spans="1:5" hidden="1">
      <c r="A313" t="s">
        <v>686</v>
      </c>
      <c r="B313">
        <v>402805527</v>
      </c>
      <c r="C313">
        <v>15</v>
      </c>
      <c r="D313">
        <v>92150</v>
      </c>
      <c r="E313" t="s">
        <v>490</v>
      </c>
    </row>
    <row r="314" spans="1:5">
      <c r="A314" t="s">
        <v>687</v>
      </c>
      <c r="B314">
        <v>265906719</v>
      </c>
      <c r="C314">
        <v>17</v>
      </c>
      <c r="D314">
        <v>59000</v>
      </c>
      <c r="E314" t="s">
        <v>384</v>
      </c>
    </row>
    <row r="315" spans="1:5">
      <c r="A315" t="s">
        <v>688</v>
      </c>
      <c r="B315">
        <v>215905993</v>
      </c>
      <c r="C315">
        <v>14</v>
      </c>
      <c r="D315">
        <v>59200</v>
      </c>
      <c r="E315" t="s">
        <v>368</v>
      </c>
    </row>
    <row r="316" spans="1:5">
      <c r="A316" t="s">
        <v>688</v>
      </c>
      <c r="B316">
        <v>215905993</v>
      </c>
      <c r="C316">
        <v>14</v>
      </c>
      <c r="D316">
        <v>59200</v>
      </c>
      <c r="E316" t="s">
        <v>368</v>
      </c>
    </row>
    <row r="317" spans="1:5" hidden="1">
      <c r="A317" t="s">
        <v>689</v>
      </c>
      <c r="B317">
        <v>393361134</v>
      </c>
      <c r="C317">
        <v>41</v>
      </c>
      <c r="D317">
        <v>62570</v>
      </c>
      <c r="E317" t="s">
        <v>690</v>
      </c>
    </row>
    <row r="318" spans="1:5" hidden="1">
      <c r="A318" t="s">
        <v>465</v>
      </c>
      <c r="B318">
        <v>393878764</v>
      </c>
      <c r="C318">
        <v>17</v>
      </c>
      <c r="D318">
        <v>94200</v>
      </c>
      <c r="E318" t="s">
        <v>466</v>
      </c>
    </row>
    <row r="319" spans="1:5">
      <c r="A319" t="s">
        <v>688</v>
      </c>
      <c r="B319">
        <v>215905993</v>
      </c>
      <c r="C319">
        <v>14</v>
      </c>
      <c r="D319">
        <v>59200</v>
      </c>
      <c r="E319" t="s">
        <v>368</v>
      </c>
    </row>
    <row r="320" spans="1:5" hidden="1">
      <c r="A320" t="s">
        <v>691</v>
      </c>
      <c r="B320">
        <v>413290156</v>
      </c>
      <c r="C320">
        <v>20</v>
      </c>
      <c r="D320">
        <v>62200</v>
      </c>
      <c r="E320" t="s">
        <v>390</v>
      </c>
    </row>
    <row r="321" spans="1:5" hidden="1">
      <c r="A321" t="s">
        <v>692</v>
      </c>
      <c r="B321">
        <v>379455231</v>
      </c>
      <c r="C321">
        <v>850</v>
      </c>
      <c r="D321">
        <v>62147</v>
      </c>
      <c r="E321" t="s">
        <v>693</v>
      </c>
    </row>
    <row r="322" spans="1:5" hidden="1">
      <c r="A322" t="s">
        <v>614</v>
      </c>
      <c r="B322">
        <v>552120222</v>
      </c>
      <c r="C322">
        <v>27164</v>
      </c>
      <c r="D322">
        <v>94120</v>
      </c>
      <c r="E322" t="s">
        <v>615</v>
      </c>
    </row>
    <row r="323" spans="1:5">
      <c r="A323" t="s">
        <v>694</v>
      </c>
      <c r="B323">
        <v>45550571</v>
      </c>
      <c r="C323">
        <v>25</v>
      </c>
      <c r="D323">
        <v>59128</v>
      </c>
      <c r="E323" t="s">
        <v>477</v>
      </c>
    </row>
    <row r="324" spans="1:5">
      <c r="A324" t="s">
        <v>695</v>
      </c>
      <c r="B324">
        <v>775630015</v>
      </c>
      <c r="C324">
        <v>78</v>
      </c>
      <c r="D324">
        <v>59650</v>
      </c>
      <c r="E324" t="s">
        <v>374</v>
      </c>
    </row>
    <row r="325" spans="1:5">
      <c r="A325" t="s">
        <v>695</v>
      </c>
      <c r="B325">
        <v>775630015</v>
      </c>
      <c r="C325">
        <v>78</v>
      </c>
      <c r="D325">
        <v>59650</v>
      </c>
      <c r="E325" t="s">
        <v>374</v>
      </c>
    </row>
    <row r="326" spans="1:5">
      <c r="A326" t="s">
        <v>695</v>
      </c>
      <c r="B326">
        <v>775630015</v>
      </c>
      <c r="C326">
        <v>78</v>
      </c>
      <c r="D326">
        <v>59650</v>
      </c>
      <c r="E326" t="s">
        <v>374</v>
      </c>
    </row>
    <row r="327" spans="1:5" hidden="1">
      <c r="A327" t="s">
        <v>485</v>
      </c>
      <c r="D327">
        <v>91320</v>
      </c>
      <c r="E327" t="s">
        <v>486</v>
      </c>
    </row>
    <row r="328" spans="1:5" hidden="1">
      <c r="A328" t="s">
        <v>485</v>
      </c>
      <c r="D328">
        <v>91320</v>
      </c>
      <c r="E328" t="s">
        <v>486</v>
      </c>
    </row>
    <row r="329" spans="1:5" hidden="1">
      <c r="A329" t="s">
        <v>485</v>
      </c>
      <c r="D329">
        <v>91320</v>
      </c>
      <c r="E329" t="s">
        <v>486</v>
      </c>
    </row>
    <row r="330" spans="1:5" hidden="1">
      <c r="A330" t="s">
        <v>485</v>
      </c>
      <c r="D330">
        <v>91320</v>
      </c>
      <c r="E330" t="s">
        <v>486</v>
      </c>
    </row>
    <row r="331" spans="1:5" hidden="1">
      <c r="A331" t="s">
        <v>696</v>
      </c>
      <c r="B331">
        <v>780130175</v>
      </c>
      <c r="C331">
        <v>14035</v>
      </c>
      <c r="D331">
        <v>92708</v>
      </c>
      <c r="E331" t="s">
        <v>697</v>
      </c>
    </row>
    <row r="332" spans="1:5">
      <c r="A332" t="s">
        <v>698</v>
      </c>
      <c r="B332">
        <v>998155816</v>
      </c>
      <c r="C332">
        <v>23</v>
      </c>
      <c r="D332">
        <v>59600</v>
      </c>
      <c r="E332" t="s">
        <v>699</v>
      </c>
    </row>
    <row r="333" spans="1:5" hidden="1">
      <c r="A333" t="s">
        <v>449</v>
      </c>
      <c r="B333">
        <v>216204982</v>
      </c>
      <c r="C333">
        <v>13</v>
      </c>
      <c r="D333">
        <v>62300</v>
      </c>
      <c r="E333" t="s">
        <v>450</v>
      </c>
    </row>
    <row r="334" spans="1:5" hidden="1">
      <c r="A334" t="s">
        <v>700</v>
      </c>
      <c r="B334">
        <v>318895000</v>
      </c>
      <c r="C334">
        <v>46</v>
      </c>
      <c r="D334">
        <v>62360</v>
      </c>
      <c r="E334" t="s">
        <v>395</v>
      </c>
    </row>
    <row r="335" spans="1:5">
      <c r="A335" t="s">
        <v>701</v>
      </c>
      <c r="B335">
        <v>215903501</v>
      </c>
      <c r="C335">
        <v>17</v>
      </c>
      <c r="D335">
        <v>59800</v>
      </c>
      <c r="E335" t="s">
        <v>384</v>
      </c>
    </row>
    <row r="336" spans="1:5">
      <c r="A336" t="s">
        <v>702</v>
      </c>
      <c r="B336">
        <v>341256998</v>
      </c>
      <c r="C336">
        <v>20</v>
      </c>
      <c r="D336">
        <v>59024</v>
      </c>
      <c r="E336" t="s">
        <v>422</v>
      </c>
    </row>
    <row r="337" spans="1:5" hidden="1">
      <c r="A337" t="s">
        <v>703</v>
      </c>
      <c r="B337">
        <v>306798505</v>
      </c>
      <c r="C337">
        <v>13</v>
      </c>
      <c r="D337">
        <v>91700</v>
      </c>
      <c r="E337" t="s">
        <v>704</v>
      </c>
    </row>
    <row r="338" spans="1:5">
      <c r="A338" t="s">
        <v>574</v>
      </c>
      <c r="B338">
        <v>775627037</v>
      </c>
      <c r="C338">
        <v>150</v>
      </c>
      <c r="D338">
        <v>59420</v>
      </c>
      <c r="E338" t="s">
        <v>575</v>
      </c>
    </row>
    <row r="339" spans="1:5" hidden="1">
      <c r="A339" t="s">
        <v>705</v>
      </c>
      <c r="B339">
        <v>326094471</v>
      </c>
      <c r="C339">
        <v>17</v>
      </c>
      <c r="D339">
        <v>75016</v>
      </c>
      <c r="E339" t="s">
        <v>706</v>
      </c>
    </row>
    <row r="340" spans="1:5" hidden="1">
      <c r="A340" t="s">
        <v>707</v>
      </c>
      <c r="B340">
        <v>384214409</v>
      </c>
      <c r="C340">
        <v>29</v>
      </c>
      <c r="D340">
        <v>62450</v>
      </c>
      <c r="E340" t="s">
        <v>708</v>
      </c>
    </row>
    <row r="341" spans="1:5">
      <c r="A341" t="s">
        <v>709</v>
      </c>
      <c r="B341">
        <v>195900600</v>
      </c>
      <c r="C341">
        <v>14</v>
      </c>
      <c r="D341">
        <v>59220</v>
      </c>
      <c r="E341" t="s">
        <v>710</v>
      </c>
    </row>
    <row r="342" spans="1:5">
      <c r="A342" t="s">
        <v>436</v>
      </c>
      <c r="B342">
        <v>195932520</v>
      </c>
      <c r="C342">
        <v>16</v>
      </c>
      <c r="D342">
        <v>59611</v>
      </c>
      <c r="E342" t="s">
        <v>437</v>
      </c>
    </row>
    <row r="343" spans="1:5" hidden="1">
      <c r="A343" t="s">
        <v>711</v>
      </c>
      <c r="B343">
        <v>728206533</v>
      </c>
      <c r="C343">
        <v>81</v>
      </c>
      <c r="D343">
        <v>94381</v>
      </c>
      <c r="E343" t="s">
        <v>712</v>
      </c>
    </row>
    <row r="344" spans="1:5" hidden="1">
      <c r="A344" t="s">
        <v>713</v>
      </c>
      <c r="B344">
        <v>391891140</v>
      </c>
      <c r="C344">
        <v>17</v>
      </c>
      <c r="D344">
        <v>62360</v>
      </c>
      <c r="E344" t="s">
        <v>714</v>
      </c>
    </row>
    <row r="345" spans="1:5" hidden="1">
      <c r="A345" t="s">
        <v>715</v>
      </c>
      <c r="B345">
        <v>783908577</v>
      </c>
      <c r="C345">
        <v>19</v>
      </c>
      <c r="D345">
        <v>62000</v>
      </c>
      <c r="E345" t="s">
        <v>330</v>
      </c>
    </row>
    <row r="346" spans="1:5">
      <c r="A346" t="s">
        <v>716</v>
      </c>
      <c r="B346">
        <v>195900113</v>
      </c>
      <c r="C346">
        <v>42</v>
      </c>
      <c r="D346">
        <v>59280</v>
      </c>
      <c r="E346" t="s">
        <v>717</v>
      </c>
    </row>
    <row r="347" spans="1:5">
      <c r="A347" t="s">
        <v>718</v>
      </c>
      <c r="B347">
        <v>775688484</v>
      </c>
      <c r="C347">
        <v>28</v>
      </c>
      <c r="D347">
        <v>59650</v>
      </c>
      <c r="E347" t="s">
        <v>374</v>
      </c>
    </row>
    <row r="348" spans="1:5">
      <c r="A348" t="s">
        <v>719</v>
      </c>
      <c r="B348">
        <v>265906727</v>
      </c>
      <c r="C348">
        <v>93</v>
      </c>
      <c r="D348">
        <v>59100</v>
      </c>
      <c r="E348" t="s">
        <v>338</v>
      </c>
    </row>
    <row r="349" spans="1:5" hidden="1">
      <c r="A349" t="s">
        <v>720</v>
      </c>
      <c r="B349">
        <v>443191820</v>
      </c>
      <c r="C349">
        <v>10</v>
      </c>
      <c r="D349">
        <v>92500</v>
      </c>
      <c r="E349" t="s">
        <v>363</v>
      </c>
    </row>
    <row r="350" spans="1:5">
      <c r="A350" t="s">
        <v>721</v>
      </c>
      <c r="B350">
        <v>316007210</v>
      </c>
      <c r="C350">
        <v>16</v>
      </c>
      <c r="D350">
        <v>59308</v>
      </c>
      <c r="E350" t="s">
        <v>518</v>
      </c>
    </row>
    <row r="351" spans="1:5" hidden="1">
      <c r="A351" t="s">
        <v>722</v>
      </c>
      <c r="B351">
        <v>391751351</v>
      </c>
      <c r="C351">
        <v>27</v>
      </c>
      <c r="D351">
        <v>94517</v>
      </c>
      <c r="E351" t="s">
        <v>723</v>
      </c>
    </row>
    <row r="352" spans="1:5">
      <c r="A352" t="s">
        <v>724</v>
      </c>
      <c r="B352">
        <v>338100993</v>
      </c>
      <c r="C352">
        <v>17</v>
      </c>
      <c r="D352">
        <v>59818</v>
      </c>
      <c r="E352" t="s">
        <v>725</v>
      </c>
    </row>
    <row r="353" spans="1:5">
      <c r="A353" t="s">
        <v>726</v>
      </c>
      <c r="B353">
        <v>382393494</v>
      </c>
      <c r="C353">
        <v>36</v>
      </c>
      <c r="D353">
        <v>59175</v>
      </c>
      <c r="E353" t="s">
        <v>611</v>
      </c>
    </row>
    <row r="354" spans="1:5">
      <c r="A354" t="s">
        <v>727</v>
      </c>
      <c r="B354">
        <v>393282199</v>
      </c>
      <c r="C354">
        <v>40</v>
      </c>
      <c r="D354">
        <v>59700</v>
      </c>
      <c r="E354" t="s">
        <v>397</v>
      </c>
    </row>
    <row r="355" spans="1:5" hidden="1">
      <c r="A355" t="s">
        <v>728</v>
      </c>
      <c r="B355">
        <v>381581958</v>
      </c>
      <c r="C355">
        <v>18</v>
      </c>
      <c r="D355">
        <v>62530</v>
      </c>
      <c r="E355" t="s">
        <v>729</v>
      </c>
    </row>
    <row r="356" spans="1:5">
      <c r="A356" t="s">
        <v>683</v>
      </c>
      <c r="B356">
        <v>775672272</v>
      </c>
      <c r="C356">
        <v>7137</v>
      </c>
      <c r="D356">
        <v>59500</v>
      </c>
      <c r="E356" t="s">
        <v>429</v>
      </c>
    </row>
    <row r="357" spans="1:5" hidden="1">
      <c r="A357" t="s">
        <v>730</v>
      </c>
      <c r="B357">
        <v>312665466</v>
      </c>
      <c r="C357">
        <v>552</v>
      </c>
      <c r="D357">
        <v>75012</v>
      </c>
      <c r="E357" t="s">
        <v>361</v>
      </c>
    </row>
    <row r="358" spans="1:5">
      <c r="A358" t="s">
        <v>731</v>
      </c>
      <c r="B358">
        <v>395319767</v>
      </c>
      <c r="C358">
        <v>12</v>
      </c>
      <c r="D358">
        <v>59223</v>
      </c>
      <c r="E358" t="s">
        <v>732</v>
      </c>
    </row>
    <row r="359" spans="1:5">
      <c r="A359" t="s">
        <v>733</v>
      </c>
      <c r="B359">
        <v>457507275</v>
      </c>
      <c r="C359">
        <v>32</v>
      </c>
      <c r="D359">
        <v>59474</v>
      </c>
      <c r="E359" t="s">
        <v>734</v>
      </c>
    </row>
    <row r="360" spans="1:5">
      <c r="A360" t="s">
        <v>735</v>
      </c>
      <c r="B360">
        <v>542109442</v>
      </c>
      <c r="C360">
        <v>1706</v>
      </c>
      <c r="D360">
        <v>59300</v>
      </c>
      <c r="E360" t="s">
        <v>388</v>
      </c>
    </row>
    <row r="361" spans="1:5" hidden="1">
      <c r="A361" t="s">
        <v>736</v>
      </c>
      <c r="B361">
        <v>379037062</v>
      </c>
      <c r="C361">
        <v>39</v>
      </c>
      <c r="D361">
        <v>13590</v>
      </c>
      <c r="E361" t="s">
        <v>737</v>
      </c>
    </row>
    <row r="362" spans="1:5">
      <c r="A362" t="s">
        <v>738</v>
      </c>
      <c r="B362">
        <v>378517148</v>
      </c>
      <c r="C362">
        <v>29</v>
      </c>
      <c r="D362">
        <v>59260</v>
      </c>
      <c r="E362" t="s">
        <v>384</v>
      </c>
    </row>
    <row r="363" spans="1:5">
      <c r="A363" t="s">
        <v>439</v>
      </c>
      <c r="B363">
        <v>402850721</v>
      </c>
      <c r="C363">
        <v>117</v>
      </c>
      <c r="D363">
        <v>59350</v>
      </c>
      <c r="E363" t="s">
        <v>384</v>
      </c>
    </row>
    <row r="364" spans="1:5" hidden="1">
      <c r="A364" t="s">
        <v>650</v>
      </c>
      <c r="B364">
        <v>313151110</v>
      </c>
      <c r="C364">
        <v>27</v>
      </c>
      <c r="D364">
        <v>62000</v>
      </c>
      <c r="E364" t="s">
        <v>330</v>
      </c>
    </row>
    <row r="365" spans="1:5">
      <c r="A365" t="s">
        <v>739</v>
      </c>
      <c r="B365">
        <v>389782996</v>
      </c>
      <c r="C365">
        <v>34</v>
      </c>
      <c r="D365">
        <v>59510</v>
      </c>
      <c r="E365" t="s">
        <v>378</v>
      </c>
    </row>
    <row r="366" spans="1:5">
      <c r="A366" t="s">
        <v>740</v>
      </c>
      <c r="B366">
        <v>195955406</v>
      </c>
      <c r="C366">
        <v>10</v>
      </c>
      <c r="D366">
        <v>59530</v>
      </c>
      <c r="E366" t="s">
        <v>741</v>
      </c>
    </row>
    <row r="367" spans="1:5" hidden="1">
      <c r="A367" t="s">
        <v>362</v>
      </c>
      <c r="B367">
        <v>562011742</v>
      </c>
      <c r="C367">
        <v>144</v>
      </c>
      <c r="D367">
        <v>92500</v>
      </c>
      <c r="E367" t="s">
        <v>363</v>
      </c>
    </row>
    <row r="368" spans="1:5" hidden="1">
      <c r="A368" t="s">
        <v>362</v>
      </c>
      <c r="B368">
        <v>562011742</v>
      </c>
      <c r="C368">
        <v>144</v>
      </c>
      <c r="D368">
        <v>92500</v>
      </c>
      <c r="E368" t="s">
        <v>363</v>
      </c>
    </row>
    <row r="369" spans="1:5">
      <c r="A369" t="s">
        <v>742</v>
      </c>
      <c r="B369">
        <v>215905662</v>
      </c>
      <c r="C369">
        <v>15</v>
      </c>
      <c r="D369">
        <v>59320</v>
      </c>
      <c r="E369" t="s">
        <v>743</v>
      </c>
    </row>
    <row r="370" spans="1:5" hidden="1">
      <c r="A370" t="s">
        <v>744</v>
      </c>
    </row>
    <row r="371" spans="1:5">
      <c r="A371" t="s">
        <v>445</v>
      </c>
      <c r="B371">
        <v>215903287</v>
      </c>
      <c r="C371">
        <v>13</v>
      </c>
      <c r="D371">
        <v>59130</v>
      </c>
      <c r="E371" t="s">
        <v>446</v>
      </c>
    </row>
    <row r="372" spans="1:5">
      <c r="A372" t="s">
        <v>445</v>
      </c>
      <c r="B372">
        <v>215903287</v>
      </c>
      <c r="C372">
        <v>13</v>
      </c>
      <c r="D372">
        <v>59130</v>
      </c>
      <c r="E372" t="s">
        <v>446</v>
      </c>
    </row>
    <row r="373" spans="1:5">
      <c r="A373" t="s">
        <v>745</v>
      </c>
      <c r="B373">
        <v>685520504</v>
      </c>
      <c r="C373">
        <v>26</v>
      </c>
      <c r="D373">
        <v>59540</v>
      </c>
      <c r="E373" t="s">
        <v>458</v>
      </c>
    </row>
    <row r="374" spans="1:5" hidden="1">
      <c r="A374" t="s">
        <v>746</v>
      </c>
      <c r="B374">
        <v>343688016</v>
      </c>
      <c r="C374">
        <v>405</v>
      </c>
      <c r="D374">
        <v>92130</v>
      </c>
      <c r="E374" t="s">
        <v>595</v>
      </c>
    </row>
    <row r="375" spans="1:5">
      <c r="A375" t="s">
        <v>747</v>
      </c>
      <c r="B375">
        <v>403222417</v>
      </c>
      <c r="C375">
        <v>20</v>
      </c>
      <c r="D375">
        <v>59820</v>
      </c>
      <c r="E375" t="s">
        <v>597</v>
      </c>
    </row>
    <row r="376" spans="1:5">
      <c r="A376" t="s">
        <v>748</v>
      </c>
      <c r="B376">
        <v>347745630</v>
      </c>
      <c r="C376">
        <v>17</v>
      </c>
      <c r="D376">
        <v>59240</v>
      </c>
      <c r="E376" t="s">
        <v>357</v>
      </c>
    </row>
    <row r="377" spans="1:5" hidden="1">
      <c r="A377" t="s">
        <v>749</v>
      </c>
      <c r="B377">
        <v>216205104</v>
      </c>
      <c r="C377">
        <v>13</v>
      </c>
      <c r="D377">
        <v>62800</v>
      </c>
      <c r="E377" t="s">
        <v>346</v>
      </c>
    </row>
    <row r="378" spans="1:5" hidden="1">
      <c r="A378" t="s">
        <v>750</v>
      </c>
      <c r="B378">
        <v>552081317</v>
      </c>
      <c r="C378">
        <v>28167</v>
      </c>
      <c r="D378">
        <v>62200</v>
      </c>
      <c r="E378" t="s">
        <v>390</v>
      </c>
    </row>
    <row r="379" spans="1:5">
      <c r="A379" t="s">
        <v>751</v>
      </c>
      <c r="B379">
        <v>265906859</v>
      </c>
      <c r="C379">
        <v>11</v>
      </c>
      <c r="D379">
        <v>59610</v>
      </c>
      <c r="E379" t="s">
        <v>668</v>
      </c>
    </row>
    <row r="380" spans="1:5" hidden="1">
      <c r="A380" t="s">
        <v>752</v>
      </c>
      <c r="B380">
        <v>954200838</v>
      </c>
      <c r="C380">
        <v>74</v>
      </c>
      <c r="D380">
        <v>62230</v>
      </c>
      <c r="E380" t="s">
        <v>753</v>
      </c>
    </row>
    <row r="381" spans="1:5">
      <c r="A381" t="s">
        <v>754</v>
      </c>
      <c r="B381">
        <v>475582144</v>
      </c>
      <c r="C381">
        <v>113</v>
      </c>
      <c r="D381">
        <v>59810</v>
      </c>
      <c r="E381" t="s">
        <v>755</v>
      </c>
    </row>
    <row r="382" spans="1:5" hidden="1">
      <c r="A382" t="s">
        <v>752</v>
      </c>
      <c r="B382">
        <v>954200838</v>
      </c>
      <c r="C382">
        <v>74</v>
      </c>
      <c r="D382">
        <v>62230</v>
      </c>
      <c r="E382" t="s">
        <v>753</v>
      </c>
    </row>
    <row r="383" spans="1:5">
      <c r="A383" t="s">
        <v>756</v>
      </c>
      <c r="B383">
        <v>456500537</v>
      </c>
      <c r="C383">
        <v>18</v>
      </c>
      <c r="D383">
        <v>59350</v>
      </c>
      <c r="E383" t="s">
        <v>757</v>
      </c>
    </row>
    <row r="384" spans="1:5">
      <c r="A384" t="s">
        <v>758</v>
      </c>
      <c r="B384">
        <v>195934625</v>
      </c>
      <c r="C384">
        <v>11</v>
      </c>
      <c r="D384">
        <v>59177</v>
      </c>
      <c r="E384" t="s">
        <v>759</v>
      </c>
    </row>
    <row r="385" spans="1:5">
      <c r="A385" t="s">
        <v>760</v>
      </c>
      <c r="B385">
        <v>348417692</v>
      </c>
      <c r="C385">
        <v>12</v>
      </c>
      <c r="D385">
        <v>59100</v>
      </c>
      <c r="E385" t="s">
        <v>338</v>
      </c>
    </row>
    <row r="386" spans="1:5" hidden="1">
      <c r="A386" t="s">
        <v>761</v>
      </c>
      <c r="B386">
        <v>783911951</v>
      </c>
      <c r="C386">
        <v>11</v>
      </c>
      <c r="D386">
        <v>62015</v>
      </c>
      <c r="E386" t="s">
        <v>762</v>
      </c>
    </row>
    <row r="387" spans="1:5" hidden="1">
      <c r="A387" t="s">
        <v>763</v>
      </c>
      <c r="B387">
        <v>549501351</v>
      </c>
      <c r="C387">
        <v>15</v>
      </c>
      <c r="D387">
        <v>83320</v>
      </c>
      <c r="E387" t="s">
        <v>764</v>
      </c>
    </row>
    <row r="388" spans="1:5" hidden="1">
      <c r="A388" t="s">
        <v>765</v>
      </c>
      <c r="B388">
        <v>319428967</v>
      </c>
      <c r="C388">
        <v>16</v>
      </c>
      <c r="D388">
        <v>13627</v>
      </c>
      <c r="E388" t="s">
        <v>766</v>
      </c>
    </row>
    <row r="389" spans="1:5">
      <c r="A389" t="s">
        <v>767</v>
      </c>
      <c r="B389">
        <v>215904103</v>
      </c>
      <c r="C389">
        <v>11</v>
      </c>
      <c r="D389">
        <v>59370</v>
      </c>
      <c r="E389" t="s">
        <v>768</v>
      </c>
    </row>
    <row r="390" spans="1:5">
      <c r="A390" t="s">
        <v>769</v>
      </c>
      <c r="B390">
        <v>334610821</v>
      </c>
      <c r="C390">
        <v>20</v>
      </c>
      <c r="D390">
        <v>59581</v>
      </c>
      <c r="E390" t="s">
        <v>770</v>
      </c>
    </row>
    <row r="391" spans="1:5" hidden="1">
      <c r="A391" t="s">
        <v>771</v>
      </c>
      <c r="B391">
        <v>216204271</v>
      </c>
      <c r="C391">
        <v>11</v>
      </c>
      <c r="D391">
        <v>62110</v>
      </c>
      <c r="E391" t="s">
        <v>401</v>
      </c>
    </row>
    <row r="392" spans="1:5">
      <c r="A392" t="s">
        <v>772</v>
      </c>
      <c r="B392">
        <v>351490560</v>
      </c>
      <c r="C392">
        <v>15</v>
      </c>
      <c r="D392">
        <v>59450</v>
      </c>
      <c r="E392" t="s">
        <v>679</v>
      </c>
    </row>
    <row r="393" spans="1:5">
      <c r="A393" t="s">
        <v>772</v>
      </c>
      <c r="B393">
        <v>351490560</v>
      </c>
      <c r="C393">
        <v>15</v>
      </c>
      <c r="D393">
        <v>59450</v>
      </c>
      <c r="E393" t="s">
        <v>679</v>
      </c>
    </row>
    <row r="394" spans="1:5">
      <c r="A394" t="s">
        <v>576</v>
      </c>
      <c r="B394">
        <v>215903923</v>
      </c>
      <c r="C394">
        <v>13</v>
      </c>
      <c r="D394">
        <v>59600</v>
      </c>
      <c r="E394" t="s">
        <v>577</v>
      </c>
    </row>
    <row r="395" spans="1:5" hidden="1">
      <c r="A395" t="s">
        <v>410</v>
      </c>
      <c r="B395">
        <v>445621048</v>
      </c>
      <c r="C395">
        <v>70</v>
      </c>
      <c r="D395">
        <v>62240</v>
      </c>
      <c r="E395" t="s">
        <v>411</v>
      </c>
    </row>
    <row r="396" spans="1:5" hidden="1">
      <c r="A396" t="s">
        <v>410</v>
      </c>
      <c r="B396">
        <v>445621048</v>
      </c>
      <c r="C396">
        <v>70</v>
      </c>
      <c r="D396">
        <v>62240</v>
      </c>
      <c r="E396" t="s">
        <v>411</v>
      </c>
    </row>
    <row r="397" spans="1:5">
      <c r="A397" t="s">
        <v>408</v>
      </c>
      <c r="B397">
        <v>403052111</v>
      </c>
      <c r="C397">
        <v>16</v>
      </c>
      <c r="D397">
        <v>59110</v>
      </c>
      <c r="E397" t="s">
        <v>409</v>
      </c>
    </row>
    <row r="398" spans="1:5">
      <c r="A398" t="s">
        <v>773</v>
      </c>
      <c r="B398">
        <v>542107651</v>
      </c>
      <c r="C398">
        <v>292</v>
      </c>
      <c r="D398">
        <v>59374</v>
      </c>
      <c r="E398" t="s">
        <v>588</v>
      </c>
    </row>
    <row r="399" spans="1:5" hidden="1">
      <c r="A399" t="s">
        <v>774</v>
      </c>
      <c r="B399">
        <v>356200808</v>
      </c>
      <c r="C399">
        <v>18</v>
      </c>
      <c r="D399">
        <v>62840</v>
      </c>
      <c r="E399" t="s">
        <v>775</v>
      </c>
    </row>
    <row r="400" spans="1:5" hidden="1">
      <c r="A400" t="s">
        <v>776</v>
      </c>
      <c r="B400">
        <v>246200364</v>
      </c>
      <c r="C400">
        <v>80</v>
      </c>
      <c r="D400">
        <v>62302</v>
      </c>
      <c r="E400" t="s">
        <v>777</v>
      </c>
    </row>
    <row r="401" spans="1:5" hidden="1">
      <c r="A401" t="s">
        <v>778</v>
      </c>
      <c r="B401">
        <v>434349213</v>
      </c>
      <c r="C401">
        <v>18</v>
      </c>
      <c r="D401">
        <v>92120</v>
      </c>
      <c r="E401" t="s">
        <v>779</v>
      </c>
    </row>
    <row r="402" spans="1:5">
      <c r="A402" t="s">
        <v>780</v>
      </c>
      <c r="B402">
        <v>417670890</v>
      </c>
      <c r="C402">
        <v>25</v>
      </c>
      <c r="D402">
        <v>59500</v>
      </c>
      <c r="E402" t="s">
        <v>429</v>
      </c>
    </row>
    <row r="403" spans="1:5" hidden="1">
      <c r="A403" t="s">
        <v>781</v>
      </c>
      <c r="B403">
        <v>414952101</v>
      </c>
      <c r="C403">
        <v>23</v>
      </c>
      <c r="D403">
        <v>95670</v>
      </c>
      <c r="E403" t="s">
        <v>782</v>
      </c>
    </row>
    <row r="404" spans="1:5" hidden="1">
      <c r="A404" t="s">
        <v>783</v>
      </c>
      <c r="B404">
        <v>110090016</v>
      </c>
      <c r="C404">
        <v>12</v>
      </c>
      <c r="D404">
        <v>36300</v>
      </c>
      <c r="E404" t="s">
        <v>784</v>
      </c>
    </row>
    <row r="405" spans="1:5" hidden="1">
      <c r="A405" t="s">
        <v>783</v>
      </c>
      <c r="B405">
        <v>110090016</v>
      </c>
      <c r="C405">
        <v>12</v>
      </c>
      <c r="D405">
        <v>36300</v>
      </c>
      <c r="E405" t="s">
        <v>784</v>
      </c>
    </row>
    <row r="406" spans="1:5">
      <c r="A406" t="s">
        <v>785</v>
      </c>
      <c r="B406">
        <v>255902827</v>
      </c>
      <c r="C406">
        <v>13</v>
      </c>
      <c r="D406">
        <v>59600</v>
      </c>
      <c r="E406" t="s">
        <v>577</v>
      </c>
    </row>
    <row r="407" spans="1:5" hidden="1">
      <c r="A407" t="s">
        <v>416</v>
      </c>
      <c r="B407">
        <v>379651904</v>
      </c>
      <c r="C407">
        <v>29</v>
      </c>
      <c r="D407">
        <v>62100</v>
      </c>
      <c r="E407" t="s">
        <v>386</v>
      </c>
    </row>
    <row r="408" spans="1:5" hidden="1">
      <c r="A408" t="s">
        <v>786</v>
      </c>
      <c r="B408">
        <v>316420199</v>
      </c>
      <c r="C408">
        <v>28</v>
      </c>
      <c r="D408">
        <v>62114</v>
      </c>
      <c r="E408" t="s">
        <v>348</v>
      </c>
    </row>
    <row r="409" spans="1:5" hidden="1">
      <c r="A409" t="s">
        <v>787</v>
      </c>
      <c r="B409">
        <v>341103117</v>
      </c>
      <c r="C409">
        <v>48</v>
      </c>
      <c r="D409">
        <v>75008</v>
      </c>
      <c r="E409" t="s">
        <v>788</v>
      </c>
    </row>
    <row r="410" spans="1:5" hidden="1">
      <c r="A410" t="s">
        <v>465</v>
      </c>
      <c r="B410">
        <v>393878764</v>
      </c>
      <c r="C410">
        <v>17</v>
      </c>
      <c r="D410">
        <v>94200</v>
      </c>
      <c r="E410" t="s">
        <v>466</v>
      </c>
    </row>
    <row r="411" spans="1:5">
      <c r="A411" t="s">
        <v>789</v>
      </c>
      <c r="B411">
        <v>304349277</v>
      </c>
      <c r="C411">
        <v>125</v>
      </c>
      <c r="D411">
        <v>59820</v>
      </c>
      <c r="E411" t="s">
        <v>597</v>
      </c>
    </row>
    <row r="412" spans="1:5">
      <c r="A412" t="s">
        <v>790</v>
      </c>
      <c r="B412">
        <v>215902719</v>
      </c>
      <c r="C412">
        <v>248</v>
      </c>
      <c r="D412">
        <v>59760</v>
      </c>
      <c r="E412" t="s">
        <v>791</v>
      </c>
    </row>
    <row r="413" spans="1:5">
      <c r="A413" t="s">
        <v>790</v>
      </c>
      <c r="B413">
        <v>215902719</v>
      </c>
      <c r="C413">
        <v>248</v>
      </c>
      <c r="D413">
        <v>59760</v>
      </c>
      <c r="E413" t="s">
        <v>791</v>
      </c>
    </row>
    <row r="414" spans="1:5" hidden="1">
      <c r="A414" t="s">
        <v>792</v>
      </c>
      <c r="B414">
        <v>216202507</v>
      </c>
      <c r="C414">
        <v>10</v>
      </c>
      <c r="D414">
        <v>62710</v>
      </c>
      <c r="E414" t="s">
        <v>793</v>
      </c>
    </row>
    <row r="415" spans="1:5">
      <c r="A415" t="s">
        <v>531</v>
      </c>
      <c r="B415">
        <v>215901224</v>
      </c>
      <c r="C415">
        <v>471</v>
      </c>
      <c r="D415">
        <v>59400</v>
      </c>
      <c r="E415" t="s">
        <v>532</v>
      </c>
    </row>
    <row r="416" spans="1:5">
      <c r="A416" t="s">
        <v>794</v>
      </c>
      <c r="B416">
        <v>411428055</v>
      </c>
      <c r="C416">
        <v>15</v>
      </c>
      <c r="D416">
        <v>59405</v>
      </c>
      <c r="E416" t="s">
        <v>795</v>
      </c>
    </row>
    <row r="417" spans="1:5" hidden="1">
      <c r="A417" t="s">
        <v>662</v>
      </c>
      <c r="B417">
        <v>340769793</v>
      </c>
      <c r="C417">
        <v>126</v>
      </c>
      <c r="D417">
        <v>30900</v>
      </c>
      <c r="E417" t="s">
        <v>663</v>
      </c>
    </row>
    <row r="418" spans="1:5">
      <c r="A418" t="s">
        <v>796</v>
      </c>
      <c r="B418">
        <v>572045540</v>
      </c>
      <c r="C418">
        <v>26</v>
      </c>
      <c r="D418">
        <v>59110</v>
      </c>
      <c r="E418" t="s">
        <v>409</v>
      </c>
    </row>
    <row r="419" spans="1:5" hidden="1">
      <c r="A419" t="s">
        <v>797</v>
      </c>
      <c r="B419">
        <v>562112698</v>
      </c>
      <c r="C419">
        <v>47</v>
      </c>
      <c r="D419">
        <v>69780</v>
      </c>
      <c r="E419" t="s">
        <v>798</v>
      </c>
    </row>
    <row r="420" spans="1:5">
      <c r="A420" t="s">
        <v>479</v>
      </c>
      <c r="B420">
        <v>402245716</v>
      </c>
      <c r="C420">
        <v>12</v>
      </c>
      <c r="D420">
        <v>59500</v>
      </c>
      <c r="E420" t="s">
        <v>429</v>
      </c>
    </row>
    <row r="421" spans="1:5">
      <c r="A421" t="s">
        <v>479</v>
      </c>
      <c r="B421">
        <v>402245716</v>
      </c>
      <c r="C421">
        <v>12</v>
      </c>
      <c r="D421">
        <v>59500</v>
      </c>
      <c r="E421" t="s">
        <v>429</v>
      </c>
    </row>
    <row r="422" spans="1:5" hidden="1">
      <c r="A422" t="s">
        <v>799</v>
      </c>
      <c r="B422">
        <v>444662787</v>
      </c>
      <c r="C422">
        <v>43</v>
      </c>
      <c r="D422">
        <v>62200</v>
      </c>
      <c r="E422" t="s">
        <v>390</v>
      </c>
    </row>
    <row r="423" spans="1:5">
      <c r="A423" t="s">
        <v>421</v>
      </c>
      <c r="B423">
        <v>225900018</v>
      </c>
      <c r="C423">
        <v>1244</v>
      </c>
      <c r="D423">
        <v>59350</v>
      </c>
      <c r="E423" t="s">
        <v>422</v>
      </c>
    </row>
    <row r="424" spans="1:5">
      <c r="A424" t="s">
        <v>421</v>
      </c>
      <c r="B424">
        <v>225900018</v>
      </c>
      <c r="C424">
        <v>1244</v>
      </c>
      <c r="D424">
        <v>59350</v>
      </c>
      <c r="E424" t="s">
        <v>422</v>
      </c>
    </row>
    <row r="425" spans="1:5">
      <c r="A425" t="s">
        <v>421</v>
      </c>
      <c r="B425">
        <v>225900018</v>
      </c>
      <c r="C425">
        <v>1244</v>
      </c>
      <c r="D425">
        <v>59350</v>
      </c>
      <c r="E425" t="s">
        <v>422</v>
      </c>
    </row>
    <row r="426" spans="1:5">
      <c r="A426" t="s">
        <v>421</v>
      </c>
      <c r="B426">
        <v>225900018</v>
      </c>
      <c r="C426">
        <v>1244</v>
      </c>
      <c r="D426">
        <v>59350</v>
      </c>
      <c r="E426" t="s">
        <v>422</v>
      </c>
    </row>
    <row r="427" spans="1:5" hidden="1">
      <c r="A427" t="s">
        <v>800</v>
      </c>
      <c r="B427">
        <v>345405096</v>
      </c>
      <c r="C427">
        <v>24</v>
      </c>
      <c r="D427">
        <v>62100</v>
      </c>
      <c r="E427" t="s">
        <v>386</v>
      </c>
    </row>
    <row r="428" spans="1:5">
      <c r="A428" t="s">
        <v>730</v>
      </c>
      <c r="B428">
        <v>312665466</v>
      </c>
      <c r="C428">
        <v>461</v>
      </c>
      <c r="D428">
        <v>59650</v>
      </c>
      <c r="E428" t="s">
        <v>374</v>
      </c>
    </row>
    <row r="429" spans="1:5">
      <c r="A429" t="s">
        <v>801</v>
      </c>
      <c r="B429">
        <v>345130512</v>
      </c>
      <c r="C429">
        <v>2044</v>
      </c>
      <c r="D429">
        <v>59300</v>
      </c>
      <c r="E429" t="s">
        <v>470</v>
      </c>
    </row>
    <row r="430" spans="1:5">
      <c r="A430" t="s">
        <v>802</v>
      </c>
      <c r="B430">
        <v>338977564</v>
      </c>
      <c r="C430">
        <v>16</v>
      </c>
      <c r="D430">
        <v>59000</v>
      </c>
      <c r="E430" t="s">
        <v>384</v>
      </c>
    </row>
    <row r="431" spans="1:5" hidden="1">
      <c r="A431" t="s">
        <v>205</v>
      </c>
      <c r="B431">
        <v>352945349</v>
      </c>
      <c r="C431">
        <v>87</v>
      </c>
      <c r="D431">
        <v>62440</v>
      </c>
      <c r="E431" t="s">
        <v>803</v>
      </c>
    </row>
    <row r="432" spans="1:5" hidden="1">
      <c r="A432" t="s">
        <v>804</v>
      </c>
      <c r="B432">
        <v>313285199</v>
      </c>
      <c r="C432">
        <v>86</v>
      </c>
      <c r="D432">
        <v>62000</v>
      </c>
      <c r="E432" t="s">
        <v>330</v>
      </c>
    </row>
    <row r="433" spans="1:5" hidden="1">
      <c r="A433" t="s">
        <v>805</v>
      </c>
      <c r="B433">
        <v>317288389</v>
      </c>
      <c r="C433">
        <v>65</v>
      </c>
      <c r="D433">
        <v>49002</v>
      </c>
      <c r="E433" t="s">
        <v>806</v>
      </c>
    </row>
    <row r="434" spans="1:5">
      <c r="A434" t="s">
        <v>807</v>
      </c>
      <c r="B434">
        <v>457507267</v>
      </c>
      <c r="C434">
        <v>13</v>
      </c>
      <c r="D434">
        <v>59800</v>
      </c>
      <c r="E434" t="s">
        <v>384</v>
      </c>
    </row>
    <row r="435" spans="1:5">
      <c r="A435" t="s">
        <v>808</v>
      </c>
      <c r="B435">
        <v>552081317</v>
      </c>
      <c r="C435">
        <v>60525</v>
      </c>
      <c r="D435">
        <v>59800</v>
      </c>
      <c r="E435" t="s">
        <v>384</v>
      </c>
    </row>
    <row r="436" spans="1:5">
      <c r="A436" t="s">
        <v>809</v>
      </c>
      <c r="B436">
        <v>337624043</v>
      </c>
      <c r="C436">
        <v>51</v>
      </c>
      <c r="D436">
        <v>59650</v>
      </c>
      <c r="E436" t="s">
        <v>374</v>
      </c>
    </row>
    <row r="437" spans="1:5" hidden="1">
      <c r="A437" t="s">
        <v>810</v>
      </c>
      <c r="B437">
        <v>925520108</v>
      </c>
      <c r="C437">
        <v>18</v>
      </c>
      <c r="D437">
        <v>60400</v>
      </c>
      <c r="E437" t="s">
        <v>811</v>
      </c>
    </row>
    <row r="438" spans="1:5" hidden="1">
      <c r="A438" t="s">
        <v>812</v>
      </c>
      <c r="B438">
        <v>177606506</v>
      </c>
      <c r="C438">
        <v>133</v>
      </c>
      <c r="D438">
        <v>62179</v>
      </c>
      <c r="E438" t="s">
        <v>813</v>
      </c>
    </row>
    <row r="439" spans="1:5">
      <c r="A439" t="s">
        <v>814</v>
      </c>
      <c r="B439">
        <v>400045514</v>
      </c>
      <c r="C439">
        <v>25</v>
      </c>
      <c r="D439">
        <v>59650</v>
      </c>
      <c r="E439" t="s">
        <v>374</v>
      </c>
    </row>
    <row r="440" spans="1:5">
      <c r="A440" t="s">
        <v>531</v>
      </c>
      <c r="B440">
        <v>215901224</v>
      </c>
      <c r="C440">
        <v>18</v>
      </c>
      <c r="D440">
        <v>59400</v>
      </c>
      <c r="E440" t="s">
        <v>532</v>
      </c>
    </row>
    <row r="441" spans="1:5" hidden="1">
      <c r="A441" t="s">
        <v>815</v>
      </c>
      <c r="B441">
        <v>392617775</v>
      </c>
      <c r="C441">
        <v>11</v>
      </c>
      <c r="D441">
        <v>95310</v>
      </c>
      <c r="E441" t="s">
        <v>816</v>
      </c>
    </row>
    <row r="442" spans="1:5" hidden="1">
      <c r="A442" t="s">
        <v>817</v>
      </c>
      <c r="B442">
        <v>332455500</v>
      </c>
      <c r="C442">
        <v>22</v>
      </c>
      <c r="D442">
        <v>95000</v>
      </c>
      <c r="E442" t="s">
        <v>818</v>
      </c>
    </row>
    <row r="443" spans="1:5" hidden="1">
      <c r="A443" t="s">
        <v>819</v>
      </c>
      <c r="B443">
        <v>338325780</v>
      </c>
      <c r="C443">
        <v>25</v>
      </c>
      <c r="D443">
        <v>44118</v>
      </c>
      <c r="E443" t="s">
        <v>820</v>
      </c>
    </row>
    <row r="444" spans="1:5" hidden="1">
      <c r="A444" t="s">
        <v>379</v>
      </c>
      <c r="B444">
        <v>378368294</v>
      </c>
      <c r="C444">
        <v>13</v>
      </c>
      <c r="D444">
        <v>62223</v>
      </c>
      <c r="E444" t="s">
        <v>380</v>
      </c>
    </row>
    <row r="445" spans="1:5">
      <c r="A445" t="s">
        <v>821</v>
      </c>
      <c r="B445">
        <v>783603798</v>
      </c>
      <c r="C445">
        <v>27</v>
      </c>
      <c r="D445">
        <v>59386</v>
      </c>
      <c r="E445" t="s">
        <v>822</v>
      </c>
    </row>
    <row r="446" spans="1:5" hidden="1">
      <c r="A446" t="s">
        <v>662</v>
      </c>
      <c r="B446">
        <v>340769793</v>
      </c>
      <c r="C446">
        <v>126</v>
      </c>
      <c r="D446">
        <v>30900</v>
      </c>
      <c r="E446" t="s">
        <v>663</v>
      </c>
    </row>
    <row r="447" spans="1:5" hidden="1">
      <c r="A447" t="s">
        <v>662</v>
      </c>
      <c r="B447">
        <v>340769793</v>
      </c>
      <c r="C447">
        <v>126</v>
      </c>
      <c r="D447">
        <v>30900</v>
      </c>
      <c r="E447" t="s">
        <v>663</v>
      </c>
    </row>
    <row r="448" spans="1:5" hidden="1">
      <c r="A448" t="s">
        <v>671</v>
      </c>
      <c r="B448">
        <v>371801721</v>
      </c>
      <c r="C448">
        <v>15</v>
      </c>
      <c r="D448">
        <v>57380</v>
      </c>
      <c r="E448" t="s">
        <v>672</v>
      </c>
    </row>
    <row r="449" spans="1:5" hidden="1">
      <c r="A449" t="s">
        <v>662</v>
      </c>
      <c r="B449">
        <v>340769793</v>
      </c>
      <c r="C449">
        <v>126</v>
      </c>
      <c r="D449">
        <v>30900</v>
      </c>
      <c r="E449" t="s">
        <v>663</v>
      </c>
    </row>
    <row r="450" spans="1:5" hidden="1">
      <c r="A450" t="s">
        <v>364</v>
      </c>
      <c r="B450">
        <v>339993164</v>
      </c>
      <c r="C450">
        <v>260</v>
      </c>
      <c r="D450">
        <v>57070</v>
      </c>
      <c r="E450" t="s">
        <v>365</v>
      </c>
    </row>
    <row r="451" spans="1:5" hidden="1">
      <c r="A451" t="s">
        <v>705</v>
      </c>
      <c r="B451">
        <v>326094471</v>
      </c>
      <c r="C451">
        <v>17</v>
      </c>
      <c r="D451">
        <v>75016</v>
      </c>
      <c r="E451" t="s">
        <v>706</v>
      </c>
    </row>
    <row r="452" spans="1:5" hidden="1">
      <c r="A452" t="s">
        <v>705</v>
      </c>
      <c r="B452">
        <v>326094471</v>
      </c>
      <c r="C452">
        <v>17</v>
      </c>
      <c r="D452">
        <v>75016</v>
      </c>
      <c r="E452" t="s">
        <v>706</v>
      </c>
    </row>
    <row r="453" spans="1:5" hidden="1">
      <c r="A453" t="s">
        <v>823</v>
      </c>
      <c r="B453">
        <v>321819112</v>
      </c>
      <c r="C453">
        <v>236</v>
      </c>
      <c r="D453">
        <v>92566</v>
      </c>
      <c r="E453" t="s">
        <v>824</v>
      </c>
    </row>
    <row r="454" spans="1:5" hidden="1">
      <c r="A454" t="s">
        <v>825</v>
      </c>
      <c r="B454">
        <v>662043116</v>
      </c>
      <c r="C454">
        <v>414</v>
      </c>
      <c r="D454">
        <v>60200</v>
      </c>
      <c r="E454" t="s">
        <v>826</v>
      </c>
    </row>
    <row r="455" spans="1:5">
      <c r="A455" t="s">
        <v>827</v>
      </c>
      <c r="B455">
        <v>418934725</v>
      </c>
      <c r="C455">
        <v>23</v>
      </c>
      <c r="D455">
        <v>59410</v>
      </c>
      <c r="E455" t="s">
        <v>828</v>
      </c>
    </row>
    <row r="456" spans="1:5" hidden="1">
      <c r="A456" t="s">
        <v>829</v>
      </c>
      <c r="B456">
        <v>322995291</v>
      </c>
      <c r="C456">
        <v>18</v>
      </c>
      <c r="D456">
        <v>62270</v>
      </c>
      <c r="E456" t="s">
        <v>830</v>
      </c>
    </row>
    <row r="457" spans="1:5">
      <c r="A457" t="s">
        <v>831</v>
      </c>
      <c r="B457">
        <v>402185748</v>
      </c>
      <c r="C457">
        <v>33</v>
      </c>
      <c r="D457">
        <v>59600</v>
      </c>
      <c r="E457" t="s">
        <v>577</v>
      </c>
    </row>
    <row r="458" spans="1:5">
      <c r="A458" t="s">
        <v>832</v>
      </c>
      <c r="B458">
        <v>344938444</v>
      </c>
      <c r="C458">
        <v>17</v>
      </c>
      <c r="D458">
        <v>59270</v>
      </c>
      <c r="E458" t="s">
        <v>833</v>
      </c>
    </row>
    <row r="459" spans="1:5">
      <c r="A459" t="s">
        <v>834</v>
      </c>
      <c r="B459">
        <v>422307140</v>
      </c>
      <c r="C459">
        <v>75</v>
      </c>
      <c r="D459">
        <v>59160</v>
      </c>
      <c r="E459" t="s">
        <v>384</v>
      </c>
    </row>
    <row r="460" spans="1:5" hidden="1">
      <c r="A460" t="s">
        <v>705</v>
      </c>
      <c r="B460">
        <v>326094471</v>
      </c>
      <c r="C460">
        <v>17</v>
      </c>
      <c r="D460">
        <v>75016</v>
      </c>
      <c r="E460" t="s">
        <v>706</v>
      </c>
    </row>
    <row r="461" spans="1:5" hidden="1">
      <c r="A461" t="s">
        <v>705</v>
      </c>
      <c r="B461">
        <v>326094471</v>
      </c>
      <c r="C461">
        <v>17</v>
      </c>
      <c r="D461">
        <v>75016</v>
      </c>
      <c r="E461" t="s">
        <v>706</v>
      </c>
    </row>
    <row r="462" spans="1:5" hidden="1">
      <c r="A462" t="s">
        <v>705</v>
      </c>
      <c r="B462">
        <v>326094471</v>
      </c>
      <c r="C462">
        <v>17</v>
      </c>
      <c r="D462">
        <v>75016</v>
      </c>
      <c r="E462" t="s">
        <v>706</v>
      </c>
    </row>
    <row r="463" spans="1:5" hidden="1">
      <c r="A463" t="s">
        <v>705</v>
      </c>
      <c r="B463">
        <v>326094471</v>
      </c>
      <c r="C463">
        <v>17</v>
      </c>
      <c r="D463">
        <v>75016</v>
      </c>
      <c r="E463" t="s">
        <v>706</v>
      </c>
    </row>
    <row r="464" spans="1:5" hidden="1">
      <c r="A464" t="s">
        <v>835</v>
      </c>
      <c r="B464">
        <v>309322469</v>
      </c>
      <c r="C464">
        <v>11</v>
      </c>
      <c r="D464">
        <v>62100</v>
      </c>
      <c r="E464" t="s">
        <v>386</v>
      </c>
    </row>
    <row r="465" spans="1:5" hidden="1">
      <c r="A465" t="s">
        <v>836</v>
      </c>
      <c r="B465">
        <v>411680291</v>
      </c>
      <c r="C465">
        <v>282</v>
      </c>
      <c r="D465">
        <v>75008</v>
      </c>
      <c r="E465" t="s">
        <v>361</v>
      </c>
    </row>
    <row r="466" spans="1:5" hidden="1">
      <c r="A466" t="s">
        <v>836</v>
      </c>
      <c r="B466">
        <v>411680291</v>
      </c>
      <c r="C466">
        <v>282</v>
      </c>
      <c r="D466">
        <v>75008</v>
      </c>
      <c r="E466" t="s">
        <v>361</v>
      </c>
    </row>
    <row r="467" spans="1:5" hidden="1">
      <c r="A467" t="s">
        <v>837</v>
      </c>
      <c r="B467">
        <v>542065479</v>
      </c>
      <c r="C467">
        <v>116</v>
      </c>
      <c r="D467">
        <v>92200</v>
      </c>
      <c r="E467" t="s">
        <v>838</v>
      </c>
    </row>
    <row r="468" spans="1:5">
      <c r="A468" t="s">
        <v>194</v>
      </c>
      <c r="B468">
        <v>404164014</v>
      </c>
      <c r="C468">
        <v>31</v>
      </c>
      <c r="D468">
        <v>59220</v>
      </c>
      <c r="E468" t="s">
        <v>710</v>
      </c>
    </row>
    <row r="469" spans="1:5" hidden="1">
      <c r="A469" t="s">
        <v>839</v>
      </c>
      <c r="B469">
        <v>266209253</v>
      </c>
      <c r="C469">
        <v>19</v>
      </c>
      <c r="D469">
        <v>62000</v>
      </c>
      <c r="E469" t="s">
        <v>330</v>
      </c>
    </row>
    <row r="470" spans="1:5" hidden="1">
      <c r="A470" t="s">
        <v>840</v>
      </c>
      <c r="B470">
        <v>956501258</v>
      </c>
      <c r="C470">
        <v>19</v>
      </c>
      <c r="D470">
        <v>69100</v>
      </c>
      <c r="E470" t="s">
        <v>841</v>
      </c>
    </row>
    <row r="471" spans="1:5">
      <c r="A471" t="s">
        <v>573</v>
      </c>
      <c r="B471">
        <v>456504851</v>
      </c>
      <c r="C471">
        <v>6735</v>
      </c>
      <c r="D471">
        <v>59800</v>
      </c>
      <c r="E471" t="s">
        <v>384</v>
      </c>
    </row>
    <row r="472" spans="1:5">
      <c r="A472" t="s">
        <v>842</v>
      </c>
      <c r="B472">
        <v>402014633</v>
      </c>
      <c r="C472">
        <v>18</v>
      </c>
      <c r="D472">
        <v>59044</v>
      </c>
      <c r="E472" t="s">
        <v>422</v>
      </c>
    </row>
    <row r="473" spans="1:5">
      <c r="A473" t="s">
        <v>842</v>
      </c>
      <c r="B473">
        <v>402014633</v>
      </c>
      <c r="C473">
        <v>18</v>
      </c>
      <c r="D473">
        <v>59044</v>
      </c>
      <c r="E473" t="s">
        <v>422</v>
      </c>
    </row>
    <row r="474" spans="1:5">
      <c r="A474" t="s">
        <v>843</v>
      </c>
      <c r="B474">
        <v>323057083</v>
      </c>
      <c r="C474">
        <v>1200</v>
      </c>
      <c r="D474">
        <v>59471</v>
      </c>
      <c r="E474" t="s">
        <v>734</v>
      </c>
    </row>
    <row r="475" spans="1:5">
      <c r="A475" t="s">
        <v>843</v>
      </c>
      <c r="B475">
        <v>323057083</v>
      </c>
      <c r="C475">
        <v>1200</v>
      </c>
      <c r="D475">
        <v>59471</v>
      </c>
      <c r="E475" t="s">
        <v>734</v>
      </c>
    </row>
    <row r="476" spans="1:5">
      <c r="A476" t="s">
        <v>843</v>
      </c>
      <c r="B476">
        <v>323057083</v>
      </c>
      <c r="C476">
        <v>1200</v>
      </c>
      <c r="D476">
        <v>59471</v>
      </c>
      <c r="E476" t="s">
        <v>734</v>
      </c>
    </row>
    <row r="477" spans="1:5" hidden="1">
      <c r="A477" t="s">
        <v>844</v>
      </c>
      <c r="B477">
        <v>390046902</v>
      </c>
      <c r="C477">
        <v>16</v>
      </c>
      <c r="D477">
        <v>62100</v>
      </c>
      <c r="E477" t="s">
        <v>386</v>
      </c>
    </row>
    <row r="478" spans="1:5" hidden="1">
      <c r="A478" t="s">
        <v>845</v>
      </c>
      <c r="B478">
        <v>382717791</v>
      </c>
      <c r="C478">
        <v>42</v>
      </c>
      <c r="D478">
        <v>75001</v>
      </c>
      <c r="E478" t="s">
        <v>361</v>
      </c>
    </row>
    <row r="479" spans="1:5">
      <c r="A479" t="s">
        <v>846</v>
      </c>
      <c r="B479">
        <v>316561794</v>
      </c>
      <c r="C479">
        <v>58</v>
      </c>
      <c r="D479">
        <v>59100</v>
      </c>
      <c r="E479" t="s">
        <v>338</v>
      </c>
    </row>
    <row r="480" spans="1:5">
      <c r="A480" t="s">
        <v>673</v>
      </c>
      <c r="B480">
        <v>328619721</v>
      </c>
      <c r="C480">
        <v>17</v>
      </c>
      <c r="D480">
        <v>59700</v>
      </c>
      <c r="E480" t="s">
        <v>397</v>
      </c>
    </row>
    <row r="481" spans="1:5">
      <c r="A481" t="s">
        <v>847</v>
      </c>
      <c r="B481">
        <v>313609844</v>
      </c>
      <c r="C481">
        <v>37</v>
      </c>
      <c r="D481">
        <v>59310</v>
      </c>
      <c r="E481" t="s">
        <v>848</v>
      </c>
    </row>
    <row r="482" spans="1:5" hidden="1">
      <c r="A482" t="s">
        <v>849</v>
      </c>
      <c r="B482">
        <v>431796390</v>
      </c>
      <c r="C482">
        <v>18</v>
      </c>
      <c r="D482">
        <v>62000</v>
      </c>
      <c r="E482" t="s">
        <v>850</v>
      </c>
    </row>
    <row r="483" spans="1:5">
      <c r="A483" t="s">
        <v>851</v>
      </c>
      <c r="B483">
        <v>379395734</v>
      </c>
      <c r="C483">
        <v>13</v>
      </c>
      <c r="D483">
        <v>59600</v>
      </c>
      <c r="E483" t="s">
        <v>577</v>
      </c>
    </row>
    <row r="484" spans="1:5">
      <c r="A484" t="s">
        <v>408</v>
      </c>
      <c r="B484">
        <v>403052111</v>
      </c>
      <c r="C484">
        <v>16</v>
      </c>
      <c r="D484">
        <v>59110</v>
      </c>
      <c r="E484" t="s">
        <v>409</v>
      </c>
    </row>
    <row r="485" spans="1:5">
      <c r="A485" t="s">
        <v>408</v>
      </c>
      <c r="B485">
        <v>403052111</v>
      </c>
      <c r="C485">
        <v>16</v>
      </c>
      <c r="D485">
        <v>59110</v>
      </c>
      <c r="E485" t="s">
        <v>409</v>
      </c>
    </row>
    <row r="486" spans="1:5" hidden="1">
      <c r="A486" t="s">
        <v>852</v>
      </c>
      <c r="B486">
        <v>407997162</v>
      </c>
      <c r="C486">
        <v>26</v>
      </c>
      <c r="D486">
        <v>62221</v>
      </c>
      <c r="E486" t="s">
        <v>419</v>
      </c>
    </row>
    <row r="487" spans="1:5" hidden="1">
      <c r="A487" t="s">
        <v>853</v>
      </c>
      <c r="B487">
        <v>303006779</v>
      </c>
      <c r="C487">
        <v>35</v>
      </c>
      <c r="D487">
        <v>94250</v>
      </c>
      <c r="E487" t="s">
        <v>854</v>
      </c>
    </row>
    <row r="488" spans="1:5">
      <c r="A488" t="s">
        <v>855</v>
      </c>
      <c r="B488">
        <v>419453543</v>
      </c>
      <c r="C488">
        <v>11</v>
      </c>
      <c r="D488">
        <v>59290</v>
      </c>
      <c r="E488" t="s">
        <v>340</v>
      </c>
    </row>
    <row r="489" spans="1:5">
      <c r="A489" t="s">
        <v>856</v>
      </c>
      <c r="B489">
        <v>322593104</v>
      </c>
      <c r="C489">
        <v>183</v>
      </c>
      <c r="D489">
        <v>59880</v>
      </c>
      <c r="E489" t="s">
        <v>464</v>
      </c>
    </row>
    <row r="490" spans="1:5">
      <c r="A490" t="s">
        <v>857</v>
      </c>
      <c r="B490">
        <v>324691500</v>
      </c>
      <c r="C490">
        <v>23</v>
      </c>
      <c r="D490">
        <v>59700</v>
      </c>
      <c r="E490" t="s">
        <v>397</v>
      </c>
    </row>
    <row r="491" spans="1:5">
      <c r="A491" t="s">
        <v>858</v>
      </c>
      <c r="B491">
        <v>662025196</v>
      </c>
      <c r="C491">
        <v>36115</v>
      </c>
      <c r="D491">
        <v>59500</v>
      </c>
      <c r="E491" t="s">
        <v>429</v>
      </c>
    </row>
    <row r="492" spans="1:5">
      <c r="A492" t="s">
        <v>598</v>
      </c>
      <c r="B492">
        <v>215901836</v>
      </c>
      <c r="C492">
        <v>19</v>
      </c>
      <c r="D492">
        <v>59140</v>
      </c>
      <c r="E492" t="s">
        <v>357</v>
      </c>
    </row>
    <row r="493" spans="1:5">
      <c r="A493" t="s">
        <v>438</v>
      </c>
      <c r="B493">
        <v>349557934</v>
      </c>
      <c r="C493">
        <v>16</v>
      </c>
      <c r="D493">
        <v>59110</v>
      </c>
      <c r="E493" t="s">
        <v>409</v>
      </c>
    </row>
    <row r="494" spans="1:5">
      <c r="A494" t="s">
        <v>438</v>
      </c>
      <c r="B494">
        <v>349557934</v>
      </c>
      <c r="C494">
        <v>16</v>
      </c>
      <c r="D494">
        <v>59110</v>
      </c>
      <c r="E494" t="s">
        <v>409</v>
      </c>
    </row>
    <row r="495" spans="1:5" hidden="1">
      <c r="A495" t="s">
        <v>859</v>
      </c>
      <c r="B495">
        <v>384839544</v>
      </c>
      <c r="C495">
        <v>28</v>
      </c>
      <c r="D495">
        <v>62000</v>
      </c>
      <c r="E495" t="s">
        <v>330</v>
      </c>
    </row>
    <row r="496" spans="1:5">
      <c r="A496" t="s">
        <v>467</v>
      </c>
      <c r="B496">
        <v>445950074</v>
      </c>
      <c r="C496">
        <v>85</v>
      </c>
      <c r="D496">
        <v>59193</v>
      </c>
      <c r="E496" t="s">
        <v>468</v>
      </c>
    </row>
    <row r="497" spans="1:5" hidden="1">
      <c r="A497" t="s">
        <v>430</v>
      </c>
      <c r="B497">
        <v>216201780</v>
      </c>
      <c r="C497">
        <v>14</v>
      </c>
      <c r="D497">
        <v>62700</v>
      </c>
      <c r="E497" t="s">
        <v>431</v>
      </c>
    </row>
    <row r="498" spans="1:5">
      <c r="A498" t="s">
        <v>860</v>
      </c>
      <c r="B498">
        <v>175906619</v>
      </c>
      <c r="C498">
        <v>622</v>
      </c>
      <c r="D498">
        <v>59810</v>
      </c>
      <c r="E498" t="s">
        <v>661</v>
      </c>
    </row>
    <row r="499" spans="1:5" hidden="1">
      <c r="A499" t="s">
        <v>861</v>
      </c>
      <c r="B499">
        <v>582064663</v>
      </c>
      <c r="C499">
        <v>179</v>
      </c>
      <c r="D499">
        <v>95000</v>
      </c>
      <c r="E499" t="s">
        <v>862</v>
      </c>
    </row>
    <row r="500" spans="1:5" hidden="1">
      <c r="A500" t="s">
        <v>863</v>
      </c>
      <c r="B500">
        <v>421358862</v>
      </c>
      <c r="C500">
        <v>17</v>
      </c>
      <c r="D500">
        <v>92100</v>
      </c>
      <c r="E500" t="s">
        <v>864</v>
      </c>
    </row>
    <row r="501" spans="1:5" hidden="1">
      <c r="A501" t="s">
        <v>865</v>
      </c>
      <c r="B501">
        <v>302208301</v>
      </c>
      <c r="C501">
        <v>10</v>
      </c>
      <c r="D501">
        <v>94000</v>
      </c>
      <c r="E501" t="s">
        <v>866</v>
      </c>
    </row>
    <row r="502" spans="1:5">
      <c r="A502" t="s">
        <v>867</v>
      </c>
      <c r="B502">
        <v>245901152</v>
      </c>
      <c r="C502">
        <v>18</v>
      </c>
      <c r="D502">
        <v>59287</v>
      </c>
      <c r="E502" t="s">
        <v>868</v>
      </c>
    </row>
    <row r="503" spans="1:5">
      <c r="A503" t="s">
        <v>869</v>
      </c>
      <c r="B503">
        <v>285900015</v>
      </c>
      <c r="C503">
        <v>14</v>
      </c>
      <c r="D503">
        <v>59800</v>
      </c>
      <c r="E503" t="s">
        <v>384</v>
      </c>
    </row>
    <row r="504" spans="1:5" hidden="1">
      <c r="A504" t="s">
        <v>870</v>
      </c>
      <c r="B504">
        <v>196200471</v>
      </c>
      <c r="C504">
        <v>15</v>
      </c>
      <c r="D504">
        <v>62118</v>
      </c>
      <c r="E504" t="s">
        <v>871</v>
      </c>
    </row>
    <row r="505" spans="1:5">
      <c r="A505" t="s">
        <v>843</v>
      </c>
      <c r="B505">
        <v>323057083</v>
      </c>
      <c r="C505">
        <v>1200</v>
      </c>
      <c r="D505">
        <v>59471</v>
      </c>
      <c r="E505" t="s">
        <v>734</v>
      </c>
    </row>
    <row r="506" spans="1:5" hidden="1">
      <c r="A506" t="s">
        <v>489</v>
      </c>
      <c r="B506">
        <v>609849153</v>
      </c>
      <c r="C506">
        <v>125</v>
      </c>
      <c r="D506">
        <v>92150</v>
      </c>
      <c r="E506" t="s">
        <v>490</v>
      </c>
    </row>
    <row r="507" spans="1:5">
      <c r="A507" t="s">
        <v>872</v>
      </c>
      <c r="B507">
        <v>327181715</v>
      </c>
      <c r="C507">
        <v>68</v>
      </c>
      <c r="D507">
        <v>59800</v>
      </c>
      <c r="E507" t="s">
        <v>384</v>
      </c>
    </row>
    <row r="508" spans="1:5">
      <c r="A508" t="s">
        <v>873</v>
      </c>
      <c r="B508">
        <v>372200881</v>
      </c>
      <c r="C508">
        <v>20</v>
      </c>
      <c r="D508">
        <v>59930</v>
      </c>
      <c r="E508" t="s">
        <v>874</v>
      </c>
    </row>
    <row r="509" spans="1:5">
      <c r="A509" t="s">
        <v>873</v>
      </c>
      <c r="B509">
        <v>372200881</v>
      </c>
      <c r="C509">
        <v>20</v>
      </c>
      <c r="D509">
        <v>59930</v>
      </c>
      <c r="E509" t="s">
        <v>874</v>
      </c>
    </row>
    <row r="510" spans="1:5" hidden="1">
      <c r="A510" t="s">
        <v>875</v>
      </c>
      <c r="B510">
        <v>382993418</v>
      </c>
      <c r="C510">
        <v>13</v>
      </c>
      <c r="D510">
        <v>62380</v>
      </c>
      <c r="E510" t="s">
        <v>876</v>
      </c>
    </row>
    <row r="511" spans="1:5" hidden="1">
      <c r="A511" t="s">
        <v>875</v>
      </c>
      <c r="B511">
        <v>382993418</v>
      </c>
      <c r="C511">
        <v>13</v>
      </c>
      <c r="D511">
        <v>62380</v>
      </c>
      <c r="E511" t="s">
        <v>876</v>
      </c>
    </row>
    <row r="512" spans="1:5">
      <c r="A512" t="s">
        <v>877</v>
      </c>
      <c r="B512">
        <v>302237565</v>
      </c>
      <c r="C512">
        <v>15</v>
      </c>
      <c r="D512">
        <v>59562</v>
      </c>
      <c r="E512" t="s">
        <v>549</v>
      </c>
    </row>
    <row r="513" spans="1:5">
      <c r="A513" t="s">
        <v>877</v>
      </c>
      <c r="B513">
        <v>302237565</v>
      </c>
      <c r="C513">
        <v>15</v>
      </c>
      <c r="D513">
        <v>59562</v>
      </c>
      <c r="E513" t="s">
        <v>549</v>
      </c>
    </row>
    <row r="514" spans="1:5">
      <c r="A514" t="s">
        <v>878</v>
      </c>
      <c r="B514">
        <v>383474046</v>
      </c>
      <c r="C514">
        <v>18</v>
      </c>
      <c r="D514">
        <v>59470</v>
      </c>
      <c r="E514" t="s">
        <v>879</v>
      </c>
    </row>
    <row r="515" spans="1:5" hidden="1">
      <c r="A515" t="s">
        <v>880</v>
      </c>
      <c r="B515">
        <v>392396966</v>
      </c>
      <c r="C515">
        <v>13</v>
      </c>
      <c r="D515">
        <v>62600</v>
      </c>
      <c r="E515" t="s">
        <v>881</v>
      </c>
    </row>
    <row r="516" spans="1:5">
      <c r="A516" t="s">
        <v>882</v>
      </c>
      <c r="B516">
        <v>329196836</v>
      </c>
      <c r="C516">
        <v>12</v>
      </c>
      <c r="D516">
        <v>59790</v>
      </c>
      <c r="E516" t="s">
        <v>883</v>
      </c>
    </row>
    <row r="517" spans="1:5" hidden="1">
      <c r="A517" t="s">
        <v>884</v>
      </c>
      <c r="B517">
        <v>552006546</v>
      </c>
      <c r="C517">
        <v>113</v>
      </c>
      <c r="D517">
        <v>78340</v>
      </c>
      <c r="E517" t="s">
        <v>885</v>
      </c>
    </row>
    <row r="518" spans="1:5">
      <c r="A518" t="s">
        <v>886</v>
      </c>
      <c r="B518">
        <v>391519162</v>
      </c>
      <c r="C518">
        <v>47</v>
      </c>
      <c r="D518">
        <v>59280</v>
      </c>
      <c r="E518" t="s">
        <v>717</v>
      </c>
    </row>
    <row r="519" spans="1:5" hidden="1">
      <c r="A519" t="s">
        <v>887</v>
      </c>
      <c r="B519">
        <v>431443407</v>
      </c>
      <c r="C519">
        <v>33</v>
      </c>
      <c r="D519">
        <v>94150</v>
      </c>
      <c r="E519" t="s">
        <v>888</v>
      </c>
    </row>
    <row r="520" spans="1:5" hidden="1">
      <c r="A520" t="s">
        <v>889</v>
      </c>
      <c r="B520">
        <v>328458567</v>
      </c>
      <c r="C520">
        <v>18</v>
      </c>
      <c r="D520">
        <v>62110</v>
      </c>
      <c r="E520" t="s">
        <v>401</v>
      </c>
    </row>
    <row r="521" spans="1:5" hidden="1">
      <c r="A521" t="s">
        <v>890</v>
      </c>
      <c r="B521">
        <v>300352622</v>
      </c>
      <c r="C521">
        <v>25</v>
      </c>
      <c r="D521">
        <v>62300</v>
      </c>
      <c r="E521" t="s">
        <v>450</v>
      </c>
    </row>
    <row r="522" spans="1:5">
      <c r="A522" t="s">
        <v>891</v>
      </c>
      <c r="B522">
        <v>457502482</v>
      </c>
      <c r="C522">
        <v>971</v>
      </c>
      <c r="D522">
        <v>59650</v>
      </c>
      <c r="E522" t="s">
        <v>374</v>
      </c>
    </row>
    <row r="523" spans="1:5">
      <c r="A523" t="s">
        <v>892</v>
      </c>
      <c r="B523">
        <v>783806136</v>
      </c>
      <c r="C523">
        <v>25</v>
      </c>
      <c r="D523">
        <v>59100</v>
      </c>
      <c r="E523" t="s">
        <v>338</v>
      </c>
    </row>
    <row r="524" spans="1:5" hidden="1">
      <c r="A524" t="s">
        <v>893</v>
      </c>
      <c r="B524">
        <v>433736170</v>
      </c>
      <c r="C524">
        <v>13</v>
      </c>
      <c r="D524">
        <v>92130</v>
      </c>
      <c r="E524" t="s">
        <v>595</v>
      </c>
    </row>
    <row r="525" spans="1:5">
      <c r="A525" t="s">
        <v>894</v>
      </c>
      <c r="B525">
        <v>886380526</v>
      </c>
      <c r="C525">
        <v>22</v>
      </c>
      <c r="D525">
        <v>59433</v>
      </c>
      <c r="E525" t="s">
        <v>895</v>
      </c>
    </row>
    <row r="526" spans="1:5">
      <c r="A526" t="s">
        <v>843</v>
      </c>
      <c r="B526">
        <v>323057083</v>
      </c>
      <c r="C526">
        <v>1200</v>
      </c>
      <c r="D526">
        <v>59471</v>
      </c>
      <c r="E526" t="s">
        <v>734</v>
      </c>
    </row>
    <row r="527" spans="1:5">
      <c r="A527" t="s">
        <v>843</v>
      </c>
      <c r="B527">
        <v>323057083</v>
      </c>
      <c r="C527">
        <v>1200</v>
      </c>
      <c r="D527">
        <v>59471</v>
      </c>
      <c r="E527" t="s">
        <v>734</v>
      </c>
    </row>
    <row r="528" spans="1:5">
      <c r="A528" t="s">
        <v>896</v>
      </c>
      <c r="B528">
        <v>315083378</v>
      </c>
      <c r="C528">
        <v>36</v>
      </c>
      <c r="D528">
        <v>59301</v>
      </c>
      <c r="E528" t="s">
        <v>518</v>
      </c>
    </row>
    <row r="529" spans="1:5">
      <c r="A529" t="s">
        <v>896</v>
      </c>
      <c r="B529">
        <v>315083378</v>
      </c>
      <c r="C529">
        <v>36</v>
      </c>
      <c r="D529">
        <v>59301</v>
      </c>
      <c r="E529" t="s">
        <v>518</v>
      </c>
    </row>
    <row r="530" spans="1:5" hidden="1">
      <c r="A530" t="s">
        <v>897</v>
      </c>
      <c r="B530">
        <v>775629926</v>
      </c>
      <c r="C530">
        <v>38</v>
      </c>
      <c r="D530">
        <v>62130</v>
      </c>
      <c r="E530" t="s">
        <v>898</v>
      </c>
    </row>
    <row r="531" spans="1:5">
      <c r="A531" t="s">
        <v>899</v>
      </c>
      <c r="B531">
        <v>46350039</v>
      </c>
      <c r="C531">
        <v>205</v>
      </c>
      <c r="D531">
        <v>59800</v>
      </c>
      <c r="E531" t="s">
        <v>384</v>
      </c>
    </row>
    <row r="532" spans="1:5" hidden="1">
      <c r="A532" t="s">
        <v>900</v>
      </c>
      <c r="B532">
        <v>404183212</v>
      </c>
      <c r="C532">
        <v>251</v>
      </c>
      <c r="D532">
        <v>62700</v>
      </c>
      <c r="E532" t="s">
        <v>901</v>
      </c>
    </row>
    <row r="533" spans="1:5" hidden="1">
      <c r="A533" t="s">
        <v>902</v>
      </c>
      <c r="B533">
        <v>378901946</v>
      </c>
      <c r="C533">
        <v>95</v>
      </c>
      <c r="D533">
        <v>41013</v>
      </c>
      <c r="E533" t="s">
        <v>903</v>
      </c>
    </row>
    <row r="534" spans="1:5" hidden="1">
      <c r="A534" t="s">
        <v>902</v>
      </c>
      <c r="B534">
        <v>378901946</v>
      </c>
      <c r="C534">
        <v>95</v>
      </c>
      <c r="D534">
        <v>41013</v>
      </c>
      <c r="E534" t="s">
        <v>903</v>
      </c>
    </row>
    <row r="535" spans="1:5" hidden="1">
      <c r="A535" t="s">
        <v>683</v>
      </c>
      <c r="B535">
        <v>775672272</v>
      </c>
      <c r="C535">
        <v>19728</v>
      </c>
      <c r="D535">
        <v>62000</v>
      </c>
      <c r="E535" t="s">
        <v>330</v>
      </c>
    </row>
    <row r="536" spans="1:5" hidden="1">
      <c r="A536" t="s">
        <v>904</v>
      </c>
      <c r="B536">
        <v>341125540</v>
      </c>
      <c r="C536">
        <v>102</v>
      </c>
      <c r="D536">
        <v>60000</v>
      </c>
      <c r="E536" t="s">
        <v>905</v>
      </c>
    </row>
    <row r="537" spans="1:5">
      <c r="A537" t="s">
        <v>906</v>
      </c>
      <c r="B537">
        <v>414864090</v>
      </c>
      <c r="C537">
        <v>17</v>
      </c>
      <c r="D537">
        <v>59600</v>
      </c>
      <c r="E537" t="s">
        <v>577</v>
      </c>
    </row>
    <row r="538" spans="1:5" hidden="1">
      <c r="A538" t="s">
        <v>907</v>
      </c>
      <c r="B538">
        <v>402399075</v>
      </c>
      <c r="C538">
        <v>17</v>
      </c>
      <c r="D538">
        <v>62161</v>
      </c>
      <c r="E538" t="s">
        <v>908</v>
      </c>
    </row>
    <row r="539" spans="1:5">
      <c r="A539" t="s">
        <v>909</v>
      </c>
      <c r="B539">
        <v>303292411</v>
      </c>
      <c r="C539">
        <v>20</v>
      </c>
      <c r="D539">
        <v>59260</v>
      </c>
      <c r="E539" t="s">
        <v>910</v>
      </c>
    </row>
    <row r="540" spans="1:5">
      <c r="A540" t="s">
        <v>909</v>
      </c>
      <c r="B540">
        <v>303292411</v>
      </c>
      <c r="C540">
        <v>20</v>
      </c>
      <c r="D540">
        <v>59260</v>
      </c>
      <c r="E540" t="s">
        <v>910</v>
      </c>
    </row>
    <row r="541" spans="1:5">
      <c r="A541" t="s">
        <v>857</v>
      </c>
      <c r="B541">
        <v>324691500</v>
      </c>
      <c r="C541">
        <v>23</v>
      </c>
      <c r="D541">
        <v>59700</v>
      </c>
      <c r="E541" t="s">
        <v>397</v>
      </c>
    </row>
    <row r="542" spans="1:5">
      <c r="A542" t="s">
        <v>471</v>
      </c>
      <c r="B542">
        <v>399558238</v>
      </c>
      <c r="C542">
        <v>16</v>
      </c>
      <c r="D542">
        <v>59059</v>
      </c>
      <c r="E542" t="s">
        <v>460</v>
      </c>
    </row>
    <row r="543" spans="1:5">
      <c r="A543" t="s">
        <v>911</v>
      </c>
      <c r="B543">
        <v>215903527</v>
      </c>
      <c r="C543">
        <v>12</v>
      </c>
      <c r="D543">
        <v>59126</v>
      </c>
      <c r="E543" t="s">
        <v>912</v>
      </c>
    </row>
    <row r="544" spans="1:5">
      <c r="A544" t="s">
        <v>913</v>
      </c>
      <c r="B544">
        <v>622006450</v>
      </c>
      <c r="C544">
        <v>77</v>
      </c>
      <c r="D544">
        <v>59840</v>
      </c>
      <c r="E544" t="s">
        <v>914</v>
      </c>
    </row>
    <row r="545" spans="1:5">
      <c r="A545" t="s">
        <v>915</v>
      </c>
      <c r="B545">
        <v>783702988</v>
      </c>
      <c r="C545">
        <v>16</v>
      </c>
      <c r="D545">
        <v>59800</v>
      </c>
      <c r="E545" t="s">
        <v>384</v>
      </c>
    </row>
    <row r="546" spans="1:5">
      <c r="A546" t="s">
        <v>916</v>
      </c>
      <c r="B546">
        <v>314789546</v>
      </c>
      <c r="C546">
        <v>46</v>
      </c>
      <c r="D546">
        <v>59650</v>
      </c>
      <c r="E546" t="s">
        <v>374</v>
      </c>
    </row>
    <row r="547" spans="1:5">
      <c r="A547" t="s">
        <v>451</v>
      </c>
      <c r="B547">
        <v>419283262</v>
      </c>
      <c r="C547">
        <v>89</v>
      </c>
      <c r="D547">
        <v>59211</v>
      </c>
      <c r="E547" t="s">
        <v>917</v>
      </c>
    </row>
    <row r="548" spans="1:5">
      <c r="A548" t="s">
        <v>918</v>
      </c>
      <c r="B548">
        <v>388002842</v>
      </c>
      <c r="C548">
        <v>10</v>
      </c>
      <c r="D548">
        <v>59118</v>
      </c>
      <c r="E548" t="s">
        <v>919</v>
      </c>
    </row>
    <row r="549" spans="1:5">
      <c r="A549" t="s">
        <v>920</v>
      </c>
      <c r="B549">
        <v>380959965</v>
      </c>
      <c r="C549">
        <v>27</v>
      </c>
      <c r="D549">
        <v>59160</v>
      </c>
      <c r="E549" t="s">
        <v>921</v>
      </c>
    </row>
    <row r="550" spans="1:5">
      <c r="A550" t="s">
        <v>922</v>
      </c>
      <c r="B550">
        <v>400892600</v>
      </c>
      <c r="C550">
        <v>26</v>
      </c>
      <c r="D550">
        <v>59760</v>
      </c>
      <c r="E550" t="s">
        <v>791</v>
      </c>
    </row>
    <row r="551" spans="1:5" hidden="1">
      <c r="A551" t="s">
        <v>923</v>
      </c>
      <c r="B551">
        <v>350379251</v>
      </c>
      <c r="C551">
        <v>19</v>
      </c>
      <c r="D551">
        <v>75116</v>
      </c>
      <c r="E551" t="s">
        <v>361</v>
      </c>
    </row>
    <row r="552" spans="1:5">
      <c r="A552" t="s">
        <v>832</v>
      </c>
      <c r="B552">
        <v>344938444</v>
      </c>
      <c r="C552">
        <v>17</v>
      </c>
      <c r="D552">
        <v>59270</v>
      </c>
      <c r="E552" t="s">
        <v>833</v>
      </c>
    </row>
    <row r="553" spans="1:5" hidden="1">
      <c r="A553" t="s">
        <v>924</v>
      </c>
      <c r="B553">
        <v>552149577</v>
      </c>
      <c r="C553">
        <v>58</v>
      </c>
      <c r="D553">
        <v>94410</v>
      </c>
      <c r="E553" t="s">
        <v>925</v>
      </c>
    </row>
    <row r="554" spans="1:5">
      <c r="A554" t="s">
        <v>926</v>
      </c>
      <c r="B554">
        <v>397789645</v>
      </c>
      <c r="C554">
        <v>33</v>
      </c>
      <c r="D554">
        <v>59223</v>
      </c>
      <c r="E554" t="s">
        <v>732</v>
      </c>
    </row>
    <row r="555" spans="1:5">
      <c r="A555" t="s">
        <v>927</v>
      </c>
      <c r="B555">
        <v>175901511</v>
      </c>
      <c r="C555">
        <v>568</v>
      </c>
      <c r="D555">
        <v>59490</v>
      </c>
      <c r="E555" t="s">
        <v>928</v>
      </c>
    </row>
    <row r="556" spans="1:5" hidden="1">
      <c r="A556" t="s">
        <v>929</v>
      </c>
      <c r="B556">
        <v>410626790</v>
      </c>
      <c r="C556">
        <v>27</v>
      </c>
      <c r="D556">
        <v>62217</v>
      </c>
      <c r="E556" t="s">
        <v>353</v>
      </c>
    </row>
    <row r="557" spans="1:5" hidden="1">
      <c r="A557" t="s">
        <v>705</v>
      </c>
      <c r="B557">
        <v>326094471</v>
      </c>
      <c r="C557">
        <v>17</v>
      </c>
      <c r="D557">
        <v>75016</v>
      </c>
      <c r="E557" t="s">
        <v>706</v>
      </c>
    </row>
    <row r="558" spans="1:5">
      <c r="A558" t="s">
        <v>930</v>
      </c>
      <c r="B558">
        <v>378865703</v>
      </c>
      <c r="C558">
        <v>11</v>
      </c>
      <c r="D558">
        <v>59560</v>
      </c>
      <c r="E558" t="s">
        <v>931</v>
      </c>
    </row>
    <row r="559" spans="1:5">
      <c r="A559" t="s">
        <v>932</v>
      </c>
      <c r="B559">
        <v>378865703</v>
      </c>
      <c r="C559">
        <v>11</v>
      </c>
      <c r="D559">
        <v>59560</v>
      </c>
      <c r="E559" t="s">
        <v>931</v>
      </c>
    </row>
    <row r="560" spans="1:5">
      <c r="A560" t="s">
        <v>933</v>
      </c>
      <c r="B560">
        <v>255900953</v>
      </c>
      <c r="C560">
        <v>35</v>
      </c>
      <c r="D560">
        <v>59282</v>
      </c>
      <c r="E560" t="s">
        <v>934</v>
      </c>
    </row>
    <row r="561" spans="1:5">
      <c r="A561" t="s">
        <v>935</v>
      </c>
      <c r="B561">
        <v>414539437</v>
      </c>
      <c r="C561">
        <v>64</v>
      </c>
      <c r="D561">
        <v>59000</v>
      </c>
      <c r="E561" t="s">
        <v>384</v>
      </c>
    </row>
    <row r="562" spans="1:5" hidden="1">
      <c r="A562" t="s">
        <v>936</v>
      </c>
      <c r="B562">
        <v>399243922</v>
      </c>
      <c r="C562">
        <v>16</v>
      </c>
      <c r="D562">
        <v>85200</v>
      </c>
      <c r="E562" t="s">
        <v>937</v>
      </c>
    </row>
    <row r="563" spans="1:5" hidden="1">
      <c r="A563" t="s">
        <v>938</v>
      </c>
      <c r="B563">
        <v>318906443</v>
      </c>
      <c r="C563">
        <v>11</v>
      </c>
      <c r="D563">
        <v>91630</v>
      </c>
      <c r="E563" t="s">
        <v>939</v>
      </c>
    </row>
    <row r="564" spans="1:5" hidden="1">
      <c r="A564" t="s">
        <v>940</v>
      </c>
      <c r="B564">
        <v>366200269</v>
      </c>
      <c r="C564">
        <v>20</v>
      </c>
      <c r="D564">
        <v>62302</v>
      </c>
      <c r="E564" t="s">
        <v>777</v>
      </c>
    </row>
    <row r="565" spans="1:5" hidden="1">
      <c r="A565" t="s">
        <v>938</v>
      </c>
      <c r="B565">
        <v>318906443</v>
      </c>
      <c r="C565">
        <v>11</v>
      </c>
      <c r="D565">
        <v>91630</v>
      </c>
      <c r="E565" t="s">
        <v>939</v>
      </c>
    </row>
    <row r="566" spans="1:5" hidden="1">
      <c r="A566" t="s">
        <v>941</v>
      </c>
      <c r="B566">
        <v>246200927</v>
      </c>
      <c r="C566">
        <v>35</v>
      </c>
      <c r="D566">
        <v>62990</v>
      </c>
      <c r="E566" t="s">
        <v>942</v>
      </c>
    </row>
    <row r="567" spans="1:5" hidden="1">
      <c r="A567" t="s">
        <v>943</v>
      </c>
      <c r="B567">
        <v>325141125</v>
      </c>
      <c r="C567">
        <v>71</v>
      </c>
      <c r="D567">
        <v>78610</v>
      </c>
      <c r="E567" t="s">
        <v>944</v>
      </c>
    </row>
    <row r="568" spans="1:5">
      <c r="A568" t="s">
        <v>945</v>
      </c>
      <c r="B568">
        <v>783712045</v>
      </c>
      <c r="C568">
        <v>39</v>
      </c>
      <c r="D568">
        <v>59800</v>
      </c>
      <c r="E568" t="s">
        <v>384</v>
      </c>
    </row>
    <row r="569" spans="1:5">
      <c r="A569" t="s">
        <v>946</v>
      </c>
      <c r="B569">
        <v>407489533</v>
      </c>
      <c r="C569">
        <v>49</v>
      </c>
      <c r="D569">
        <v>59150</v>
      </c>
      <c r="E569" t="s">
        <v>561</v>
      </c>
    </row>
    <row r="570" spans="1:5">
      <c r="A570" t="s">
        <v>947</v>
      </c>
      <c r="B570">
        <v>215901836</v>
      </c>
      <c r="C570">
        <v>522</v>
      </c>
      <c r="D570">
        <v>59140</v>
      </c>
      <c r="E570" t="s">
        <v>357</v>
      </c>
    </row>
    <row r="571" spans="1:5" hidden="1">
      <c r="A571" t="s">
        <v>948</v>
      </c>
      <c r="B571">
        <v>602060147</v>
      </c>
      <c r="C571">
        <v>355</v>
      </c>
      <c r="D571">
        <v>75015</v>
      </c>
      <c r="E571" t="s">
        <v>949</v>
      </c>
    </row>
    <row r="572" spans="1:5" hidden="1">
      <c r="A572" t="s">
        <v>950</v>
      </c>
      <c r="B572">
        <v>389172180</v>
      </c>
      <c r="C572">
        <v>25</v>
      </c>
      <c r="D572">
        <v>80000</v>
      </c>
      <c r="E572" t="s">
        <v>951</v>
      </c>
    </row>
    <row r="573" spans="1:5" hidden="1">
      <c r="A573" t="s">
        <v>711</v>
      </c>
      <c r="B573">
        <v>728206533</v>
      </c>
      <c r="C573">
        <v>81</v>
      </c>
      <c r="D573">
        <v>94381</v>
      </c>
      <c r="E573" t="s">
        <v>712</v>
      </c>
    </row>
    <row r="574" spans="1:5" hidden="1">
      <c r="A574" t="s">
        <v>711</v>
      </c>
      <c r="B574">
        <v>728206533</v>
      </c>
      <c r="C574">
        <v>81</v>
      </c>
      <c r="D574">
        <v>94381</v>
      </c>
      <c r="E574" t="s">
        <v>712</v>
      </c>
    </row>
    <row r="575" spans="1:5" hidden="1">
      <c r="A575" t="s">
        <v>952</v>
      </c>
      <c r="B575">
        <v>180038028</v>
      </c>
      <c r="C575">
        <v>14123</v>
      </c>
      <c r="D575">
        <v>77186</v>
      </c>
      <c r="E575" t="s">
        <v>536</v>
      </c>
    </row>
    <row r="576" spans="1:5">
      <c r="A576" t="s">
        <v>909</v>
      </c>
      <c r="B576">
        <v>303292411</v>
      </c>
      <c r="C576">
        <v>20</v>
      </c>
      <c r="D576">
        <v>59260</v>
      </c>
      <c r="E576" t="s">
        <v>910</v>
      </c>
    </row>
    <row r="577" spans="1:5">
      <c r="A577" t="s">
        <v>909</v>
      </c>
      <c r="B577">
        <v>303292411</v>
      </c>
      <c r="C577">
        <v>20</v>
      </c>
      <c r="D577">
        <v>59260</v>
      </c>
      <c r="E577" t="s">
        <v>910</v>
      </c>
    </row>
    <row r="578" spans="1:5">
      <c r="A578" t="s">
        <v>953</v>
      </c>
      <c r="B578">
        <v>775624240</v>
      </c>
      <c r="C578">
        <v>13</v>
      </c>
      <c r="D578">
        <v>59046</v>
      </c>
      <c r="E578" t="s">
        <v>422</v>
      </c>
    </row>
    <row r="579" spans="1:5" hidden="1">
      <c r="A579" t="s">
        <v>954</v>
      </c>
      <c r="B579">
        <v>449104645</v>
      </c>
      <c r="C579">
        <v>14</v>
      </c>
      <c r="D579">
        <v>75782</v>
      </c>
      <c r="E579" t="s">
        <v>955</v>
      </c>
    </row>
    <row r="580" spans="1:5">
      <c r="A580" t="s">
        <v>956</v>
      </c>
      <c r="B580">
        <v>775627037</v>
      </c>
      <c r="C580">
        <v>184</v>
      </c>
      <c r="D580">
        <v>59250</v>
      </c>
      <c r="E580" t="s">
        <v>957</v>
      </c>
    </row>
    <row r="581" spans="1:5">
      <c r="A581" t="s">
        <v>958</v>
      </c>
      <c r="B581">
        <v>382963007</v>
      </c>
      <c r="C581">
        <v>515</v>
      </c>
      <c r="D581">
        <v>59300</v>
      </c>
      <c r="E581" t="s">
        <v>388</v>
      </c>
    </row>
    <row r="582" spans="1:5">
      <c r="A582" t="s">
        <v>959</v>
      </c>
      <c r="B582">
        <v>75751230</v>
      </c>
      <c r="C582">
        <v>14</v>
      </c>
      <c r="D582">
        <v>59470</v>
      </c>
      <c r="E582" t="s">
        <v>960</v>
      </c>
    </row>
    <row r="583" spans="1:5">
      <c r="A583" t="s">
        <v>958</v>
      </c>
      <c r="B583">
        <v>382963007</v>
      </c>
      <c r="C583">
        <v>515</v>
      </c>
      <c r="D583">
        <v>59300</v>
      </c>
      <c r="E583" t="s">
        <v>388</v>
      </c>
    </row>
    <row r="584" spans="1:5" hidden="1">
      <c r="A584" t="s">
        <v>345</v>
      </c>
      <c r="B584">
        <v>305108482</v>
      </c>
      <c r="C584">
        <v>87</v>
      </c>
      <c r="D584">
        <v>62300</v>
      </c>
      <c r="E584" t="s">
        <v>450</v>
      </c>
    </row>
    <row r="585" spans="1:5">
      <c r="A585" t="s">
        <v>946</v>
      </c>
      <c r="B585">
        <v>407489533</v>
      </c>
      <c r="C585">
        <v>49</v>
      </c>
      <c r="D585">
        <v>59150</v>
      </c>
      <c r="E585" t="s">
        <v>561</v>
      </c>
    </row>
    <row r="586" spans="1:5" hidden="1">
      <c r="A586" t="s">
        <v>394</v>
      </c>
      <c r="B586">
        <v>328877220</v>
      </c>
      <c r="C586">
        <v>41</v>
      </c>
      <c r="D586">
        <v>62360</v>
      </c>
      <c r="E586" t="s">
        <v>395</v>
      </c>
    </row>
    <row r="587" spans="1:5">
      <c r="A587" t="s">
        <v>961</v>
      </c>
      <c r="B587">
        <v>776224636</v>
      </c>
      <c r="C587">
        <v>48</v>
      </c>
      <c r="D587">
        <v>59750</v>
      </c>
      <c r="E587" t="s">
        <v>962</v>
      </c>
    </row>
    <row r="588" spans="1:5" hidden="1">
      <c r="A588" t="s">
        <v>963</v>
      </c>
      <c r="B588">
        <v>472502152</v>
      </c>
      <c r="C588">
        <v>37</v>
      </c>
      <c r="D588">
        <v>62820</v>
      </c>
      <c r="E588" t="s">
        <v>964</v>
      </c>
    </row>
    <row r="589" spans="1:5">
      <c r="A589" t="s">
        <v>724</v>
      </c>
      <c r="B589">
        <v>338100993</v>
      </c>
      <c r="C589">
        <v>25</v>
      </c>
      <c r="D589">
        <v>59800</v>
      </c>
      <c r="E589" t="s">
        <v>384</v>
      </c>
    </row>
    <row r="590" spans="1:5" hidden="1">
      <c r="A590" t="s">
        <v>965</v>
      </c>
      <c r="B590">
        <v>380525477</v>
      </c>
      <c r="C590">
        <v>10</v>
      </c>
      <c r="D590">
        <v>62110</v>
      </c>
      <c r="E590" t="s">
        <v>401</v>
      </c>
    </row>
    <row r="591" spans="1:5" hidden="1">
      <c r="A591" t="s">
        <v>966</v>
      </c>
      <c r="B591">
        <v>428675839</v>
      </c>
      <c r="C591">
        <v>453</v>
      </c>
      <c r="D591">
        <v>62330</v>
      </c>
      <c r="E591" t="s">
        <v>967</v>
      </c>
    </row>
    <row r="592" spans="1:5">
      <c r="A592" t="s">
        <v>968</v>
      </c>
      <c r="B592">
        <v>339517856</v>
      </c>
      <c r="C592">
        <v>11</v>
      </c>
      <c r="D592">
        <v>59491</v>
      </c>
      <c r="E592" t="s">
        <v>374</v>
      </c>
    </row>
    <row r="593" spans="1:5">
      <c r="A593" t="s">
        <v>969</v>
      </c>
      <c r="B593">
        <v>414431197</v>
      </c>
      <c r="C593">
        <v>14</v>
      </c>
      <c r="D593">
        <v>59840</v>
      </c>
      <c r="E593" t="s">
        <v>970</v>
      </c>
    </row>
    <row r="594" spans="1:5">
      <c r="A594" t="s">
        <v>356</v>
      </c>
      <c r="B594">
        <v>339903296</v>
      </c>
      <c r="C594">
        <v>20</v>
      </c>
      <c r="D594">
        <v>59140</v>
      </c>
      <c r="E594" t="s">
        <v>357</v>
      </c>
    </row>
    <row r="595" spans="1:5" hidden="1">
      <c r="A595" t="s">
        <v>971</v>
      </c>
      <c r="B595">
        <v>303543086</v>
      </c>
      <c r="C595">
        <v>35</v>
      </c>
      <c r="D595">
        <v>91080</v>
      </c>
      <c r="E595" t="s">
        <v>972</v>
      </c>
    </row>
    <row r="596" spans="1:5" hidden="1">
      <c r="A596" t="s">
        <v>900</v>
      </c>
      <c r="B596">
        <v>404183212</v>
      </c>
      <c r="C596">
        <v>12</v>
      </c>
      <c r="D596">
        <v>62800</v>
      </c>
      <c r="E596" t="s">
        <v>346</v>
      </c>
    </row>
    <row r="597" spans="1:5" hidden="1">
      <c r="A597" t="s">
        <v>394</v>
      </c>
      <c r="B597">
        <v>328877220</v>
      </c>
      <c r="C597">
        <v>41</v>
      </c>
      <c r="D597">
        <v>62360</v>
      </c>
      <c r="E597" t="s">
        <v>395</v>
      </c>
    </row>
    <row r="598" spans="1:5">
      <c r="A598" t="s">
        <v>973</v>
      </c>
      <c r="B598">
        <v>195944038</v>
      </c>
      <c r="C598">
        <v>205</v>
      </c>
      <c r="D598">
        <v>59375</v>
      </c>
      <c r="E598" t="s">
        <v>473</v>
      </c>
    </row>
    <row r="599" spans="1:5" hidden="1">
      <c r="A599" t="s">
        <v>648</v>
      </c>
      <c r="B599">
        <v>414946194</v>
      </c>
      <c r="C599">
        <v>76</v>
      </c>
      <c r="D599">
        <v>92309</v>
      </c>
      <c r="E599" t="s">
        <v>613</v>
      </c>
    </row>
    <row r="600" spans="1:5" hidden="1">
      <c r="A600" t="s">
        <v>974</v>
      </c>
      <c r="B600">
        <v>541720306</v>
      </c>
      <c r="C600">
        <v>11</v>
      </c>
      <c r="D600">
        <v>80000</v>
      </c>
      <c r="E600" t="s">
        <v>951</v>
      </c>
    </row>
    <row r="601" spans="1:5">
      <c r="A601" t="s">
        <v>975</v>
      </c>
      <c r="B601">
        <v>444195663</v>
      </c>
      <c r="C601">
        <v>18</v>
      </c>
      <c r="D601">
        <v>59800</v>
      </c>
      <c r="E601" t="s">
        <v>384</v>
      </c>
    </row>
    <row r="602" spans="1:5">
      <c r="A602" t="s">
        <v>976</v>
      </c>
      <c r="B602">
        <v>682014030</v>
      </c>
      <c r="C602">
        <v>30</v>
      </c>
      <c r="D602">
        <v>59810</v>
      </c>
      <c r="E602" t="s">
        <v>661</v>
      </c>
    </row>
    <row r="603" spans="1:5">
      <c r="A603" t="s">
        <v>408</v>
      </c>
      <c r="B603">
        <v>403052111</v>
      </c>
      <c r="C603">
        <v>16</v>
      </c>
      <c r="D603">
        <v>59110</v>
      </c>
      <c r="E603" t="s">
        <v>409</v>
      </c>
    </row>
    <row r="604" spans="1:5" hidden="1">
      <c r="A604" t="s">
        <v>494</v>
      </c>
      <c r="B604">
        <v>338880180</v>
      </c>
      <c r="C604">
        <v>520</v>
      </c>
      <c r="D604">
        <v>93000</v>
      </c>
      <c r="E604" t="s">
        <v>495</v>
      </c>
    </row>
    <row r="605" spans="1:5" hidden="1">
      <c r="A605" t="s">
        <v>977</v>
      </c>
      <c r="B605">
        <v>381479583</v>
      </c>
      <c r="C605">
        <v>19</v>
      </c>
      <c r="D605">
        <v>62970</v>
      </c>
      <c r="E605" t="s">
        <v>978</v>
      </c>
    </row>
    <row r="606" spans="1:5">
      <c r="A606" t="s">
        <v>979</v>
      </c>
      <c r="B606">
        <v>334783248</v>
      </c>
      <c r="C606">
        <v>19</v>
      </c>
      <c r="D606">
        <v>59320</v>
      </c>
      <c r="E606" t="s">
        <v>980</v>
      </c>
    </row>
    <row r="607" spans="1:5" hidden="1">
      <c r="A607" t="s">
        <v>981</v>
      </c>
      <c r="B607">
        <v>332097674</v>
      </c>
      <c r="C607">
        <v>29</v>
      </c>
      <c r="D607">
        <v>62720</v>
      </c>
      <c r="E607" t="s">
        <v>982</v>
      </c>
    </row>
    <row r="608" spans="1:5" hidden="1">
      <c r="A608" t="s">
        <v>983</v>
      </c>
      <c r="B608">
        <v>399570258</v>
      </c>
      <c r="C608">
        <v>26</v>
      </c>
      <c r="D608">
        <v>92971</v>
      </c>
      <c r="E608" t="s">
        <v>984</v>
      </c>
    </row>
    <row r="609" spans="1:5">
      <c r="A609" t="s">
        <v>985</v>
      </c>
      <c r="B609">
        <v>783852312</v>
      </c>
      <c r="C609">
        <v>25</v>
      </c>
      <c r="D609">
        <v>59200</v>
      </c>
      <c r="E609" t="s">
        <v>368</v>
      </c>
    </row>
    <row r="610" spans="1:5" hidden="1">
      <c r="A610" t="s">
        <v>986</v>
      </c>
      <c r="B610">
        <v>572020642</v>
      </c>
      <c r="C610">
        <v>60</v>
      </c>
      <c r="D610">
        <v>92200</v>
      </c>
      <c r="E610" t="s">
        <v>987</v>
      </c>
    </row>
    <row r="611" spans="1:5" hidden="1">
      <c r="A611" t="s">
        <v>986</v>
      </c>
      <c r="B611">
        <v>572020642</v>
      </c>
      <c r="C611">
        <v>60</v>
      </c>
      <c r="D611">
        <v>92200</v>
      </c>
      <c r="E611" t="s">
        <v>987</v>
      </c>
    </row>
    <row r="612" spans="1:5" hidden="1">
      <c r="A612" t="s">
        <v>986</v>
      </c>
      <c r="B612">
        <v>572020642</v>
      </c>
      <c r="C612">
        <v>60</v>
      </c>
      <c r="D612">
        <v>92200</v>
      </c>
      <c r="E612" t="s">
        <v>987</v>
      </c>
    </row>
    <row r="613" spans="1:5">
      <c r="A613" t="s">
        <v>988</v>
      </c>
      <c r="B613">
        <v>325579076</v>
      </c>
      <c r="C613">
        <v>10</v>
      </c>
      <c r="D613">
        <v>59100</v>
      </c>
      <c r="E613" t="s">
        <v>338</v>
      </c>
    </row>
    <row r="614" spans="1:5">
      <c r="A614" t="s">
        <v>989</v>
      </c>
      <c r="B614">
        <v>312454838</v>
      </c>
      <c r="C614">
        <v>29</v>
      </c>
      <c r="D614">
        <v>59300</v>
      </c>
      <c r="E614" t="s">
        <v>388</v>
      </c>
    </row>
    <row r="615" spans="1:5">
      <c r="A615" t="s">
        <v>990</v>
      </c>
      <c r="B615">
        <v>783704679</v>
      </c>
      <c r="C615">
        <v>19</v>
      </c>
      <c r="D615">
        <v>59800</v>
      </c>
      <c r="E615" t="s">
        <v>384</v>
      </c>
    </row>
    <row r="616" spans="1:5" hidden="1">
      <c r="A616" t="s">
        <v>426</v>
      </c>
      <c r="B616">
        <v>216208264</v>
      </c>
      <c r="C616">
        <v>12</v>
      </c>
      <c r="D616">
        <v>62520</v>
      </c>
      <c r="E616" t="s">
        <v>427</v>
      </c>
    </row>
    <row r="617" spans="1:5" hidden="1">
      <c r="A617" t="s">
        <v>426</v>
      </c>
      <c r="B617">
        <v>216208264</v>
      </c>
      <c r="C617">
        <v>12</v>
      </c>
      <c r="D617">
        <v>62520</v>
      </c>
      <c r="E617" t="s">
        <v>427</v>
      </c>
    </row>
    <row r="618" spans="1:5" hidden="1">
      <c r="A618" t="s">
        <v>730</v>
      </c>
      <c r="B618">
        <v>312665466</v>
      </c>
      <c r="C618">
        <v>552</v>
      </c>
      <c r="D618">
        <v>75012</v>
      </c>
      <c r="E618" t="s">
        <v>361</v>
      </c>
    </row>
    <row r="619" spans="1:5">
      <c r="A619" t="s">
        <v>991</v>
      </c>
      <c r="B619">
        <v>438053613</v>
      </c>
      <c r="C619">
        <v>24</v>
      </c>
      <c r="D619">
        <v>59444</v>
      </c>
      <c r="E619" t="s">
        <v>340</v>
      </c>
    </row>
    <row r="620" spans="1:5" hidden="1">
      <c r="A620" t="s">
        <v>992</v>
      </c>
      <c r="B620">
        <v>423435544</v>
      </c>
      <c r="C620">
        <v>14</v>
      </c>
      <c r="D620">
        <v>62112</v>
      </c>
      <c r="E620" t="s">
        <v>993</v>
      </c>
    </row>
    <row r="621" spans="1:5" hidden="1">
      <c r="A621" t="s">
        <v>994</v>
      </c>
      <c r="B621">
        <v>399379148</v>
      </c>
      <c r="C621">
        <v>30</v>
      </c>
      <c r="D621">
        <v>62400</v>
      </c>
      <c r="E621" t="s">
        <v>628</v>
      </c>
    </row>
    <row r="622" spans="1:5" hidden="1">
      <c r="A622" t="s">
        <v>821</v>
      </c>
      <c r="B622">
        <v>783911944</v>
      </c>
      <c r="C622">
        <v>24</v>
      </c>
      <c r="D622">
        <v>62014</v>
      </c>
      <c r="E622" t="s">
        <v>330</v>
      </c>
    </row>
    <row r="623" spans="1:5" hidden="1">
      <c r="A623" t="s">
        <v>995</v>
      </c>
      <c r="B623">
        <v>343160859</v>
      </c>
      <c r="C623">
        <v>17</v>
      </c>
      <c r="D623">
        <v>21120</v>
      </c>
      <c r="E623" t="s">
        <v>996</v>
      </c>
    </row>
    <row r="624" spans="1:5" hidden="1">
      <c r="A624" t="s">
        <v>997</v>
      </c>
      <c r="B624">
        <v>398046268</v>
      </c>
      <c r="C624">
        <v>23</v>
      </c>
      <c r="D624">
        <v>62190</v>
      </c>
      <c r="E624" t="s">
        <v>621</v>
      </c>
    </row>
    <row r="625" spans="1:5" hidden="1">
      <c r="A625" t="s">
        <v>998</v>
      </c>
      <c r="B625">
        <v>429027907</v>
      </c>
      <c r="C625">
        <v>14</v>
      </c>
      <c r="D625">
        <v>62136</v>
      </c>
      <c r="E625" t="s">
        <v>999</v>
      </c>
    </row>
    <row r="626" spans="1:5" hidden="1">
      <c r="A626" t="s">
        <v>1000</v>
      </c>
      <c r="B626">
        <v>383099801</v>
      </c>
      <c r="C626">
        <v>11</v>
      </c>
      <c r="D626">
        <v>80200</v>
      </c>
      <c r="E626" t="s">
        <v>513</v>
      </c>
    </row>
    <row r="627" spans="1:5" hidden="1">
      <c r="A627" t="s">
        <v>1001</v>
      </c>
      <c r="B627">
        <v>370201089</v>
      </c>
      <c r="C627">
        <v>15</v>
      </c>
      <c r="D627">
        <v>62640</v>
      </c>
      <c r="E627" t="s">
        <v>1002</v>
      </c>
    </row>
    <row r="628" spans="1:5" hidden="1">
      <c r="A628" t="s">
        <v>1003</v>
      </c>
      <c r="B628">
        <v>775630163</v>
      </c>
      <c r="C628">
        <v>19</v>
      </c>
      <c r="D628">
        <v>62008</v>
      </c>
      <c r="E628" t="s">
        <v>762</v>
      </c>
    </row>
    <row r="629" spans="1:5" hidden="1">
      <c r="A629" t="s">
        <v>1003</v>
      </c>
      <c r="B629">
        <v>775630163</v>
      </c>
      <c r="C629">
        <v>35</v>
      </c>
      <c r="D629">
        <v>62000</v>
      </c>
      <c r="E629" t="s">
        <v>330</v>
      </c>
    </row>
    <row r="630" spans="1:5" hidden="1">
      <c r="A630" t="s">
        <v>986</v>
      </c>
      <c r="B630">
        <v>572020642</v>
      </c>
      <c r="C630">
        <v>60</v>
      </c>
      <c r="D630">
        <v>92200</v>
      </c>
      <c r="E630" t="s">
        <v>987</v>
      </c>
    </row>
    <row r="631" spans="1:5" hidden="1">
      <c r="A631" t="s">
        <v>986</v>
      </c>
      <c r="B631">
        <v>572020642</v>
      </c>
      <c r="C631">
        <v>60</v>
      </c>
      <c r="D631">
        <v>92200</v>
      </c>
      <c r="E631" t="s">
        <v>987</v>
      </c>
    </row>
    <row r="632" spans="1:5">
      <c r="A632" t="s">
        <v>1004</v>
      </c>
      <c r="B632">
        <v>175904309</v>
      </c>
      <c r="C632">
        <v>10</v>
      </c>
      <c r="D632">
        <v>59800</v>
      </c>
      <c r="E632" t="s">
        <v>384</v>
      </c>
    </row>
    <row r="633" spans="1:5">
      <c r="A633" t="s">
        <v>843</v>
      </c>
      <c r="B633">
        <v>323057083</v>
      </c>
      <c r="C633">
        <v>1200</v>
      </c>
      <c r="D633">
        <v>59471</v>
      </c>
      <c r="E633" t="s">
        <v>734</v>
      </c>
    </row>
    <row r="634" spans="1:5">
      <c r="A634" t="s">
        <v>675</v>
      </c>
      <c r="B634">
        <v>175901115</v>
      </c>
      <c r="C634">
        <v>162</v>
      </c>
      <c r="D634">
        <v>59300</v>
      </c>
      <c r="E634" t="s">
        <v>388</v>
      </c>
    </row>
    <row r="635" spans="1:5">
      <c r="A635" t="s">
        <v>356</v>
      </c>
      <c r="B635">
        <v>339903296</v>
      </c>
      <c r="C635">
        <v>20</v>
      </c>
      <c r="D635">
        <v>59140</v>
      </c>
      <c r="E635" t="s">
        <v>357</v>
      </c>
    </row>
    <row r="636" spans="1:5">
      <c r="A636" t="s">
        <v>1005</v>
      </c>
      <c r="B636">
        <v>382963007</v>
      </c>
      <c r="C636">
        <v>10</v>
      </c>
      <c r="D636">
        <v>59300</v>
      </c>
      <c r="E636" t="s">
        <v>388</v>
      </c>
    </row>
    <row r="637" spans="1:5" hidden="1">
      <c r="A637" t="s">
        <v>1006</v>
      </c>
      <c r="B637">
        <v>662042449</v>
      </c>
      <c r="C637">
        <v>14</v>
      </c>
      <c r="D637">
        <v>93100</v>
      </c>
      <c r="E637" t="s">
        <v>1007</v>
      </c>
    </row>
    <row r="638" spans="1:5" hidden="1">
      <c r="A638" t="s">
        <v>1008</v>
      </c>
      <c r="B638">
        <v>380253518</v>
      </c>
      <c r="C638">
        <v>68</v>
      </c>
      <c r="D638">
        <v>92200</v>
      </c>
      <c r="E638" t="s">
        <v>838</v>
      </c>
    </row>
    <row r="639" spans="1:5" hidden="1">
      <c r="A639" t="s">
        <v>1008</v>
      </c>
      <c r="B639">
        <v>380253518</v>
      </c>
      <c r="C639">
        <v>68</v>
      </c>
      <c r="D639">
        <v>92200</v>
      </c>
      <c r="E639" t="s">
        <v>838</v>
      </c>
    </row>
    <row r="640" spans="1:5" hidden="1">
      <c r="A640" t="s">
        <v>799</v>
      </c>
      <c r="B640">
        <v>444662787</v>
      </c>
      <c r="C640">
        <v>27</v>
      </c>
      <c r="D640">
        <v>62200</v>
      </c>
      <c r="E640" t="s">
        <v>390</v>
      </c>
    </row>
    <row r="641" spans="1:5">
      <c r="A641" t="s">
        <v>1009</v>
      </c>
      <c r="B641">
        <v>312665466</v>
      </c>
      <c r="C641">
        <v>461</v>
      </c>
      <c r="D641">
        <v>59650</v>
      </c>
      <c r="E641" t="s">
        <v>374</v>
      </c>
    </row>
    <row r="642" spans="1:5">
      <c r="A642" t="s">
        <v>1009</v>
      </c>
      <c r="B642">
        <v>312665466</v>
      </c>
      <c r="C642">
        <v>461</v>
      </c>
      <c r="D642">
        <v>59650</v>
      </c>
      <c r="E642" t="s">
        <v>374</v>
      </c>
    </row>
    <row r="643" spans="1:5">
      <c r="A643" t="s">
        <v>1010</v>
      </c>
      <c r="B643">
        <v>377619416</v>
      </c>
      <c r="C643">
        <v>11</v>
      </c>
      <c r="D643">
        <v>59110</v>
      </c>
      <c r="E643" t="s">
        <v>409</v>
      </c>
    </row>
    <row r="644" spans="1:5">
      <c r="A644" t="s">
        <v>1011</v>
      </c>
      <c r="B644">
        <v>775621949</v>
      </c>
      <c r="C644">
        <v>79</v>
      </c>
      <c r="D644">
        <v>59220</v>
      </c>
      <c r="E644" t="s">
        <v>710</v>
      </c>
    </row>
    <row r="645" spans="1:5">
      <c r="A645" t="s">
        <v>1011</v>
      </c>
      <c r="B645">
        <v>775621949</v>
      </c>
      <c r="C645">
        <v>79</v>
      </c>
      <c r="D645">
        <v>59220</v>
      </c>
      <c r="E645" t="s">
        <v>710</v>
      </c>
    </row>
    <row r="646" spans="1:5">
      <c r="A646" t="s">
        <v>1012</v>
      </c>
      <c r="B646">
        <v>401633359</v>
      </c>
      <c r="C646">
        <v>13</v>
      </c>
      <c r="D646">
        <v>59139</v>
      </c>
      <c r="E646" t="s">
        <v>326</v>
      </c>
    </row>
    <row r="647" spans="1:5" hidden="1">
      <c r="A647" t="s">
        <v>650</v>
      </c>
      <c r="B647">
        <v>313151110</v>
      </c>
      <c r="C647">
        <v>27</v>
      </c>
      <c r="D647">
        <v>62000</v>
      </c>
      <c r="E647" t="s">
        <v>330</v>
      </c>
    </row>
    <row r="648" spans="1:5" hidden="1">
      <c r="A648" t="s">
        <v>1013</v>
      </c>
      <c r="B648">
        <v>410313647</v>
      </c>
      <c r="C648">
        <v>92</v>
      </c>
      <c r="D648">
        <v>92300</v>
      </c>
      <c r="E648" t="s">
        <v>613</v>
      </c>
    </row>
    <row r="649" spans="1:5">
      <c r="A649" t="s">
        <v>1014</v>
      </c>
      <c r="B649">
        <v>110090016</v>
      </c>
      <c r="C649">
        <v>12</v>
      </c>
      <c r="D649">
        <v>59341</v>
      </c>
      <c r="E649" t="s">
        <v>532</v>
      </c>
    </row>
    <row r="650" spans="1:5">
      <c r="A650" t="s">
        <v>922</v>
      </c>
      <c r="B650">
        <v>400892600</v>
      </c>
      <c r="C650">
        <v>26</v>
      </c>
      <c r="D650">
        <v>59760</v>
      </c>
      <c r="E650" t="s">
        <v>791</v>
      </c>
    </row>
    <row r="651" spans="1:5">
      <c r="A651" t="s">
        <v>1015</v>
      </c>
      <c r="B651">
        <v>443829825</v>
      </c>
      <c r="C651">
        <v>19</v>
      </c>
      <c r="D651">
        <v>59700</v>
      </c>
      <c r="E651" t="s">
        <v>397</v>
      </c>
    </row>
    <row r="652" spans="1:5" hidden="1">
      <c r="A652" t="s">
        <v>1016</v>
      </c>
      <c r="B652">
        <v>419553532</v>
      </c>
      <c r="C652">
        <v>120</v>
      </c>
      <c r="D652">
        <v>91940</v>
      </c>
      <c r="E652" t="s">
        <v>1017</v>
      </c>
    </row>
    <row r="653" spans="1:5" hidden="1">
      <c r="A653" t="s">
        <v>1018</v>
      </c>
      <c r="B653">
        <v>780129961</v>
      </c>
      <c r="C653">
        <v>2945</v>
      </c>
      <c r="D653">
        <v>62110</v>
      </c>
      <c r="E653" t="s">
        <v>401</v>
      </c>
    </row>
    <row r="654" spans="1:5">
      <c r="A654" t="s">
        <v>1019</v>
      </c>
      <c r="B654">
        <v>334191871</v>
      </c>
      <c r="C654">
        <v>1137</v>
      </c>
      <c r="D654">
        <v>59100</v>
      </c>
      <c r="E654" t="s">
        <v>338</v>
      </c>
    </row>
    <row r="655" spans="1:5" hidden="1">
      <c r="A655" t="s">
        <v>1020</v>
      </c>
      <c r="B655">
        <v>304634975</v>
      </c>
      <c r="C655">
        <v>11</v>
      </c>
      <c r="D655">
        <v>94430</v>
      </c>
      <c r="E655" t="s">
        <v>1021</v>
      </c>
    </row>
    <row r="656" spans="1:5" hidden="1">
      <c r="A656" t="s">
        <v>986</v>
      </c>
      <c r="B656">
        <v>572020642</v>
      </c>
      <c r="C656">
        <v>60</v>
      </c>
      <c r="D656">
        <v>92200</v>
      </c>
      <c r="E656" t="s">
        <v>987</v>
      </c>
    </row>
    <row r="657" spans="1:5" hidden="1">
      <c r="A657" t="s">
        <v>1022</v>
      </c>
      <c r="B657">
        <v>432857043</v>
      </c>
      <c r="C657">
        <v>25</v>
      </c>
      <c r="D657">
        <v>62400</v>
      </c>
      <c r="E657" t="s">
        <v>628</v>
      </c>
    </row>
    <row r="658" spans="1:5">
      <c r="A658" t="s">
        <v>1023</v>
      </c>
      <c r="B658">
        <v>352882112</v>
      </c>
      <c r="C658">
        <v>19</v>
      </c>
      <c r="D658">
        <v>59300</v>
      </c>
      <c r="E658" t="s">
        <v>388</v>
      </c>
    </row>
    <row r="659" spans="1:5">
      <c r="A659" t="s">
        <v>1024</v>
      </c>
      <c r="B659">
        <v>76450212</v>
      </c>
      <c r="C659">
        <v>14</v>
      </c>
      <c r="D659">
        <v>59430</v>
      </c>
      <c r="E659" t="s">
        <v>1025</v>
      </c>
    </row>
    <row r="660" spans="1:5">
      <c r="A660" t="s">
        <v>1026</v>
      </c>
      <c r="B660">
        <v>662042449</v>
      </c>
      <c r="C660">
        <v>5039</v>
      </c>
      <c r="D660">
        <v>59000</v>
      </c>
      <c r="E660" t="s">
        <v>384</v>
      </c>
    </row>
    <row r="661" spans="1:5" hidden="1">
      <c r="A661" t="s">
        <v>1027</v>
      </c>
      <c r="B661">
        <v>407710623</v>
      </c>
      <c r="C661">
        <v>262</v>
      </c>
      <c r="D661">
        <v>75012</v>
      </c>
      <c r="E661" t="s">
        <v>1028</v>
      </c>
    </row>
    <row r="662" spans="1:5">
      <c r="A662" t="s">
        <v>1029</v>
      </c>
      <c r="B662">
        <v>343947925</v>
      </c>
      <c r="C662">
        <v>16</v>
      </c>
      <c r="D662">
        <v>59880</v>
      </c>
      <c r="E662" t="s">
        <v>464</v>
      </c>
    </row>
    <row r="663" spans="1:5">
      <c r="A663" t="s">
        <v>1029</v>
      </c>
      <c r="B663">
        <v>343947925</v>
      </c>
      <c r="C663">
        <v>16</v>
      </c>
      <c r="D663">
        <v>59880</v>
      </c>
      <c r="E663" t="s">
        <v>464</v>
      </c>
    </row>
    <row r="664" spans="1:5">
      <c r="A664" t="s">
        <v>587</v>
      </c>
      <c r="B664">
        <v>175904317</v>
      </c>
      <c r="C664">
        <v>13</v>
      </c>
      <c r="D664">
        <v>59800</v>
      </c>
      <c r="E664" t="s">
        <v>384</v>
      </c>
    </row>
    <row r="665" spans="1:5" hidden="1">
      <c r="A665" t="s">
        <v>1030</v>
      </c>
      <c r="B665">
        <v>349824243</v>
      </c>
      <c r="C665">
        <v>19</v>
      </c>
      <c r="D665">
        <v>62860</v>
      </c>
      <c r="E665" t="s">
        <v>1031</v>
      </c>
    </row>
    <row r="666" spans="1:5">
      <c r="A666" t="s">
        <v>1032</v>
      </c>
      <c r="B666">
        <v>195960596</v>
      </c>
      <c r="C666">
        <v>11</v>
      </c>
      <c r="D666">
        <v>59482</v>
      </c>
      <c r="E666" t="s">
        <v>1033</v>
      </c>
    </row>
    <row r="667" spans="1:5" hidden="1">
      <c r="A667" t="s">
        <v>1034</v>
      </c>
      <c r="B667">
        <v>433691862</v>
      </c>
      <c r="C667">
        <v>117</v>
      </c>
      <c r="D667">
        <v>62110</v>
      </c>
      <c r="E667" t="s">
        <v>401</v>
      </c>
    </row>
    <row r="668" spans="1:5" hidden="1">
      <c r="A668" t="s">
        <v>1035</v>
      </c>
      <c r="B668">
        <v>542034921</v>
      </c>
      <c r="C668">
        <v>16871</v>
      </c>
      <c r="D668">
        <v>92800</v>
      </c>
      <c r="E668" t="s">
        <v>499</v>
      </c>
    </row>
    <row r="669" spans="1:5" hidden="1">
      <c r="A669" t="s">
        <v>514</v>
      </c>
      <c r="B669">
        <v>777343815</v>
      </c>
      <c r="C669">
        <v>1131</v>
      </c>
      <c r="D669">
        <v>56204</v>
      </c>
      <c r="E669" t="s">
        <v>515</v>
      </c>
    </row>
    <row r="670" spans="1:5">
      <c r="A670" t="s">
        <v>1036</v>
      </c>
      <c r="B670">
        <v>402974489</v>
      </c>
      <c r="C670">
        <v>13</v>
      </c>
      <c r="D670">
        <v>59510</v>
      </c>
      <c r="E670" t="s">
        <v>378</v>
      </c>
    </row>
    <row r="671" spans="1:5">
      <c r="A671" t="s">
        <v>1036</v>
      </c>
      <c r="B671">
        <v>402974489</v>
      </c>
      <c r="C671">
        <v>13</v>
      </c>
      <c r="D671">
        <v>59510</v>
      </c>
      <c r="E671" t="s">
        <v>378</v>
      </c>
    </row>
    <row r="672" spans="1:5">
      <c r="A672" t="s">
        <v>1037</v>
      </c>
      <c r="B672">
        <v>175901511</v>
      </c>
      <c r="C672">
        <v>14</v>
      </c>
      <c r="D672">
        <v>59800</v>
      </c>
      <c r="E672" t="s">
        <v>384</v>
      </c>
    </row>
    <row r="673" spans="1:5" hidden="1">
      <c r="A673" t="s">
        <v>510</v>
      </c>
      <c r="B673">
        <v>381480367</v>
      </c>
      <c r="C673">
        <v>14</v>
      </c>
      <c r="D673">
        <v>62130</v>
      </c>
      <c r="E673" t="s">
        <v>511</v>
      </c>
    </row>
    <row r="674" spans="1:5" hidden="1">
      <c r="A674" t="s">
        <v>510</v>
      </c>
      <c r="B674">
        <v>381480367</v>
      </c>
      <c r="C674">
        <v>14</v>
      </c>
      <c r="D674">
        <v>62130</v>
      </c>
      <c r="E674" t="s">
        <v>511</v>
      </c>
    </row>
    <row r="675" spans="1:5">
      <c r="A675" t="s">
        <v>1038</v>
      </c>
      <c r="B675">
        <v>410359830</v>
      </c>
      <c r="C675">
        <v>99</v>
      </c>
      <c r="D675">
        <v>59113</v>
      </c>
      <c r="E675" t="s">
        <v>1039</v>
      </c>
    </row>
    <row r="676" spans="1:5">
      <c r="A676" t="s">
        <v>858</v>
      </c>
      <c r="B676">
        <v>662025196</v>
      </c>
      <c r="C676">
        <v>31892</v>
      </c>
      <c r="D676">
        <v>59800</v>
      </c>
      <c r="E676" t="s">
        <v>384</v>
      </c>
    </row>
    <row r="677" spans="1:5" hidden="1">
      <c r="A677" t="s">
        <v>1040</v>
      </c>
      <c r="B677">
        <v>958506016</v>
      </c>
      <c r="C677">
        <v>111</v>
      </c>
      <c r="D677">
        <v>38070</v>
      </c>
      <c r="E677" t="s">
        <v>1041</v>
      </c>
    </row>
    <row r="678" spans="1:5">
      <c r="A678" t="s">
        <v>1042</v>
      </c>
      <c r="B678">
        <v>477181010</v>
      </c>
      <c r="C678">
        <v>42</v>
      </c>
      <c r="D678">
        <v>59320</v>
      </c>
      <c r="E678" t="s">
        <v>1043</v>
      </c>
    </row>
    <row r="679" spans="1:5">
      <c r="A679" t="s">
        <v>1044</v>
      </c>
      <c r="B679">
        <v>309767440</v>
      </c>
      <c r="C679">
        <v>14</v>
      </c>
      <c r="D679">
        <v>59800</v>
      </c>
      <c r="E679" t="s">
        <v>384</v>
      </c>
    </row>
    <row r="680" spans="1:5">
      <c r="A680" t="s">
        <v>1044</v>
      </c>
      <c r="B680">
        <v>309767440</v>
      </c>
      <c r="C680">
        <v>14</v>
      </c>
      <c r="D680">
        <v>59800</v>
      </c>
      <c r="E680" t="s">
        <v>384</v>
      </c>
    </row>
    <row r="681" spans="1:5">
      <c r="A681" t="s">
        <v>1044</v>
      </c>
      <c r="B681">
        <v>309767440</v>
      </c>
      <c r="C681">
        <v>14</v>
      </c>
      <c r="D681">
        <v>59800</v>
      </c>
      <c r="E681" t="s">
        <v>384</v>
      </c>
    </row>
    <row r="682" spans="1:5">
      <c r="A682" t="s">
        <v>1045</v>
      </c>
      <c r="B682">
        <v>245900428</v>
      </c>
      <c r="C682">
        <v>138</v>
      </c>
      <c r="D682">
        <v>59386</v>
      </c>
      <c r="E682" t="s">
        <v>822</v>
      </c>
    </row>
    <row r="683" spans="1:5">
      <c r="A683" t="s">
        <v>408</v>
      </c>
      <c r="B683">
        <v>403052111</v>
      </c>
      <c r="C683">
        <v>16</v>
      </c>
      <c r="D683">
        <v>59110</v>
      </c>
      <c r="E683" t="s">
        <v>409</v>
      </c>
    </row>
    <row r="684" spans="1:5">
      <c r="A684" t="s">
        <v>1046</v>
      </c>
      <c r="B684">
        <v>419834742</v>
      </c>
      <c r="C684">
        <v>19</v>
      </c>
      <c r="D684">
        <v>59700</v>
      </c>
      <c r="E684" t="s">
        <v>397</v>
      </c>
    </row>
    <row r="685" spans="1:5">
      <c r="A685" t="s">
        <v>610</v>
      </c>
      <c r="B685">
        <v>302207105</v>
      </c>
      <c r="C685">
        <v>32</v>
      </c>
      <c r="D685">
        <v>59175</v>
      </c>
      <c r="E685" t="s">
        <v>611</v>
      </c>
    </row>
    <row r="686" spans="1:5" hidden="1">
      <c r="A686" t="s">
        <v>1047</v>
      </c>
      <c r="B686">
        <v>176201515</v>
      </c>
      <c r="C686">
        <v>10</v>
      </c>
      <c r="D686">
        <v>62000</v>
      </c>
      <c r="E686" t="s">
        <v>330</v>
      </c>
    </row>
    <row r="687" spans="1:5" hidden="1">
      <c r="A687" t="s">
        <v>1047</v>
      </c>
      <c r="B687">
        <v>176201515</v>
      </c>
      <c r="C687">
        <v>10</v>
      </c>
      <c r="D687">
        <v>62000</v>
      </c>
      <c r="E687" t="s">
        <v>330</v>
      </c>
    </row>
    <row r="688" spans="1:5">
      <c r="A688" t="s">
        <v>1048</v>
      </c>
      <c r="B688">
        <v>215904665</v>
      </c>
      <c r="C688">
        <v>19</v>
      </c>
      <c r="D688">
        <v>59710</v>
      </c>
      <c r="E688" t="s">
        <v>1049</v>
      </c>
    </row>
    <row r="689" spans="1:5">
      <c r="A689" t="s">
        <v>1048</v>
      </c>
      <c r="B689">
        <v>215904665</v>
      </c>
      <c r="C689">
        <v>19</v>
      </c>
      <c r="D689">
        <v>59710</v>
      </c>
      <c r="E689" t="s">
        <v>1049</v>
      </c>
    </row>
    <row r="690" spans="1:5">
      <c r="A690" t="s">
        <v>1048</v>
      </c>
      <c r="B690">
        <v>215904665</v>
      </c>
      <c r="C690">
        <v>19</v>
      </c>
      <c r="D690">
        <v>59710</v>
      </c>
      <c r="E690" t="s">
        <v>1049</v>
      </c>
    </row>
    <row r="691" spans="1:5">
      <c r="A691" t="s">
        <v>1009</v>
      </c>
      <c r="B691">
        <v>312665466</v>
      </c>
      <c r="C691">
        <v>461</v>
      </c>
      <c r="D691">
        <v>59650</v>
      </c>
      <c r="E691" t="s">
        <v>374</v>
      </c>
    </row>
    <row r="692" spans="1:5" hidden="1">
      <c r="A692" t="s">
        <v>485</v>
      </c>
      <c r="D692">
        <v>91320</v>
      </c>
      <c r="E692" t="s">
        <v>486</v>
      </c>
    </row>
    <row r="693" spans="1:5">
      <c r="A693" t="s">
        <v>807</v>
      </c>
      <c r="B693">
        <v>457507267</v>
      </c>
      <c r="C693">
        <v>13</v>
      </c>
      <c r="D693">
        <v>59800</v>
      </c>
      <c r="E693" t="s">
        <v>384</v>
      </c>
    </row>
    <row r="694" spans="1:5">
      <c r="A694" t="s">
        <v>807</v>
      </c>
      <c r="B694">
        <v>457507267</v>
      </c>
      <c r="C694">
        <v>13</v>
      </c>
      <c r="D694">
        <v>59800</v>
      </c>
      <c r="E694" t="s">
        <v>384</v>
      </c>
    </row>
    <row r="695" spans="1:5" hidden="1">
      <c r="A695" t="s">
        <v>1050</v>
      </c>
      <c r="B695">
        <v>422071340</v>
      </c>
      <c r="C695">
        <v>34</v>
      </c>
      <c r="D695">
        <v>91290</v>
      </c>
      <c r="E695" t="s">
        <v>1051</v>
      </c>
    </row>
    <row r="696" spans="1:5">
      <c r="A696" t="s">
        <v>563</v>
      </c>
      <c r="B696">
        <v>402185128</v>
      </c>
      <c r="C696">
        <v>12</v>
      </c>
      <c r="D696">
        <v>59800</v>
      </c>
      <c r="E696" t="s">
        <v>384</v>
      </c>
    </row>
    <row r="697" spans="1:5">
      <c r="A697" t="s">
        <v>1052</v>
      </c>
      <c r="B697">
        <v>215906538</v>
      </c>
      <c r="C697">
        <v>16</v>
      </c>
      <c r="D697">
        <v>59136</v>
      </c>
      <c r="E697" t="s">
        <v>1053</v>
      </c>
    </row>
    <row r="698" spans="1:5">
      <c r="A698" t="s">
        <v>1054</v>
      </c>
      <c r="B698">
        <v>215903139</v>
      </c>
      <c r="C698">
        <v>16</v>
      </c>
      <c r="D698">
        <v>59111</v>
      </c>
      <c r="E698" t="s">
        <v>1055</v>
      </c>
    </row>
    <row r="699" spans="1:5">
      <c r="A699" t="s">
        <v>1056</v>
      </c>
      <c r="B699">
        <v>383470937</v>
      </c>
      <c r="C699">
        <v>95</v>
      </c>
      <c r="D699">
        <v>59700</v>
      </c>
      <c r="E699" t="s">
        <v>397</v>
      </c>
    </row>
    <row r="700" spans="1:5">
      <c r="A700" t="s">
        <v>807</v>
      </c>
      <c r="B700">
        <v>457507267</v>
      </c>
      <c r="C700">
        <v>13</v>
      </c>
      <c r="D700">
        <v>59800</v>
      </c>
      <c r="E700" t="s">
        <v>384</v>
      </c>
    </row>
    <row r="701" spans="1:5">
      <c r="A701" t="s">
        <v>807</v>
      </c>
      <c r="B701">
        <v>457507267</v>
      </c>
      <c r="C701">
        <v>13</v>
      </c>
      <c r="D701">
        <v>59800</v>
      </c>
      <c r="E701" t="s">
        <v>384</v>
      </c>
    </row>
    <row r="702" spans="1:5" hidden="1">
      <c r="A702" t="s">
        <v>1057</v>
      </c>
      <c r="B702">
        <v>176202117</v>
      </c>
      <c r="C702">
        <v>1103</v>
      </c>
      <c r="D702">
        <v>62021</v>
      </c>
      <c r="E702" t="s">
        <v>762</v>
      </c>
    </row>
    <row r="703" spans="1:5">
      <c r="A703" t="s">
        <v>1058</v>
      </c>
      <c r="B703">
        <v>775627292</v>
      </c>
      <c r="C703">
        <v>37</v>
      </c>
      <c r="D703">
        <v>59410</v>
      </c>
      <c r="E703" t="s">
        <v>828</v>
      </c>
    </row>
    <row r="704" spans="1:5">
      <c r="A704" t="s">
        <v>1059</v>
      </c>
      <c r="B704">
        <v>402120596</v>
      </c>
      <c r="C704">
        <v>26</v>
      </c>
      <c r="D704">
        <v>59920</v>
      </c>
      <c r="E704" t="s">
        <v>1060</v>
      </c>
    </row>
    <row r="705" spans="1:5" hidden="1">
      <c r="A705" t="s">
        <v>1061</v>
      </c>
      <c r="B705">
        <v>334130127</v>
      </c>
      <c r="C705">
        <v>15</v>
      </c>
      <c r="D705">
        <v>75009</v>
      </c>
      <c r="E705" t="s">
        <v>361</v>
      </c>
    </row>
    <row r="706" spans="1:5" hidden="1">
      <c r="A706" t="s">
        <v>573</v>
      </c>
      <c r="B706">
        <v>456504851</v>
      </c>
      <c r="C706">
        <v>415</v>
      </c>
      <c r="D706">
        <v>75008</v>
      </c>
      <c r="E706" t="s">
        <v>361</v>
      </c>
    </row>
    <row r="707" spans="1:5" hidden="1">
      <c r="A707" t="s">
        <v>1062</v>
      </c>
      <c r="B707">
        <v>542084454</v>
      </c>
      <c r="C707">
        <v>454</v>
      </c>
      <c r="D707">
        <v>75017</v>
      </c>
      <c r="E707" t="s">
        <v>361</v>
      </c>
    </row>
    <row r="708" spans="1:5" hidden="1">
      <c r="A708" t="s">
        <v>1063</v>
      </c>
      <c r="B708">
        <v>177606506</v>
      </c>
      <c r="C708">
        <v>141</v>
      </c>
      <c r="D708">
        <v>62200</v>
      </c>
      <c r="E708" t="s">
        <v>390</v>
      </c>
    </row>
    <row r="709" spans="1:5">
      <c r="A709" t="s">
        <v>491</v>
      </c>
      <c r="B709">
        <v>320772510</v>
      </c>
      <c r="C709">
        <v>22</v>
      </c>
      <c r="D709">
        <v>59650</v>
      </c>
      <c r="E709" t="s">
        <v>374</v>
      </c>
    </row>
    <row r="710" spans="1:5">
      <c r="A710" t="s">
        <v>1064</v>
      </c>
      <c r="B710">
        <v>783714819</v>
      </c>
      <c r="C710">
        <v>209</v>
      </c>
      <c r="D710">
        <v>59300</v>
      </c>
      <c r="E710" t="s">
        <v>388</v>
      </c>
    </row>
    <row r="711" spans="1:5">
      <c r="A711" t="s">
        <v>1058</v>
      </c>
      <c r="B711">
        <v>775627292</v>
      </c>
      <c r="C711">
        <v>243</v>
      </c>
      <c r="D711">
        <v>59410</v>
      </c>
      <c r="E711" t="s">
        <v>828</v>
      </c>
    </row>
    <row r="712" spans="1:5">
      <c r="A712" t="s">
        <v>1065</v>
      </c>
      <c r="B712">
        <v>404874273</v>
      </c>
      <c r="C712">
        <v>216</v>
      </c>
      <c r="D712">
        <v>59600</v>
      </c>
      <c r="E712" t="s">
        <v>577</v>
      </c>
    </row>
    <row r="713" spans="1:5">
      <c r="A713" t="s">
        <v>1058</v>
      </c>
      <c r="B713">
        <v>775627292</v>
      </c>
      <c r="C713">
        <v>45</v>
      </c>
      <c r="D713">
        <v>59230</v>
      </c>
      <c r="E713" t="s">
        <v>1066</v>
      </c>
    </row>
    <row r="714" spans="1:5" hidden="1">
      <c r="A714" t="s">
        <v>799</v>
      </c>
      <c r="B714">
        <v>616520649</v>
      </c>
      <c r="C714">
        <v>16</v>
      </c>
      <c r="D714">
        <v>62200</v>
      </c>
      <c r="E714" t="s">
        <v>390</v>
      </c>
    </row>
    <row r="715" spans="1:5" hidden="1">
      <c r="A715" t="s">
        <v>1067</v>
      </c>
      <c r="B715">
        <v>410433221</v>
      </c>
      <c r="C715">
        <v>18</v>
      </c>
      <c r="D715">
        <v>95947</v>
      </c>
      <c r="E715" t="s">
        <v>415</v>
      </c>
    </row>
    <row r="716" spans="1:5">
      <c r="A716" t="s">
        <v>1068</v>
      </c>
      <c r="B716">
        <v>457507267</v>
      </c>
      <c r="C716">
        <v>13</v>
      </c>
      <c r="D716">
        <v>59800</v>
      </c>
      <c r="E716" t="s">
        <v>384</v>
      </c>
    </row>
    <row r="717" spans="1:5">
      <c r="A717" t="s">
        <v>1069</v>
      </c>
      <c r="B717">
        <v>215903501</v>
      </c>
      <c r="C717">
        <v>17</v>
      </c>
      <c r="D717">
        <v>59800</v>
      </c>
      <c r="E717" t="s">
        <v>384</v>
      </c>
    </row>
    <row r="718" spans="1:5">
      <c r="A718" t="s">
        <v>1070</v>
      </c>
      <c r="B718">
        <v>285900015</v>
      </c>
      <c r="C718">
        <v>14</v>
      </c>
      <c r="D718">
        <v>59800</v>
      </c>
      <c r="E718" t="s">
        <v>384</v>
      </c>
    </row>
    <row r="719" spans="1:5">
      <c r="A719" t="s">
        <v>1071</v>
      </c>
      <c r="B719">
        <v>338614589</v>
      </c>
      <c r="C719">
        <v>12</v>
      </c>
      <c r="D719">
        <v>59620</v>
      </c>
      <c r="E719" t="s">
        <v>1072</v>
      </c>
    </row>
    <row r="720" spans="1:5" hidden="1">
      <c r="A720" t="s">
        <v>624</v>
      </c>
      <c r="B720">
        <v>378175822</v>
      </c>
      <c r="C720">
        <v>48</v>
      </c>
      <c r="D720">
        <v>62950</v>
      </c>
      <c r="E720" t="s">
        <v>625</v>
      </c>
    </row>
    <row r="721" spans="1:5">
      <c r="A721" t="s">
        <v>1073</v>
      </c>
      <c r="B721">
        <v>398760454</v>
      </c>
      <c r="C721">
        <v>23</v>
      </c>
      <c r="D721">
        <v>59124</v>
      </c>
      <c r="E721" t="s">
        <v>1074</v>
      </c>
    </row>
    <row r="722" spans="1:5" hidden="1">
      <c r="A722" t="s">
        <v>954</v>
      </c>
      <c r="B722">
        <v>449104645</v>
      </c>
      <c r="C722">
        <v>14</v>
      </c>
      <c r="D722">
        <v>75782</v>
      </c>
      <c r="E722" t="s">
        <v>955</v>
      </c>
    </row>
    <row r="723" spans="1:5" hidden="1">
      <c r="A723" t="s">
        <v>954</v>
      </c>
      <c r="B723">
        <v>449104645</v>
      </c>
      <c r="C723">
        <v>14</v>
      </c>
      <c r="D723">
        <v>75782</v>
      </c>
      <c r="E723" t="s">
        <v>955</v>
      </c>
    </row>
    <row r="724" spans="1:5">
      <c r="A724" t="s">
        <v>1075</v>
      </c>
      <c r="B724">
        <v>449040997</v>
      </c>
      <c r="C724">
        <v>16</v>
      </c>
      <c r="D724">
        <v>59380</v>
      </c>
      <c r="E724" t="s">
        <v>1076</v>
      </c>
    </row>
    <row r="725" spans="1:5" hidden="1">
      <c r="A725" t="s">
        <v>1077</v>
      </c>
      <c r="B725">
        <v>399127745</v>
      </c>
      <c r="C725">
        <v>103</v>
      </c>
      <c r="D725">
        <v>75013</v>
      </c>
      <c r="E725" t="s">
        <v>361</v>
      </c>
    </row>
    <row r="726" spans="1:5" hidden="1">
      <c r="A726" t="s">
        <v>1078</v>
      </c>
      <c r="B726">
        <v>407906536</v>
      </c>
      <c r="C726">
        <v>13</v>
      </c>
      <c r="D726">
        <v>62123</v>
      </c>
      <c r="E726" t="s">
        <v>1079</v>
      </c>
    </row>
    <row r="727" spans="1:5">
      <c r="A727" t="s">
        <v>1080</v>
      </c>
      <c r="B727">
        <v>420295289</v>
      </c>
      <c r="C727">
        <v>29</v>
      </c>
      <c r="D727">
        <v>59800</v>
      </c>
      <c r="E727" t="s">
        <v>384</v>
      </c>
    </row>
    <row r="728" spans="1:5">
      <c r="A728" t="s">
        <v>1080</v>
      </c>
      <c r="B728">
        <v>420295289</v>
      </c>
      <c r="C728">
        <v>29</v>
      </c>
      <c r="D728">
        <v>59800</v>
      </c>
      <c r="E728" t="s">
        <v>384</v>
      </c>
    </row>
    <row r="729" spans="1:5">
      <c r="A729" t="s">
        <v>867</v>
      </c>
      <c r="B729">
        <v>245901152</v>
      </c>
      <c r="C729">
        <v>18</v>
      </c>
      <c r="D729">
        <v>59287</v>
      </c>
      <c r="E729" t="s">
        <v>868</v>
      </c>
    </row>
    <row r="730" spans="1:5">
      <c r="A730" t="s">
        <v>1081</v>
      </c>
      <c r="B730">
        <v>195957873</v>
      </c>
      <c r="C730">
        <v>19</v>
      </c>
      <c r="D730">
        <v>59150</v>
      </c>
      <c r="E730" t="s">
        <v>561</v>
      </c>
    </row>
    <row r="731" spans="1:5" hidden="1">
      <c r="A731" t="s">
        <v>1082</v>
      </c>
      <c r="B731">
        <v>397520313</v>
      </c>
      <c r="C731">
        <v>16</v>
      </c>
      <c r="D731">
        <v>62231</v>
      </c>
      <c r="E731" t="s">
        <v>526</v>
      </c>
    </row>
    <row r="732" spans="1:5">
      <c r="A732" t="s">
        <v>1083</v>
      </c>
      <c r="B732">
        <v>398473470</v>
      </c>
      <c r="C732">
        <v>43</v>
      </c>
      <c r="D732">
        <v>59710</v>
      </c>
      <c r="E732" t="s">
        <v>1084</v>
      </c>
    </row>
    <row r="733" spans="1:5">
      <c r="A733" t="s">
        <v>1085</v>
      </c>
      <c r="B733">
        <v>321192296</v>
      </c>
      <c r="C733">
        <v>10</v>
      </c>
      <c r="D733">
        <v>59590</v>
      </c>
      <c r="E733" t="s">
        <v>609</v>
      </c>
    </row>
    <row r="734" spans="1:5">
      <c r="A734" t="s">
        <v>1086</v>
      </c>
      <c r="B734">
        <v>347607764</v>
      </c>
      <c r="C734">
        <v>11</v>
      </c>
      <c r="D734">
        <v>59650</v>
      </c>
      <c r="E734" t="s">
        <v>374</v>
      </c>
    </row>
    <row r="735" spans="1:5">
      <c r="A735" t="s">
        <v>1087</v>
      </c>
      <c r="B735">
        <v>439934738</v>
      </c>
      <c r="C735">
        <v>14</v>
      </c>
      <c r="D735">
        <v>59400</v>
      </c>
      <c r="E735" t="s">
        <v>532</v>
      </c>
    </row>
    <row r="736" spans="1:5">
      <c r="A736" t="s">
        <v>1088</v>
      </c>
      <c r="B736">
        <v>423556851</v>
      </c>
      <c r="C736">
        <v>40</v>
      </c>
      <c r="D736">
        <v>59800</v>
      </c>
      <c r="E736" t="s">
        <v>384</v>
      </c>
    </row>
    <row r="737" spans="1:5">
      <c r="A737" t="s">
        <v>756</v>
      </c>
      <c r="B737">
        <v>456500537</v>
      </c>
      <c r="C737">
        <v>18</v>
      </c>
      <c r="D737">
        <v>59350</v>
      </c>
      <c r="E737" t="s">
        <v>757</v>
      </c>
    </row>
    <row r="738" spans="1:5" hidden="1">
      <c r="A738" t="s">
        <v>1089</v>
      </c>
      <c r="B738">
        <v>310643515</v>
      </c>
      <c r="C738">
        <v>144</v>
      </c>
      <c r="D738">
        <v>80450</v>
      </c>
      <c r="E738" t="s">
        <v>1090</v>
      </c>
    </row>
    <row r="739" spans="1:5">
      <c r="A739" t="s">
        <v>646</v>
      </c>
      <c r="B739">
        <v>440283752</v>
      </c>
      <c r="C739">
        <v>2248</v>
      </c>
      <c r="D739">
        <v>59630</v>
      </c>
      <c r="E739" t="s">
        <v>1091</v>
      </c>
    </row>
    <row r="740" spans="1:5" hidden="1">
      <c r="A740" t="s">
        <v>1092</v>
      </c>
      <c r="B740">
        <v>331997676</v>
      </c>
      <c r="C740">
        <v>27</v>
      </c>
      <c r="D740">
        <v>62880</v>
      </c>
      <c r="E740" t="s">
        <v>1093</v>
      </c>
    </row>
    <row r="741" spans="1:5" hidden="1">
      <c r="A741" t="s">
        <v>1020</v>
      </c>
      <c r="B741">
        <v>304634975</v>
      </c>
      <c r="C741">
        <v>11</v>
      </c>
      <c r="D741">
        <v>94430</v>
      </c>
      <c r="E741" t="s">
        <v>1021</v>
      </c>
    </row>
    <row r="742" spans="1:5">
      <c r="A742" t="s">
        <v>1094</v>
      </c>
      <c r="B742">
        <v>381033539</v>
      </c>
      <c r="C742">
        <v>36</v>
      </c>
      <c r="D742">
        <v>59100</v>
      </c>
      <c r="E742" t="s">
        <v>338</v>
      </c>
    </row>
    <row r="743" spans="1:5">
      <c r="A743" t="s">
        <v>1095</v>
      </c>
      <c r="B743">
        <v>350039590</v>
      </c>
      <c r="C743">
        <v>20</v>
      </c>
      <c r="D743">
        <v>59320</v>
      </c>
      <c r="E743" t="s">
        <v>980</v>
      </c>
    </row>
    <row r="744" spans="1:5" hidden="1">
      <c r="A744" t="s">
        <v>1096</v>
      </c>
      <c r="B744">
        <v>305817983</v>
      </c>
      <c r="C744">
        <v>128</v>
      </c>
      <c r="D744">
        <v>78500</v>
      </c>
      <c r="E744" t="s">
        <v>1097</v>
      </c>
    </row>
    <row r="745" spans="1:5" hidden="1">
      <c r="A745" t="s">
        <v>923</v>
      </c>
      <c r="B745">
        <v>350379251</v>
      </c>
      <c r="C745">
        <v>19</v>
      </c>
      <c r="D745">
        <v>75116</v>
      </c>
      <c r="E745" t="s">
        <v>361</v>
      </c>
    </row>
    <row r="746" spans="1:5" hidden="1">
      <c r="A746" t="s">
        <v>1098</v>
      </c>
      <c r="B746">
        <v>658501838</v>
      </c>
      <c r="C746">
        <v>267</v>
      </c>
      <c r="D746">
        <v>67205</v>
      </c>
      <c r="E746" t="s">
        <v>1099</v>
      </c>
    </row>
    <row r="747" spans="1:5">
      <c r="A747" t="s">
        <v>1096</v>
      </c>
      <c r="B747">
        <v>305817983</v>
      </c>
      <c r="C747">
        <v>78</v>
      </c>
      <c r="D747">
        <v>59650</v>
      </c>
      <c r="E747" t="s">
        <v>374</v>
      </c>
    </row>
    <row r="748" spans="1:5" hidden="1">
      <c r="A748" t="s">
        <v>821</v>
      </c>
      <c r="B748">
        <v>783911944</v>
      </c>
      <c r="C748">
        <v>24</v>
      </c>
      <c r="D748">
        <v>62014</v>
      </c>
      <c r="E748" t="s">
        <v>330</v>
      </c>
    </row>
    <row r="749" spans="1:5">
      <c r="A749" t="s">
        <v>860</v>
      </c>
      <c r="B749">
        <v>175906619</v>
      </c>
      <c r="C749">
        <v>622</v>
      </c>
      <c r="D749">
        <v>59810</v>
      </c>
      <c r="E749" t="s">
        <v>661</v>
      </c>
    </row>
    <row r="750" spans="1:5">
      <c r="A750" t="s">
        <v>1100</v>
      </c>
      <c r="B750">
        <v>382721124</v>
      </c>
      <c r="C750">
        <v>24</v>
      </c>
      <c r="D750">
        <v>59021</v>
      </c>
      <c r="E750" t="s">
        <v>422</v>
      </c>
    </row>
    <row r="751" spans="1:5">
      <c r="A751" t="s">
        <v>1101</v>
      </c>
      <c r="B751">
        <v>300599123</v>
      </c>
      <c r="C751">
        <v>7089</v>
      </c>
      <c r="D751">
        <v>59800</v>
      </c>
      <c r="E751" t="s">
        <v>384</v>
      </c>
    </row>
    <row r="752" spans="1:5">
      <c r="A752" t="s">
        <v>1102</v>
      </c>
      <c r="B752">
        <v>783805914</v>
      </c>
      <c r="C752">
        <v>18</v>
      </c>
      <c r="D752">
        <v>59100</v>
      </c>
      <c r="E752" t="s">
        <v>338</v>
      </c>
    </row>
    <row r="753" spans="1:5">
      <c r="A753" t="s">
        <v>1103</v>
      </c>
      <c r="B753">
        <v>400570594</v>
      </c>
      <c r="C753">
        <v>38</v>
      </c>
      <c r="D753">
        <v>59100</v>
      </c>
      <c r="E753" t="s">
        <v>338</v>
      </c>
    </row>
    <row r="754" spans="1:5">
      <c r="A754" t="s">
        <v>1104</v>
      </c>
      <c r="B754">
        <v>26590891</v>
      </c>
      <c r="C754">
        <v>14</v>
      </c>
      <c r="D754">
        <v>59190</v>
      </c>
      <c r="E754" t="s">
        <v>1105</v>
      </c>
    </row>
    <row r="755" spans="1:5">
      <c r="A755" t="s">
        <v>1106</v>
      </c>
      <c r="B755">
        <v>458502382</v>
      </c>
      <c r="C755">
        <v>21</v>
      </c>
      <c r="D755">
        <v>59876</v>
      </c>
      <c r="E755" t="s">
        <v>1107</v>
      </c>
    </row>
    <row r="756" spans="1:5">
      <c r="A756" t="s">
        <v>1108</v>
      </c>
      <c r="B756">
        <v>886080282</v>
      </c>
      <c r="C756">
        <v>33</v>
      </c>
      <c r="D756">
        <v>59200</v>
      </c>
      <c r="E756" t="s">
        <v>368</v>
      </c>
    </row>
    <row r="757" spans="1:5">
      <c r="A757" t="s">
        <v>1109</v>
      </c>
      <c r="B757">
        <v>379902877</v>
      </c>
      <c r="C757">
        <v>32</v>
      </c>
      <c r="D757">
        <v>59110</v>
      </c>
      <c r="E757" t="s">
        <v>409</v>
      </c>
    </row>
    <row r="758" spans="1:5">
      <c r="A758" t="s">
        <v>1110</v>
      </c>
      <c r="B758">
        <v>775624588</v>
      </c>
      <c r="C758">
        <v>49</v>
      </c>
      <c r="D758">
        <v>59000</v>
      </c>
      <c r="E758" t="s">
        <v>384</v>
      </c>
    </row>
    <row r="759" spans="1:5">
      <c r="A759" t="s">
        <v>1111</v>
      </c>
      <c r="B759">
        <v>446420218</v>
      </c>
      <c r="C759">
        <v>112</v>
      </c>
      <c r="D759">
        <v>59600</v>
      </c>
      <c r="E759" t="s">
        <v>577</v>
      </c>
    </row>
    <row r="760" spans="1:5">
      <c r="A760" t="s">
        <v>1112</v>
      </c>
      <c r="B760">
        <v>775662026</v>
      </c>
      <c r="C760">
        <v>258</v>
      </c>
      <c r="D760">
        <v>59491</v>
      </c>
      <c r="E760" t="s">
        <v>374</v>
      </c>
    </row>
    <row r="761" spans="1:5">
      <c r="A761" t="s">
        <v>807</v>
      </c>
      <c r="B761">
        <v>457507267</v>
      </c>
      <c r="C761">
        <v>13</v>
      </c>
      <c r="D761">
        <v>59800</v>
      </c>
      <c r="E761" t="s">
        <v>384</v>
      </c>
    </row>
    <row r="762" spans="1:5" hidden="1">
      <c r="A762" t="s">
        <v>1113</v>
      </c>
      <c r="B762">
        <v>552044992</v>
      </c>
      <c r="C762">
        <v>1509</v>
      </c>
      <c r="D762">
        <v>62200</v>
      </c>
      <c r="E762" t="s">
        <v>390</v>
      </c>
    </row>
    <row r="763" spans="1:5">
      <c r="A763" t="s">
        <v>1114</v>
      </c>
      <c r="B763">
        <v>175902204</v>
      </c>
      <c r="C763">
        <v>15</v>
      </c>
      <c r="D763">
        <v>59800</v>
      </c>
      <c r="E763" t="s">
        <v>384</v>
      </c>
    </row>
    <row r="764" spans="1:5">
      <c r="A764" t="s">
        <v>1115</v>
      </c>
      <c r="B764">
        <v>381854249</v>
      </c>
      <c r="C764">
        <v>12</v>
      </c>
      <c r="D764">
        <v>59380</v>
      </c>
      <c r="E764" t="s">
        <v>1116</v>
      </c>
    </row>
    <row r="765" spans="1:5">
      <c r="A765" t="s">
        <v>455</v>
      </c>
      <c r="B765">
        <v>389612383</v>
      </c>
      <c r="C765">
        <v>23</v>
      </c>
      <c r="D765">
        <v>59290</v>
      </c>
      <c r="E765" t="s">
        <v>340</v>
      </c>
    </row>
    <row r="766" spans="1:5">
      <c r="A766" t="s">
        <v>1117</v>
      </c>
      <c r="B766">
        <v>265906834</v>
      </c>
      <c r="C766">
        <v>14</v>
      </c>
      <c r="D766">
        <v>59240</v>
      </c>
      <c r="E766" t="s">
        <v>357</v>
      </c>
    </row>
    <row r="767" spans="1:5" hidden="1">
      <c r="A767" t="s">
        <v>923</v>
      </c>
      <c r="B767">
        <v>350379251</v>
      </c>
      <c r="C767">
        <v>19</v>
      </c>
      <c r="D767">
        <v>75116</v>
      </c>
      <c r="E767" t="s">
        <v>361</v>
      </c>
    </row>
    <row r="768" spans="1:5" hidden="1">
      <c r="A768" t="s">
        <v>1118</v>
      </c>
      <c r="B768">
        <v>320508930</v>
      </c>
      <c r="C768">
        <v>239</v>
      </c>
      <c r="D768">
        <v>75011</v>
      </c>
      <c r="E768" t="s">
        <v>361</v>
      </c>
    </row>
    <row r="769" spans="1:5" hidden="1">
      <c r="A769" t="s">
        <v>730</v>
      </c>
      <c r="B769">
        <v>312665466</v>
      </c>
      <c r="C769">
        <v>552</v>
      </c>
      <c r="D769">
        <v>75012</v>
      </c>
      <c r="E769" t="s">
        <v>361</v>
      </c>
    </row>
    <row r="770" spans="1:5" hidden="1">
      <c r="A770" t="s">
        <v>1119</v>
      </c>
      <c r="B770">
        <v>216205872</v>
      </c>
      <c r="C770">
        <v>15</v>
      </c>
      <c r="D770">
        <v>62640</v>
      </c>
      <c r="E770" t="s">
        <v>1002</v>
      </c>
    </row>
    <row r="771" spans="1:5" hidden="1">
      <c r="A771" t="s">
        <v>1020</v>
      </c>
      <c r="B771">
        <v>304634975</v>
      </c>
      <c r="C771">
        <v>11</v>
      </c>
      <c r="D771">
        <v>94430</v>
      </c>
      <c r="E771" t="s">
        <v>1021</v>
      </c>
    </row>
    <row r="772" spans="1:5">
      <c r="A772" t="s">
        <v>958</v>
      </c>
      <c r="B772">
        <v>382963007</v>
      </c>
      <c r="C772">
        <v>515</v>
      </c>
      <c r="D772">
        <v>59300</v>
      </c>
      <c r="E772" t="s">
        <v>388</v>
      </c>
    </row>
    <row r="773" spans="1:5">
      <c r="A773" t="s">
        <v>958</v>
      </c>
      <c r="B773">
        <v>382963007</v>
      </c>
      <c r="C773">
        <v>515</v>
      </c>
      <c r="D773">
        <v>59300</v>
      </c>
      <c r="E773" t="s">
        <v>388</v>
      </c>
    </row>
    <row r="774" spans="1:5">
      <c r="A774" t="s">
        <v>958</v>
      </c>
      <c r="B774">
        <v>382963007</v>
      </c>
      <c r="C774">
        <v>515</v>
      </c>
      <c r="D774">
        <v>59300</v>
      </c>
      <c r="E774" t="s">
        <v>388</v>
      </c>
    </row>
    <row r="775" spans="1:5">
      <c r="A775" t="s">
        <v>1120</v>
      </c>
      <c r="B775">
        <v>775621725</v>
      </c>
      <c r="C775">
        <v>24</v>
      </c>
      <c r="D775">
        <v>59140</v>
      </c>
      <c r="E775" t="s">
        <v>357</v>
      </c>
    </row>
    <row r="776" spans="1:5" hidden="1">
      <c r="A776" t="s">
        <v>1121</v>
      </c>
      <c r="B776">
        <v>775675291</v>
      </c>
      <c r="C776">
        <v>428</v>
      </c>
      <c r="D776">
        <v>6410</v>
      </c>
      <c r="E776" t="s">
        <v>1122</v>
      </c>
    </row>
    <row r="777" spans="1:5" hidden="1">
      <c r="A777" t="s">
        <v>1123</v>
      </c>
      <c r="B777">
        <v>402036495</v>
      </c>
      <c r="C777">
        <v>16</v>
      </c>
      <c r="D777">
        <v>62231</v>
      </c>
      <c r="E777" t="s">
        <v>526</v>
      </c>
    </row>
    <row r="778" spans="1:5" hidden="1">
      <c r="A778" t="s">
        <v>1124</v>
      </c>
      <c r="B778">
        <v>266201938</v>
      </c>
      <c r="C778">
        <v>13</v>
      </c>
      <c r="D778">
        <v>62107</v>
      </c>
      <c r="E778" t="s">
        <v>372</v>
      </c>
    </row>
    <row r="779" spans="1:5" hidden="1">
      <c r="A779" t="s">
        <v>1125</v>
      </c>
      <c r="B779">
        <v>867200578</v>
      </c>
      <c r="C779">
        <v>120</v>
      </c>
      <c r="D779">
        <v>63170</v>
      </c>
      <c r="E779" t="s">
        <v>1126</v>
      </c>
    </row>
    <row r="780" spans="1:5" hidden="1">
      <c r="A780" t="s">
        <v>853</v>
      </c>
      <c r="B780">
        <v>303006779</v>
      </c>
      <c r="C780">
        <v>35</v>
      </c>
      <c r="D780">
        <v>94250</v>
      </c>
      <c r="E780" t="s">
        <v>854</v>
      </c>
    </row>
    <row r="781" spans="1:5" hidden="1">
      <c r="A781" t="s">
        <v>398</v>
      </c>
      <c r="B781">
        <v>176200012</v>
      </c>
      <c r="C781">
        <v>19</v>
      </c>
      <c r="D781">
        <v>62000</v>
      </c>
      <c r="E781" t="s">
        <v>330</v>
      </c>
    </row>
    <row r="782" spans="1:5" hidden="1">
      <c r="A782" t="s">
        <v>1127</v>
      </c>
      <c r="B782">
        <v>390399152</v>
      </c>
      <c r="C782">
        <v>11</v>
      </c>
      <c r="D782">
        <v>62400</v>
      </c>
      <c r="E782" t="s">
        <v>628</v>
      </c>
    </row>
    <row r="783" spans="1:5" hidden="1">
      <c r="A783" t="s">
        <v>1128</v>
      </c>
      <c r="B783">
        <v>562010603</v>
      </c>
      <c r="C783">
        <v>16</v>
      </c>
      <c r="D783">
        <v>93400</v>
      </c>
      <c r="E783" t="s">
        <v>1129</v>
      </c>
    </row>
    <row r="784" spans="1:5">
      <c r="A784" t="s">
        <v>1130</v>
      </c>
      <c r="B784">
        <v>75550731</v>
      </c>
      <c r="C784">
        <v>14</v>
      </c>
      <c r="D784">
        <v>59122</v>
      </c>
      <c r="E784" t="s">
        <v>1131</v>
      </c>
    </row>
    <row r="785" spans="1:5">
      <c r="A785" t="s">
        <v>1132</v>
      </c>
      <c r="B785">
        <v>185900172</v>
      </c>
      <c r="C785">
        <v>15</v>
      </c>
      <c r="D785">
        <v>59427</v>
      </c>
      <c r="E785" t="s">
        <v>1133</v>
      </c>
    </row>
    <row r="786" spans="1:5">
      <c r="A786" t="s">
        <v>1134</v>
      </c>
      <c r="B786">
        <v>331576926</v>
      </c>
      <c r="C786">
        <v>17</v>
      </c>
      <c r="D786">
        <v>59159</v>
      </c>
      <c r="E786" t="s">
        <v>1135</v>
      </c>
    </row>
    <row r="787" spans="1:5">
      <c r="A787" t="s">
        <v>1136</v>
      </c>
      <c r="B787">
        <v>351327051</v>
      </c>
      <c r="C787">
        <v>30</v>
      </c>
      <c r="D787">
        <v>59175</v>
      </c>
      <c r="E787" t="s">
        <v>611</v>
      </c>
    </row>
    <row r="788" spans="1:5">
      <c r="A788" t="s">
        <v>1136</v>
      </c>
      <c r="B788">
        <v>351327051</v>
      </c>
      <c r="C788">
        <v>30</v>
      </c>
      <c r="D788">
        <v>59175</v>
      </c>
      <c r="E788" t="s">
        <v>611</v>
      </c>
    </row>
    <row r="789" spans="1:5">
      <c r="A789" t="s">
        <v>1137</v>
      </c>
      <c r="B789">
        <v>775624281</v>
      </c>
      <c r="C789">
        <v>17</v>
      </c>
      <c r="D789">
        <v>59800</v>
      </c>
      <c r="E789" t="s">
        <v>384</v>
      </c>
    </row>
    <row r="790" spans="1:5">
      <c r="A790" t="s">
        <v>1138</v>
      </c>
      <c r="B790">
        <v>301340584</v>
      </c>
      <c r="C790">
        <v>277</v>
      </c>
      <c r="D790">
        <v>59140</v>
      </c>
      <c r="E790" t="s">
        <v>357</v>
      </c>
    </row>
    <row r="791" spans="1:5">
      <c r="A791" t="s">
        <v>1139</v>
      </c>
      <c r="B791">
        <v>400643912</v>
      </c>
      <c r="C791">
        <v>19</v>
      </c>
      <c r="D791">
        <v>59790</v>
      </c>
      <c r="E791" t="s">
        <v>883</v>
      </c>
    </row>
    <row r="792" spans="1:5">
      <c r="A792" t="s">
        <v>1140</v>
      </c>
      <c r="B792">
        <v>475681979</v>
      </c>
      <c r="C792">
        <v>21</v>
      </c>
      <c r="D792">
        <v>59115</v>
      </c>
      <c r="E792" t="s">
        <v>567</v>
      </c>
    </row>
    <row r="793" spans="1:5">
      <c r="A793" t="s">
        <v>1140</v>
      </c>
      <c r="B793">
        <v>475681979</v>
      </c>
      <c r="C793">
        <v>21</v>
      </c>
      <c r="D793">
        <v>59115</v>
      </c>
      <c r="E793" t="s">
        <v>567</v>
      </c>
    </row>
    <row r="794" spans="1:5" hidden="1">
      <c r="A794" t="s">
        <v>1000</v>
      </c>
      <c r="B794">
        <v>383099801</v>
      </c>
      <c r="C794">
        <v>11</v>
      </c>
      <c r="D794">
        <v>80200</v>
      </c>
      <c r="E794" t="s">
        <v>513</v>
      </c>
    </row>
    <row r="795" spans="1:5">
      <c r="A795" t="s">
        <v>491</v>
      </c>
      <c r="B795">
        <v>320772510</v>
      </c>
      <c r="C795">
        <v>22</v>
      </c>
      <c r="D795">
        <v>59650</v>
      </c>
      <c r="E795" t="s">
        <v>374</v>
      </c>
    </row>
    <row r="796" spans="1:5" hidden="1">
      <c r="A796" t="s">
        <v>875</v>
      </c>
      <c r="B796">
        <v>382993418</v>
      </c>
      <c r="C796">
        <v>13</v>
      </c>
      <c r="D796">
        <v>62380</v>
      </c>
      <c r="E796" t="s">
        <v>876</v>
      </c>
    </row>
    <row r="797" spans="1:5">
      <c r="A797" t="s">
        <v>491</v>
      </c>
      <c r="B797">
        <v>320772510</v>
      </c>
      <c r="C797">
        <v>22</v>
      </c>
      <c r="D797">
        <v>59650</v>
      </c>
      <c r="E797" t="s">
        <v>374</v>
      </c>
    </row>
    <row r="798" spans="1:5">
      <c r="A798" t="s">
        <v>1141</v>
      </c>
      <c r="B798">
        <v>195936638</v>
      </c>
      <c r="C798">
        <v>12</v>
      </c>
      <c r="D798">
        <v>59430</v>
      </c>
      <c r="E798" t="s">
        <v>367</v>
      </c>
    </row>
    <row r="799" spans="1:5">
      <c r="A799" t="s">
        <v>968</v>
      </c>
      <c r="B799">
        <v>339517856</v>
      </c>
      <c r="C799">
        <v>11</v>
      </c>
      <c r="D799">
        <v>59491</v>
      </c>
      <c r="E799" t="s">
        <v>374</v>
      </c>
    </row>
    <row r="800" spans="1:5">
      <c r="A800" t="s">
        <v>1142</v>
      </c>
      <c r="B800">
        <v>332346766</v>
      </c>
      <c r="C800">
        <v>14</v>
      </c>
      <c r="D800">
        <v>59800</v>
      </c>
      <c r="E800" t="s">
        <v>384</v>
      </c>
    </row>
    <row r="801" spans="1:5" hidden="1">
      <c r="A801" t="s">
        <v>966</v>
      </c>
      <c r="B801">
        <v>428675839</v>
      </c>
      <c r="C801">
        <v>453</v>
      </c>
      <c r="D801">
        <v>62330</v>
      </c>
      <c r="E801" t="s">
        <v>967</v>
      </c>
    </row>
    <row r="802" spans="1:5" hidden="1">
      <c r="A802" t="s">
        <v>1020</v>
      </c>
      <c r="B802">
        <v>304634975</v>
      </c>
      <c r="C802">
        <v>11</v>
      </c>
      <c r="D802">
        <v>94430</v>
      </c>
      <c r="E802" t="s">
        <v>1021</v>
      </c>
    </row>
    <row r="803" spans="1:5" hidden="1">
      <c r="A803" t="s">
        <v>1020</v>
      </c>
      <c r="B803">
        <v>304634975</v>
      </c>
      <c r="C803">
        <v>11</v>
      </c>
      <c r="D803">
        <v>94430</v>
      </c>
      <c r="E803" t="s">
        <v>1021</v>
      </c>
    </row>
    <row r="804" spans="1:5" hidden="1">
      <c r="A804" t="s">
        <v>1020</v>
      </c>
      <c r="B804">
        <v>304634975</v>
      </c>
      <c r="C804">
        <v>11</v>
      </c>
      <c r="D804">
        <v>94430</v>
      </c>
      <c r="E804" t="s">
        <v>1021</v>
      </c>
    </row>
    <row r="805" spans="1:5" hidden="1">
      <c r="A805" t="s">
        <v>1020</v>
      </c>
      <c r="B805">
        <v>304634975</v>
      </c>
      <c r="C805">
        <v>11</v>
      </c>
      <c r="D805">
        <v>94430</v>
      </c>
      <c r="E805" t="s">
        <v>1021</v>
      </c>
    </row>
    <row r="806" spans="1:5" hidden="1">
      <c r="A806" t="s">
        <v>496</v>
      </c>
      <c r="B806">
        <v>705580108</v>
      </c>
      <c r="C806">
        <v>11</v>
      </c>
      <c r="D806">
        <v>89209</v>
      </c>
      <c r="E806" t="s">
        <v>497</v>
      </c>
    </row>
    <row r="807" spans="1:5" hidden="1">
      <c r="A807" t="s">
        <v>1143</v>
      </c>
      <c r="B807">
        <v>570501551</v>
      </c>
      <c r="C807">
        <v>248</v>
      </c>
      <c r="D807">
        <v>76000</v>
      </c>
      <c r="E807" t="s">
        <v>1144</v>
      </c>
    </row>
    <row r="808" spans="1:5" hidden="1">
      <c r="A808" t="s">
        <v>1145</v>
      </c>
      <c r="B808">
        <v>180038028</v>
      </c>
      <c r="C808">
        <v>11202</v>
      </c>
      <c r="D808">
        <v>93198</v>
      </c>
      <c r="E808" t="s">
        <v>1146</v>
      </c>
    </row>
    <row r="809" spans="1:5">
      <c r="A809" t="s">
        <v>1147</v>
      </c>
      <c r="B809">
        <v>331998401</v>
      </c>
      <c r="C809">
        <v>29</v>
      </c>
      <c r="D809">
        <v>59226</v>
      </c>
      <c r="E809" t="s">
        <v>1148</v>
      </c>
    </row>
    <row r="810" spans="1:5" hidden="1">
      <c r="A810" t="s">
        <v>730</v>
      </c>
      <c r="B810">
        <v>312665466</v>
      </c>
      <c r="C810">
        <v>552</v>
      </c>
      <c r="D810">
        <v>75012</v>
      </c>
      <c r="E810" t="s">
        <v>361</v>
      </c>
    </row>
    <row r="811" spans="1:5" hidden="1">
      <c r="A811" t="s">
        <v>1149</v>
      </c>
      <c r="B811">
        <v>176206613</v>
      </c>
      <c r="C811">
        <v>372</v>
      </c>
      <c r="D811">
        <v>62170</v>
      </c>
      <c r="E811" t="s">
        <v>1007</v>
      </c>
    </row>
    <row r="812" spans="1:5">
      <c r="A812" t="s">
        <v>1150</v>
      </c>
      <c r="B812">
        <v>329690317</v>
      </c>
      <c r="C812">
        <v>22</v>
      </c>
      <c r="D812">
        <v>59200</v>
      </c>
      <c r="E812" t="s">
        <v>368</v>
      </c>
    </row>
    <row r="813" spans="1:5">
      <c r="A813" t="s">
        <v>1150</v>
      </c>
      <c r="B813">
        <v>329690317</v>
      </c>
      <c r="C813">
        <v>22</v>
      </c>
      <c r="D813">
        <v>59200</v>
      </c>
      <c r="E813" t="s">
        <v>368</v>
      </c>
    </row>
    <row r="814" spans="1:5">
      <c r="A814" t="s">
        <v>664</v>
      </c>
      <c r="B814">
        <v>314153420</v>
      </c>
      <c r="C814">
        <v>75</v>
      </c>
      <c r="D814">
        <v>59650</v>
      </c>
      <c r="E814" t="s">
        <v>591</v>
      </c>
    </row>
    <row r="815" spans="1:5">
      <c r="A815" t="s">
        <v>1151</v>
      </c>
      <c r="B815">
        <v>398110445</v>
      </c>
      <c r="C815">
        <v>36</v>
      </c>
      <c r="D815">
        <v>59100</v>
      </c>
      <c r="E815" t="s">
        <v>338</v>
      </c>
    </row>
    <row r="816" spans="1:5">
      <c r="A816" t="s">
        <v>1152</v>
      </c>
      <c r="B816">
        <v>349019661</v>
      </c>
      <c r="C816">
        <v>17</v>
      </c>
      <c r="D816">
        <v>59270</v>
      </c>
      <c r="E816" t="s">
        <v>334</v>
      </c>
    </row>
    <row r="817" spans="1:5" hidden="1">
      <c r="A817" t="s">
        <v>1153</v>
      </c>
      <c r="B817">
        <v>542010053</v>
      </c>
      <c r="C817">
        <v>10494</v>
      </c>
      <c r="D817">
        <v>92500</v>
      </c>
      <c r="E817" t="s">
        <v>363</v>
      </c>
    </row>
    <row r="818" spans="1:5" hidden="1">
      <c r="A818" t="s">
        <v>1113</v>
      </c>
      <c r="B818">
        <v>552044992</v>
      </c>
      <c r="C818">
        <v>14</v>
      </c>
      <c r="D818">
        <v>92160</v>
      </c>
      <c r="E818" t="s">
        <v>1154</v>
      </c>
    </row>
    <row r="819" spans="1:5" hidden="1">
      <c r="A819" t="s">
        <v>1155</v>
      </c>
      <c r="B819">
        <v>381548791</v>
      </c>
      <c r="C819">
        <v>577</v>
      </c>
      <c r="D819">
        <v>94405</v>
      </c>
      <c r="E819" t="s">
        <v>1156</v>
      </c>
    </row>
    <row r="820" spans="1:5" hidden="1">
      <c r="A820" t="s">
        <v>1157</v>
      </c>
      <c r="B820">
        <v>352929103</v>
      </c>
      <c r="C820">
        <v>2514</v>
      </c>
      <c r="D820">
        <v>95700</v>
      </c>
      <c r="E820" t="s">
        <v>1158</v>
      </c>
    </row>
    <row r="821" spans="1:5" hidden="1">
      <c r="A821" t="s">
        <v>573</v>
      </c>
      <c r="B821">
        <v>456504851</v>
      </c>
      <c r="C821">
        <v>415</v>
      </c>
      <c r="D821">
        <v>75008</v>
      </c>
      <c r="E821" t="s">
        <v>361</v>
      </c>
    </row>
    <row r="822" spans="1:5">
      <c r="A822" t="s">
        <v>596</v>
      </c>
      <c r="B822">
        <v>76750223</v>
      </c>
      <c r="C822">
        <v>26</v>
      </c>
      <c r="D822">
        <v>59820</v>
      </c>
      <c r="E822" t="s">
        <v>597</v>
      </c>
    </row>
    <row r="823" spans="1:5" hidden="1">
      <c r="A823" t="s">
        <v>1159</v>
      </c>
      <c r="B823">
        <v>432217172</v>
      </c>
      <c r="C823">
        <v>19</v>
      </c>
      <c r="D823">
        <v>62000</v>
      </c>
      <c r="E823" t="s">
        <v>330</v>
      </c>
    </row>
    <row r="824" spans="1:5">
      <c r="A824" t="s">
        <v>596</v>
      </c>
      <c r="B824">
        <v>76750223</v>
      </c>
      <c r="C824">
        <v>26</v>
      </c>
      <c r="D824">
        <v>59820</v>
      </c>
      <c r="E824" t="s">
        <v>597</v>
      </c>
    </row>
    <row r="825" spans="1:5">
      <c r="A825" t="s">
        <v>596</v>
      </c>
      <c r="B825">
        <v>76750223</v>
      </c>
      <c r="C825">
        <v>26</v>
      </c>
      <c r="D825">
        <v>59820</v>
      </c>
      <c r="E825" t="s">
        <v>597</v>
      </c>
    </row>
    <row r="826" spans="1:5" hidden="1">
      <c r="A826" t="s">
        <v>1160</v>
      </c>
      <c r="B826">
        <v>402536411</v>
      </c>
      <c r="C826">
        <v>26</v>
      </c>
      <c r="D826">
        <v>13331</v>
      </c>
      <c r="E826" t="s">
        <v>1161</v>
      </c>
    </row>
    <row r="827" spans="1:5">
      <c r="A827" t="s">
        <v>1096</v>
      </c>
      <c r="B827">
        <v>305817983</v>
      </c>
      <c r="C827">
        <v>78</v>
      </c>
      <c r="D827">
        <v>59650</v>
      </c>
      <c r="E827" t="s">
        <v>374</v>
      </c>
    </row>
    <row r="828" spans="1:5" hidden="1">
      <c r="A828" t="s">
        <v>573</v>
      </c>
      <c r="B828">
        <v>456504851</v>
      </c>
      <c r="C828">
        <v>415</v>
      </c>
      <c r="D828">
        <v>75008</v>
      </c>
      <c r="E828" t="s">
        <v>361</v>
      </c>
    </row>
    <row r="829" spans="1:5">
      <c r="A829" t="s">
        <v>1162</v>
      </c>
      <c r="B829">
        <v>317217990</v>
      </c>
      <c r="C829">
        <v>33</v>
      </c>
      <c r="D829">
        <v>59800</v>
      </c>
      <c r="E829" t="s">
        <v>384</v>
      </c>
    </row>
    <row r="830" spans="1:5">
      <c r="A830" t="s">
        <v>1163</v>
      </c>
      <c r="B830">
        <v>558801304</v>
      </c>
      <c r="C830">
        <v>20</v>
      </c>
      <c r="D830">
        <v>59220</v>
      </c>
      <c r="E830" t="s">
        <v>710</v>
      </c>
    </row>
    <row r="831" spans="1:5">
      <c r="A831" t="s">
        <v>1042</v>
      </c>
      <c r="B831">
        <v>477181010</v>
      </c>
      <c r="C831">
        <v>42</v>
      </c>
      <c r="D831">
        <v>59320</v>
      </c>
      <c r="E831" t="s">
        <v>1043</v>
      </c>
    </row>
    <row r="832" spans="1:5">
      <c r="A832" t="s">
        <v>1042</v>
      </c>
      <c r="B832">
        <v>477181010</v>
      </c>
      <c r="C832">
        <v>42</v>
      </c>
      <c r="D832">
        <v>59320</v>
      </c>
      <c r="E832" t="s">
        <v>1043</v>
      </c>
    </row>
    <row r="833" spans="1:5">
      <c r="A833" t="s">
        <v>1042</v>
      </c>
      <c r="B833">
        <v>477181010</v>
      </c>
      <c r="C833">
        <v>42</v>
      </c>
      <c r="D833">
        <v>59320</v>
      </c>
      <c r="E833" t="s">
        <v>1043</v>
      </c>
    </row>
    <row r="834" spans="1:5">
      <c r="A834" t="s">
        <v>1042</v>
      </c>
      <c r="B834">
        <v>477181010</v>
      </c>
      <c r="C834">
        <v>42</v>
      </c>
      <c r="D834">
        <v>59320</v>
      </c>
      <c r="E834" t="s">
        <v>1043</v>
      </c>
    </row>
    <row r="835" spans="1:5" hidden="1">
      <c r="A835" t="s">
        <v>1164</v>
      </c>
      <c r="B835">
        <v>398898593</v>
      </c>
      <c r="C835">
        <v>15</v>
      </c>
      <c r="D835">
        <v>62200</v>
      </c>
      <c r="E835" t="s">
        <v>390</v>
      </c>
    </row>
    <row r="836" spans="1:5" hidden="1">
      <c r="A836" t="s">
        <v>1165</v>
      </c>
      <c r="B836">
        <v>343887568</v>
      </c>
      <c r="C836">
        <v>32</v>
      </c>
      <c r="D836">
        <v>62200</v>
      </c>
      <c r="E836" t="s">
        <v>390</v>
      </c>
    </row>
    <row r="837" spans="1:5" hidden="1">
      <c r="A837" t="s">
        <v>1165</v>
      </c>
      <c r="B837">
        <v>343887568</v>
      </c>
      <c r="C837">
        <v>32</v>
      </c>
      <c r="D837">
        <v>62200</v>
      </c>
      <c r="E837" t="s">
        <v>390</v>
      </c>
    </row>
    <row r="838" spans="1:5" hidden="1">
      <c r="A838" t="s">
        <v>573</v>
      </c>
      <c r="B838">
        <v>456504851</v>
      </c>
      <c r="C838">
        <v>415</v>
      </c>
      <c r="D838">
        <v>75008</v>
      </c>
      <c r="E838" t="s">
        <v>361</v>
      </c>
    </row>
    <row r="839" spans="1:5">
      <c r="A839" t="s">
        <v>1166</v>
      </c>
      <c r="B839">
        <v>215906066</v>
      </c>
      <c r="C839">
        <v>18</v>
      </c>
      <c r="D839">
        <v>59300</v>
      </c>
      <c r="E839" t="s">
        <v>388</v>
      </c>
    </row>
    <row r="840" spans="1:5" hidden="1">
      <c r="A840" t="s">
        <v>1167</v>
      </c>
      <c r="B840">
        <v>312665466</v>
      </c>
      <c r="C840">
        <v>255</v>
      </c>
      <c r="D840">
        <v>35512</v>
      </c>
      <c r="E840" t="s">
        <v>1168</v>
      </c>
    </row>
    <row r="841" spans="1:5" hidden="1">
      <c r="A841" t="s">
        <v>1165</v>
      </c>
      <c r="B841">
        <v>343887568</v>
      </c>
      <c r="C841">
        <v>32</v>
      </c>
      <c r="D841">
        <v>62200</v>
      </c>
      <c r="E841" t="s">
        <v>390</v>
      </c>
    </row>
    <row r="842" spans="1:5" hidden="1">
      <c r="A842" t="s">
        <v>1165</v>
      </c>
      <c r="B842">
        <v>343887568</v>
      </c>
      <c r="C842">
        <v>32</v>
      </c>
      <c r="D842">
        <v>62200</v>
      </c>
      <c r="E842" t="s">
        <v>390</v>
      </c>
    </row>
    <row r="843" spans="1:5">
      <c r="A843" t="s">
        <v>1169</v>
      </c>
      <c r="B843">
        <v>46350088</v>
      </c>
      <c r="C843">
        <v>38</v>
      </c>
      <c r="D843">
        <v>59500</v>
      </c>
      <c r="E843" t="s">
        <v>429</v>
      </c>
    </row>
    <row r="844" spans="1:5">
      <c r="A844" t="s">
        <v>1169</v>
      </c>
      <c r="B844">
        <v>46350088</v>
      </c>
      <c r="C844">
        <v>38</v>
      </c>
      <c r="D844">
        <v>59500</v>
      </c>
      <c r="E844" t="s">
        <v>429</v>
      </c>
    </row>
    <row r="845" spans="1:5">
      <c r="A845" t="s">
        <v>1169</v>
      </c>
      <c r="B845">
        <v>46350088</v>
      </c>
      <c r="C845">
        <v>38</v>
      </c>
      <c r="D845">
        <v>59500</v>
      </c>
      <c r="E845" t="s">
        <v>429</v>
      </c>
    </row>
    <row r="846" spans="1:5">
      <c r="A846" t="s">
        <v>1170</v>
      </c>
      <c r="B846">
        <v>578800195</v>
      </c>
      <c r="C846">
        <v>237</v>
      </c>
      <c r="D846">
        <v>59540</v>
      </c>
      <c r="E846" t="s">
        <v>458</v>
      </c>
    </row>
    <row r="847" spans="1:5">
      <c r="A847" t="s">
        <v>1171</v>
      </c>
      <c r="B847">
        <v>382365260</v>
      </c>
      <c r="C847">
        <v>19</v>
      </c>
      <c r="D847">
        <v>59650</v>
      </c>
      <c r="E847" t="s">
        <v>374</v>
      </c>
    </row>
    <row r="848" spans="1:5">
      <c r="A848" t="s">
        <v>1171</v>
      </c>
      <c r="B848">
        <v>382365260</v>
      </c>
      <c r="C848">
        <v>19</v>
      </c>
      <c r="D848">
        <v>59650</v>
      </c>
      <c r="E848" t="s">
        <v>374</v>
      </c>
    </row>
    <row r="849" spans="1:5">
      <c r="A849" t="s">
        <v>1172</v>
      </c>
      <c r="B849">
        <v>338902554</v>
      </c>
      <c r="C849">
        <v>58</v>
      </c>
      <c r="D849">
        <v>59800</v>
      </c>
      <c r="E849" t="s">
        <v>384</v>
      </c>
    </row>
    <row r="850" spans="1:5">
      <c r="A850" t="s">
        <v>1172</v>
      </c>
      <c r="B850">
        <v>338902554</v>
      </c>
      <c r="C850">
        <v>58</v>
      </c>
      <c r="D850">
        <v>59800</v>
      </c>
      <c r="E850" t="s">
        <v>384</v>
      </c>
    </row>
    <row r="851" spans="1:5">
      <c r="A851" t="s">
        <v>1173</v>
      </c>
      <c r="B851">
        <v>384518114</v>
      </c>
      <c r="C851">
        <v>77</v>
      </c>
      <c r="D851">
        <v>59650</v>
      </c>
      <c r="E851" t="s">
        <v>374</v>
      </c>
    </row>
    <row r="852" spans="1:5">
      <c r="A852" t="s">
        <v>1173</v>
      </c>
      <c r="B852">
        <v>384518114</v>
      </c>
      <c r="C852">
        <v>77</v>
      </c>
      <c r="D852">
        <v>59650</v>
      </c>
      <c r="E852" t="s">
        <v>374</v>
      </c>
    </row>
    <row r="853" spans="1:5">
      <c r="A853" t="s">
        <v>1173</v>
      </c>
      <c r="B853">
        <v>384518114</v>
      </c>
      <c r="C853">
        <v>77</v>
      </c>
      <c r="D853">
        <v>59650</v>
      </c>
      <c r="E853" t="s">
        <v>374</v>
      </c>
    </row>
    <row r="854" spans="1:5">
      <c r="A854" t="s">
        <v>1169</v>
      </c>
      <c r="B854">
        <v>46350088</v>
      </c>
      <c r="C854">
        <v>38</v>
      </c>
      <c r="D854">
        <v>59500</v>
      </c>
      <c r="E854" t="s">
        <v>429</v>
      </c>
    </row>
    <row r="855" spans="1:5" hidden="1">
      <c r="A855" t="s">
        <v>1174</v>
      </c>
      <c r="B855">
        <v>440182723</v>
      </c>
      <c r="C855">
        <v>13</v>
      </c>
      <c r="D855">
        <v>62300</v>
      </c>
      <c r="E855" t="s">
        <v>450</v>
      </c>
    </row>
    <row r="856" spans="1:5" hidden="1">
      <c r="A856" t="s">
        <v>1174</v>
      </c>
      <c r="B856">
        <v>440182723</v>
      </c>
      <c r="C856">
        <v>13</v>
      </c>
      <c r="D856">
        <v>62300</v>
      </c>
      <c r="E856" t="s">
        <v>450</v>
      </c>
    </row>
    <row r="857" spans="1:5" hidden="1">
      <c r="A857" t="s">
        <v>1174</v>
      </c>
      <c r="B857">
        <v>440182723</v>
      </c>
      <c r="C857">
        <v>13</v>
      </c>
      <c r="D857">
        <v>62300</v>
      </c>
      <c r="E857" t="s">
        <v>450</v>
      </c>
    </row>
    <row r="858" spans="1:5">
      <c r="A858" t="s">
        <v>1175</v>
      </c>
      <c r="B858">
        <v>339733081</v>
      </c>
      <c r="C858">
        <v>22</v>
      </c>
      <c r="D858">
        <v>59229</v>
      </c>
      <c r="E858" t="s">
        <v>344</v>
      </c>
    </row>
    <row r="859" spans="1:5">
      <c r="A859" t="s">
        <v>1176</v>
      </c>
      <c r="B859">
        <v>413077538</v>
      </c>
      <c r="C859">
        <v>28</v>
      </c>
      <c r="D859">
        <v>59300</v>
      </c>
      <c r="E859" t="s">
        <v>388</v>
      </c>
    </row>
    <row r="860" spans="1:5" hidden="1">
      <c r="A860" t="s">
        <v>1177</v>
      </c>
      <c r="B860">
        <v>381743335</v>
      </c>
      <c r="C860">
        <v>71</v>
      </c>
      <c r="D860">
        <v>92130</v>
      </c>
      <c r="E860" t="s">
        <v>595</v>
      </c>
    </row>
    <row r="861" spans="1:5">
      <c r="A861" t="s">
        <v>958</v>
      </c>
      <c r="B861">
        <v>382963007</v>
      </c>
      <c r="C861">
        <v>515</v>
      </c>
      <c r="D861">
        <v>59300</v>
      </c>
      <c r="E861" t="s">
        <v>388</v>
      </c>
    </row>
    <row r="862" spans="1:5">
      <c r="A862" t="s">
        <v>958</v>
      </c>
      <c r="B862">
        <v>382963007</v>
      </c>
      <c r="C862">
        <v>515</v>
      </c>
      <c r="D862">
        <v>59300</v>
      </c>
      <c r="E862" t="s">
        <v>388</v>
      </c>
    </row>
    <row r="863" spans="1:5" hidden="1">
      <c r="A863" t="s">
        <v>1178</v>
      </c>
      <c r="B863">
        <v>216207589</v>
      </c>
      <c r="C863">
        <v>13</v>
      </c>
      <c r="D863">
        <v>62280</v>
      </c>
      <c r="E863" t="s">
        <v>1179</v>
      </c>
    </row>
    <row r="864" spans="1:5">
      <c r="A864" t="s">
        <v>958</v>
      </c>
      <c r="B864">
        <v>382963007</v>
      </c>
      <c r="C864">
        <v>515</v>
      </c>
      <c r="D864">
        <v>59300</v>
      </c>
      <c r="E864" t="s">
        <v>388</v>
      </c>
    </row>
    <row r="865" spans="1:5" hidden="1">
      <c r="A865" t="s">
        <v>1180</v>
      </c>
      <c r="B865">
        <v>423760230</v>
      </c>
      <c r="C865">
        <v>15</v>
      </c>
      <c r="D865">
        <v>62200</v>
      </c>
      <c r="E865" t="s">
        <v>1181</v>
      </c>
    </row>
    <row r="866" spans="1:5" hidden="1">
      <c r="A866" t="s">
        <v>1182</v>
      </c>
      <c r="B866">
        <v>775629934</v>
      </c>
      <c r="C866">
        <v>750</v>
      </c>
      <c r="D866">
        <v>62000</v>
      </c>
      <c r="E866" t="s">
        <v>330</v>
      </c>
    </row>
    <row r="867" spans="1:5">
      <c r="A867" t="s">
        <v>1183</v>
      </c>
      <c r="B867">
        <v>317308278</v>
      </c>
      <c r="C867">
        <v>25</v>
      </c>
      <c r="D867">
        <v>59130</v>
      </c>
      <c r="E867" t="s">
        <v>0</v>
      </c>
    </row>
    <row r="868" spans="1:5">
      <c r="A868" t="s">
        <v>1046</v>
      </c>
      <c r="B868">
        <v>419834742</v>
      </c>
      <c r="C868">
        <v>19</v>
      </c>
      <c r="D868">
        <v>59700</v>
      </c>
      <c r="E868" t="s">
        <v>397</v>
      </c>
    </row>
    <row r="869" spans="1:5" hidden="1">
      <c r="A869" t="s">
        <v>1</v>
      </c>
      <c r="B869">
        <v>641920277</v>
      </c>
      <c r="C869">
        <v>10</v>
      </c>
      <c r="D869">
        <v>62130</v>
      </c>
      <c r="E869" t="s">
        <v>2</v>
      </c>
    </row>
    <row r="870" spans="1:5">
      <c r="A870" t="s">
        <v>891</v>
      </c>
      <c r="B870">
        <v>457502482</v>
      </c>
      <c r="C870">
        <v>971</v>
      </c>
      <c r="D870">
        <v>59650</v>
      </c>
      <c r="E870" t="s">
        <v>374</v>
      </c>
    </row>
    <row r="871" spans="1:5">
      <c r="A871" t="s">
        <v>891</v>
      </c>
      <c r="B871">
        <v>457502482</v>
      </c>
      <c r="C871">
        <v>971</v>
      </c>
      <c r="D871">
        <v>59650</v>
      </c>
      <c r="E871" t="s">
        <v>374</v>
      </c>
    </row>
    <row r="872" spans="1:5">
      <c r="A872" t="s">
        <v>1175</v>
      </c>
      <c r="B872">
        <v>339733081</v>
      </c>
      <c r="C872">
        <v>22</v>
      </c>
      <c r="D872">
        <v>59229</v>
      </c>
      <c r="E872" t="s">
        <v>344</v>
      </c>
    </row>
    <row r="873" spans="1:5">
      <c r="A873" t="s">
        <v>3</v>
      </c>
      <c r="B873">
        <v>309084598</v>
      </c>
      <c r="C873">
        <v>64</v>
      </c>
      <c r="D873">
        <v>59300</v>
      </c>
      <c r="E873" t="s">
        <v>388</v>
      </c>
    </row>
    <row r="874" spans="1:5">
      <c r="A874" t="s">
        <v>3</v>
      </c>
      <c r="B874">
        <v>309084598</v>
      </c>
      <c r="C874">
        <v>64</v>
      </c>
      <c r="D874">
        <v>59300</v>
      </c>
      <c r="E874" t="s">
        <v>388</v>
      </c>
    </row>
    <row r="875" spans="1:5">
      <c r="A875" t="s">
        <v>3</v>
      </c>
      <c r="B875">
        <v>309084598</v>
      </c>
      <c r="C875">
        <v>64</v>
      </c>
      <c r="D875">
        <v>59300</v>
      </c>
      <c r="E875" t="s">
        <v>388</v>
      </c>
    </row>
    <row r="876" spans="1:5">
      <c r="A876" t="s">
        <v>3</v>
      </c>
      <c r="B876">
        <v>309084598</v>
      </c>
      <c r="C876">
        <v>64</v>
      </c>
      <c r="D876">
        <v>59300</v>
      </c>
      <c r="E876" t="s">
        <v>388</v>
      </c>
    </row>
    <row r="877" spans="1:5">
      <c r="A877" t="s">
        <v>4</v>
      </c>
      <c r="B877">
        <v>314686742</v>
      </c>
      <c r="C877">
        <v>29</v>
      </c>
      <c r="D877">
        <v>59220</v>
      </c>
      <c r="E877" t="s">
        <v>710</v>
      </c>
    </row>
    <row r="878" spans="1:5">
      <c r="A878" t="s">
        <v>5</v>
      </c>
      <c r="B878">
        <v>403452295</v>
      </c>
      <c r="C878">
        <v>62</v>
      </c>
      <c r="D878">
        <v>59300</v>
      </c>
      <c r="E878" t="s">
        <v>388</v>
      </c>
    </row>
    <row r="879" spans="1:5">
      <c r="A879" t="s">
        <v>4</v>
      </c>
      <c r="B879">
        <v>314686742</v>
      </c>
      <c r="C879">
        <v>29</v>
      </c>
      <c r="D879">
        <v>59220</v>
      </c>
      <c r="E879" t="s">
        <v>710</v>
      </c>
    </row>
    <row r="880" spans="1:5">
      <c r="A880" t="s">
        <v>4</v>
      </c>
      <c r="B880">
        <v>314686742</v>
      </c>
      <c r="C880">
        <v>29</v>
      </c>
      <c r="D880">
        <v>59220</v>
      </c>
      <c r="E880" t="s">
        <v>710</v>
      </c>
    </row>
    <row r="881" spans="1:5">
      <c r="A881" t="s">
        <v>4</v>
      </c>
      <c r="B881">
        <v>314686742</v>
      </c>
      <c r="C881">
        <v>29</v>
      </c>
      <c r="D881">
        <v>59220</v>
      </c>
      <c r="E881" t="s">
        <v>710</v>
      </c>
    </row>
    <row r="882" spans="1:5">
      <c r="A882" t="s">
        <v>6</v>
      </c>
      <c r="B882">
        <v>685820672</v>
      </c>
      <c r="C882">
        <v>51</v>
      </c>
      <c r="D882">
        <v>59980</v>
      </c>
      <c r="E882" t="s">
        <v>637</v>
      </c>
    </row>
    <row r="883" spans="1:5">
      <c r="A883" t="s">
        <v>6</v>
      </c>
      <c r="B883">
        <v>685820672</v>
      </c>
      <c r="C883">
        <v>51</v>
      </c>
      <c r="D883">
        <v>59980</v>
      </c>
      <c r="E883" t="s">
        <v>637</v>
      </c>
    </row>
    <row r="884" spans="1:5" hidden="1">
      <c r="A884" t="s">
        <v>7</v>
      </c>
      <c r="B884">
        <v>329108096</v>
      </c>
      <c r="C884">
        <v>10</v>
      </c>
      <c r="D884">
        <v>62360</v>
      </c>
      <c r="E884" t="s">
        <v>395</v>
      </c>
    </row>
    <row r="885" spans="1:5" hidden="1">
      <c r="A885" t="s">
        <v>7</v>
      </c>
      <c r="B885">
        <v>329108096</v>
      </c>
      <c r="C885">
        <v>10</v>
      </c>
      <c r="D885">
        <v>62360</v>
      </c>
      <c r="E885" t="s">
        <v>395</v>
      </c>
    </row>
    <row r="886" spans="1:5">
      <c r="A886" t="s">
        <v>8</v>
      </c>
      <c r="B886">
        <v>449803311</v>
      </c>
      <c r="C886">
        <v>17</v>
      </c>
      <c r="D886">
        <v>59210</v>
      </c>
      <c r="E886" t="s">
        <v>9</v>
      </c>
    </row>
    <row r="887" spans="1:5">
      <c r="A887" t="s">
        <v>8</v>
      </c>
      <c r="B887">
        <v>449803311</v>
      </c>
      <c r="C887">
        <v>17</v>
      </c>
      <c r="D887">
        <v>59210</v>
      </c>
      <c r="E887" t="s">
        <v>9</v>
      </c>
    </row>
    <row r="888" spans="1:5">
      <c r="A888" t="s">
        <v>10</v>
      </c>
      <c r="B888">
        <v>326591328</v>
      </c>
      <c r="C888">
        <v>25</v>
      </c>
      <c r="D888">
        <v>59980</v>
      </c>
      <c r="E888" t="s">
        <v>637</v>
      </c>
    </row>
    <row r="889" spans="1:5">
      <c r="A889" t="s">
        <v>10</v>
      </c>
      <c r="B889">
        <v>326591328</v>
      </c>
      <c r="C889">
        <v>25</v>
      </c>
      <c r="D889">
        <v>59980</v>
      </c>
      <c r="E889" t="s">
        <v>637</v>
      </c>
    </row>
    <row r="890" spans="1:5" hidden="1">
      <c r="A890" t="s">
        <v>11</v>
      </c>
      <c r="B890">
        <v>398581488</v>
      </c>
      <c r="C890">
        <v>36</v>
      </c>
      <c r="D890">
        <v>78960</v>
      </c>
      <c r="E890" t="s">
        <v>12</v>
      </c>
    </row>
    <row r="891" spans="1:5" hidden="1">
      <c r="A891" t="s">
        <v>11</v>
      </c>
      <c r="B891">
        <v>398581488</v>
      </c>
      <c r="C891">
        <v>36</v>
      </c>
      <c r="D891">
        <v>78960</v>
      </c>
      <c r="E891" t="s">
        <v>12</v>
      </c>
    </row>
    <row r="892" spans="1:5" hidden="1">
      <c r="A892" t="s">
        <v>13</v>
      </c>
      <c r="B892">
        <v>388483299</v>
      </c>
      <c r="C892">
        <v>482</v>
      </c>
      <c r="D892">
        <v>62230</v>
      </c>
      <c r="E892" t="s">
        <v>753</v>
      </c>
    </row>
    <row r="893" spans="1:5" hidden="1">
      <c r="A893" t="s">
        <v>13</v>
      </c>
      <c r="B893">
        <v>388483299</v>
      </c>
      <c r="C893">
        <v>482</v>
      </c>
      <c r="D893">
        <v>62230</v>
      </c>
      <c r="E893" t="s">
        <v>753</v>
      </c>
    </row>
    <row r="894" spans="1:5" hidden="1">
      <c r="A894" t="s">
        <v>498</v>
      </c>
      <c r="B894">
        <v>706580149</v>
      </c>
      <c r="C894">
        <v>54</v>
      </c>
      <c r="D894">
        <v>92800</v>
      </c>
      <c r="E894" t="s">
        <v>499</v>
      </c>
    </row>
    <row r="895" spans="1:5" hidden="1">
      <c r="A895" t="s">
        <v>711</v>
      </c>
      <c r="B895">
        <v>728206533</v>
      </c>
      <c r="C895">
        <v>81</v>
      </c>
      <c r="D895">
        <v>94381</v>
      </c>
      <c r="E895" t="s">
        <v>712</v>
      </c>
    </row>
    <row r="896" spans="1:5">
      <c r="A896" t="s">
        <v>14</v>
      </c>
      <c r="B896">
        <v>339148835</v>
      </c>
      <c r="C896">
        <v>20</v>
      </c>
      <c r="D896">
        <v>59223</v>
      </c>
      <c r="E896" t="s">
        <v>732</v>
      </c>
    </row>
    <row r="897" spans="1:5" hidden="1">
      <c r="A897" t="s">
        <v>15</v>
      </c>
      <c r="B897">
        <v>317169134</v>
      </c>
      <c r="C897">
        <v>28</v>
      </c>
      <c r="D897">
        <v>57004</v>
      </c>
      <c r="E897" t="s">
        <v>16</v>
      </c>
    </row>
    <row r="898" spans="1:5" hidden="1">
      <c r="A898" t="s">
        <v>17</v>
      </c>
      <c r="B898">
        <v>196200117</v>
      </c>
      <c r="C898">
        <v>14</v>
      </c>
      <c r="D898">
        <v>62000</v>
      </c>
      <c r="E898" t="s">
        <v>330</v>
      </c>
    </row>
    <row r="899" spans="1:5" hidden="1">
      <c r="A899" t="s">
        <v>18</v>
      </c>
      <c r="B899">
        <v>176202117</v>
      </c>
      <c r="C899">
        <v>519</v>
      </c>
      <c r="D899">
        <v>62350</v>
      </c>
      <c r="E899" t="s">
        <v>19</v>
      </c>
    </row>
    <row r="900" spans="1:5" hidden="1">
      <c r="A900" t="s">
        <v>514</v>
      </c>
      <c r="B900">
        <v>777343815</v>
      </c>
      <c r="C900">
        <v>1131</v>
      </c>
      <c r="D900">
        <v>56204</v>
      </c>
      <c r="E900" t="s">
        <v>515</v>
      </c>
    </row>
    <row r="901" spans="1:5" hidden="1">
      <c r="A901" t="s">
        <v>711</v>
      </c>
      <c r="B901">
        <v>728206533</v>
      </c>
      <c r="C901">
        <v>81</v>
      </c>
      <c r="D901">
        <v>94381</v>
      </c>
      <c r="E901" t="s">
        <v>712</v>
      </c>
    </row>
    <row r="902" spans="1:5">
      <c r="A902" t="s">
        <v>20</v>
      </c>
      <c r="B902">
        <v>175902600</v>
      </c>
      <c r="C902">
        <v>22</v>
      </c>
      <c r="D902">
        <v>59000</v>
      </c>
      <c r="E902" t="s">
        <v>384</v>
      </c>
    </row>
    <row r="903" spans="1:5">
      <c r="A903" t="s">
        <v>21</v>
      </c>
      <c r="B903">
        <v>303236186</v>
      </c>
      <c r="C903">
        <v>27</v>
      </c>
      <c r="D903">
        <v>59708</v>
      </c>
      <c r="E903" t="s">
        <v>22</v>
      </c>
    </row>
    <row r="904" spans="1:5" hidden="1">
      <c r="A904" t="s">
        <v>23</v>
      </c>
      <c r="B904">
        <v>216201780</v>
      </c>
      <c r="C904">
        <v>89</v>
      </c>
      <c r="D904">
        <v>62700</v>
      </c>
      <c r="E904" t="s">
        <v>431</v>
      </c>
    </row>
    <row r="905" spans="1:5" hidden="1">
      <c r="A905" t="s">
        <v>24</v>
      </c>
      <c r="B905">
        <v>709804884</v>
      </c>
      <c r="C905">
        <v>27</v>
      </c>
      <c r="D905">
        <v>78140</v>
      </c>
      <c r="E905" t="s">
        <v>25</v>
      </c>
    </row>
    <row r="906" spans="1:5" hidden="1">
      <c r="A906" t="s">
        <v>26</v>
      </c>
      <c r="B906">
        <v>783911993</v>
      </c>
      <c r="C906">
        <v>21</v>
      </c>
      <c r="D906">
        <v>62013</v>
      </c>
      <c r="E906" t="s">
        <v>762</v>
      </c>
    </row>
    <row r="907" spans="1:5" hidden="1">
      <c r="A907" t="s">
        <v>26</v>
      </c>
      <c r="B907">
        <v>783911993</v>
      </c>
      <c r="C907">
        <v>21</v>
      </c>
      <c r="D907">
        <v>62013</v>
      </c>
      <c r="E907" t="s">
        <v>762</v>
      </c>
    </row>
    <row r="908" spans="1:5" hidden="1">
      <c r="A908" t="s">
        <v>27</v>
      </c>
      <c r="B908">
        <v>350907366</v>
      </c>
      <c r="C908">
        <v>73</v>
      </c>
      <c r="D908">
        <v>62218</v>
      </c>
      <c r="E908" t="s">
        <v>28</v>
      </c>
    </row>
    <row r="909" spans="1:5" hidden="1">
      <c r="A909" t="s">
        <v>1153</v>
      </c>
      <c r="B909">
        <v>542010053</v>
      </c>
      <c r="C909">
        <v>10494</v>
      </c>
      <c r="D909">
        <v>92500</v>
      </c>
      <c r="E909" t="s">
        <v>363</v>
      </c>
    </row>
    <row r="910" spans="1:5" hidden="1">
      <c r="A910" t="s">
        <v>29</v>
      </c>
      <c r="B910">
        <v>330481409</v>
      </c>
      <c r="C910">
        <v>10</v>
      </c>
      <c r="D910">
        <v>62300</v>
      </c>
      <c r="E910" t="s">
        <v>450</v>
      </c>
    </row>
    <row r="911" spans="1:5">
      <c r="A911" t="s">
        <v>30</v>
      </c>
      <c r="B911">
        <v>412400699</v>
      </c>
      <c r="C911">
        <v>36</v>
      </c>
      <c r="D911">
        <v>59500</v>
      </c>
      <c r="E911" t="s">
        <v>429</v>
      </c>
    </row>
    <row r="912" spans="1:5" hidden="1">
      <c r="A912" t="s">
        <v>31</v>
      </c>
      <c r="B912">
        <v>328063532</v>
      </c>
      <c r="C912">
        <v>19</v>
      </c>
      <c r="D912">
        <v>62300</v>
      </c>
      <c r="E912" t="s">
        <v>450</v>
      </c>
    </row>
    <row r="913" spans="1:5">
      <c r="A913" t="s">
        <v>32</v>
      </c>
      <c r="B913">
        <v>457504652</v>
      </c>
      <c r="C913">
        <v>35</v>
      </c>
      <c r="D913">
        <v>59126</v>
      </c>
      <c r="E913" t="s">
        <v>912</v>
      </c>
    </row>
    <row r="914" spans="1:5" hidden="1">
      <c r="A914" t="s">
        <v>33</v>
      </c>
      <c r="B914">
        <v>322076753</v>
      </c>
      <c r="C914">
        <v>27</v>
      </c>
      <c r="D914">
        <v>62570</v>
      </c>
      <c r="E914" t="s">
        <v>34</v>
      </c>
    </row>
    <row r="915" spans="1:5">
      <c r="A915" t="s">
        <v>1015</v>
      </c>
      <c r="B915">
        <v>443829825</v>
      </c>
      <c r="C915">
        <v>19</v>
      </c>
      <c r="D915">
        <v>59700</v>
      </c>
      <c r="E915" t="s">
        <v>397</v>
      </c>
    </row>
    <row r="916" spans="1:5">
      <c r="A916" t="s">
        <v>35</v>
      </c>
      <c r="B916">
        <v>393593850</v>
      </c>
      <c r="C916">
        <v>34</v>
      </c>
      <c r="D916">
        <v>59800</v>
      </c>
      <c r="E916" t="s">
        <v>384</v>
      </c>
    </row>
    <row r="917" spans="1:5" hidden="1">
      <c r="A917" t="s">
        <v>36</v>
      </c>
      <c r="B917">
        <v>308531359</v>
      </c>
      <c r="C917">
        <v>39</v>
      </c>
      <c r="D917">
        <v>62138</v>
      </c>
      <c r="E917" t="s">
        <v>37</v>
      </c>
    </row>
    <row r="918" spans="1:5" hidden="1">
      <c r="A918" t="s">
        <v>36</v>
      </c>
      <c r="B918">
        <v>308531359</v>
      </c>
      <c r="C918">
        <v>39</v>
      </c>
      <c r="D918">
        <v>62138</v>
      </c>
      <c r="E918" t="s">
        <v>37</v>
      </c>
    </row>
    <row r="919" spans="1:5">
      <c r="A919" t="s">
        <v>891</v>
      </c>
      <c r="B919">
        <v>457502482</v>
      </c>
      <c r="C919">
        <v>971</v>
      </c>
      <c r="D919">
        <v>59650</v>
      </c>
      <c r="E919" t="s">
        <v>374</v>
      </c>
    </row>
    <row r="920" spans="1:5">
      <c r="A920" t="s">
        <v>877</v>
      </c>
      <c r="B920">
        <v>302237565</v>
      </c>
      <c r="C920">
        <v>15</v>
      </c>
      <c r="D920">
        <v>59562</v>
      </c>
      <c r="E920" t="s">
        <v>549</v>
      </c>
    </row>
    <row r="921" spans="1:5">
      <c r="A921" t="s">
        <v>38</v>
      </c>
      <c r="B921">
        <v>215900127</v>
      </c>
      <c r="C921">
        <v>14</v>
      </c>
      <c r="D921">
        <v>59186</v>
      </c>
      <c r="E921" t="s">
        <v>39</v>
      </c>
    </row>
    <row r="922" spans="1:5" hidden="1">
      <c r="A922" t="s">
        <v>40</v>
      </c>
      <c r="B922">
        <v>407948926</v>
      </c>
      <c r="C922">
        <v>16</v>
      </c>
      <c r="D922">
        <v>2390</v>
      </c>
      <c r="E922" t="s">
        <v>41</v>
      </c>
    </row>
    <row r="923" spans="1:5">
      <c r="A923" t="s">
        <v>855</v>
      </c>
      <c r="B923">
        <v>419453543</v>
      </c>
      <c r="C923">
        <v>11</v>
      </c>
      <c r="D923">
        <v>59290</v>
      </c>
      <c r="E923" t="s">
        <v>340</v>
      </c>
    </row>
    <row r="924" spans="1:5" hidden="1">
      <c r="A924" t="s">
        <v>42</v>
      </c>
      <c r="B924">
        <v>384504064</v>
      </c>
      <c r="C924">
        <v>13</v>
      </c>
      <c r="D924">
        <v>76700</v>
      </c>
      <c r="E924" t="s">
        <v>43</v>
      </c>
    </row>
    <row r="925" spans="1:5">
      <c r="A925" t="s">
        <v>1015</v>
      </c>
      <c r="B925">
        <v>443829825</v>
      </c>
      <c r="C925">
        <v>19</v>
      </c>
      <c r="D925">
        <v>59700</v>
      </c>
      <c r="E925" t="s">
        <v>397</v>
      </c>
    </row>
    <row r="926" spans="1:5">
      <c r="A926" t="s">
        <v>44</v>
      </c>
      <c r="B926">
        <v>561750845</v>
      </c>
      <c r="C926">
        <v>167</v>
      </c>
      <c r="D926">
        <v>59279</v>
      </c>
      <c r="E926" t="s">
        <v>435</v>
      </c>
    </row>
    <row r="927" spans="1:5">
      <c r="A927" t="s">
        <v>45</v>
      </c>
      <c r="B927">
        <v>342623378</v>
      </c>
      <c r="C927">
        <v>29</v>
      </c>
      <c r="D927">
        <v>59850</v>
      </c>
      <c r="E927" t="s">
        <v>46</v>
      </c>
    </row>
    <row r="928" spans="1:5" hidden="1">
      <c r="A928" t="s">
        <v>47</v>
      </c>
      <c r="B928">
        <v>226200012</v>
      </c>
      <c r="C928">
        <v>12</v>
      </c>
      <c r="D928">
        <v>62000</v>
      </c>
      <c r="E928" t="s">
        <v>330</v>
      </c>
    </row>
    <row r="929" spans="1:5" hidden="1">
      <c r="A929" t="s">
        <v>48</v>
      </c>
      <c r="B929">
        <v>775671258</v>
      </c>
      <c r="C929">
        <v>17</v>
      </c>
      <c r="D929">
        <v>75008</v>
      </c>
      <c r="E929" t="s">
        <v>361</v>
      </c>
    </row>
    <row r="930" spans="1:5" hidden="1">
      <c r="A930" t="s">
        <v>48</v>
      </c>
      <c r="B930">
        <v>775671258</v>
      </c>
      <c r="C930">
        <v>17</v>
      </c>
      <c r="D930">
        <v>75008</v>
      </c>
      <c r="E930" t="s">
        <v>361</v>
      </c>
    </row>
    <row r="931" spans="1:5" hidden="1">
      <c r="A931" t="s">
        <v>48</v>
      </c>
      <c r="B931">
        <v>775671258</v>
      </c>
      <c r="C931">
        <v>17</v>
      </c>
      <c r="D931">
        <v>75008</v>
      </c>
      <c r="E931" t="s">
        <v>361</v>
      </c>
    </row>
    <row r="932" spans="1:5" hidden="1">
      <c r="A932" t="s">
        <v>48</v>
      </c>
      <c r="B932">
        <v>775671258</v>
      </c>
      <c r="C932">
        <v>17</v>
      </c>
      <c r="D932">
        <v>75008</v>
      </c>
      <c r="E932" t="s">
        <v>361</v>
      </c>
    </row>
    <row r="933" spans="1:5" hidden="1">
      <c r="A933" t="s">
        <v>49</v>
      </c>
      <c r="B933">
        <v>216209106</v>
      </c>
      <c r="C933">
        <v>14</v>
      </c>
      <c r="D933">
        <v>62407</v>
      </c>
      <c r="E933" t="s">
        <v>50</v>
      </c>
    </row>
    <row r="934" spans="1:5">
      <c r="A934" t="s">
        <v>756</v>
      </c>
      <c r="B934">
        <v>456500537</v>
      </c>
      <c r="C934">
        <v>646</v>
      </c>
      <c r="D934">
        <v>59300</v>
      </c>
      <c r="E934" t="s">
        <v>388</v>
      </c>
    </row>
    <row r="935" spans="1:5" hidden="1">
      <c r="A935" t="s">
        <v>902</v>
      </c>
      <c r="B935">
        <v>378901946</v>
      </c>
      <c r="C935">
        <v>95</v>
      </c>
      <c r="D935">
        <v>41000</v>
      </c>
      <c r="E935" t="s">
        <v>903</v>
      </c>
    </row>
    <row r="936" spans="1:5" hidden="1">
      <c r="A936" t="s">
        <v>902</v>
      </c>
      <c r="B936">
        <v>378901946</v>
      </c>
      <c r="C936">
        <v>95</v>
      </c>
      <c r="D936">
        <v>41000</v>
      </c>
      <c r="E936" t="s">
        <v>903</v>
      </c>
    </row>
    <row r="937" spans="1:5">
      <c r="A937" t="s">
        <v>38</v>
      </c>
      <c r="B937">
        <v>215900127</v>
      </c>
      <c r="C937">
        <v>14</v>
      </c>
      <c r="D937">
        <v>59186</v>
      </c>
      <c r="E937" t="s">
        <v>39</v>
      </c>
    </row>
    <row r="938" spans="1:5" hidden="1">
      <c r="A938" t="s">
        <v>51</v>
      </c>
      <c r="B938">
        <v>442473096</v>
      </c>
      <c r="C938">
        <v>18</v>
      </c>
      <c r="D938">
        <v>16600</v>
      </c>
      <c r="E938" t="s">
        <v>52</v>
      </c>
    </row>
    <row r="939" spans="1:5" hidden="1">
      <c r="A939" t="s">
        <v>53</v>
      </c>
      <c r="B939">
        <v>719801664</v>
      </c>
      <c r="C939">
        <v>140</v>
      </c>
      <c r="D939">
        <v>78230</v>
      </c>
      <c r="E939" t="s">
        <v>54</v>
      </c>
    </row>
    <row r="940" spans="1:5">
      <c r="A940" t="s">
        <v>55</v>
      </c>
      <c r="B940">
        <v>322271438</v>
      </c>
      <c r="C940">
        <v>10</v>
      </c>
      <c r="D940">
        <v>59139</v>
      </c>
      <c r="E940" t="s">
        <v>326</v>
      </c>
    </row>
    <row r="941" spans="1:5">
      <c r="A941" t="s">
        <v>55</v>
      </c>
      <c r="B941">
        <v>322271438</v>
      </c>
      <c r="C941">
        <v>10</v>
      </c>
      <c r="D941">
        <v>59139</v>
      </c>
      <c r="E941" t="s">
        <v>326</v>
      </c>
    </row>
    <row r="942" spans="1:5">
      <c r="A942" t="s">
        <v>56</v>
      </c>
      <c r="B942">
        <v>215903550</v>
      </c>
      <c r="C942">
        <v>14</v>
      </c>
      <c r="D942">
        <v>59461</v>
      </c>
      <c r="E942" t="s">
        <v>355</v>
      </c>
    </row>
    <row r="943" spans="1:5">
      <c r="A943" t="s">
        <v>21</v>
      </c>
      <c r="B943">
        <v>303236186</v>
      </c>
      <c r="C943">
        <v>27</v>
      </c>
      <c r="D943">
        <v>59708</v>
      </c>
      <c r="E943" t="s">
        <v>22</v>
      </c>
    </row>
    <row r="944" spans="1:5">
      <c r="A944" t="s">
        <v>576</v>
      </c>
      <c r="B944">
        <v>215903923</v>
      </c>
      <c r="C944">
        <v>13</v>
      </c>
      <c r="D944">
        <v>59600</v>
      </c>
      <c r="E944" t="s">
        <v>577</v>
      </c>
    </row>
    <row r="945" spans="1:5">
      <c r="A945" t="s">
        <v>909</v>
      </c>
      <c r="B945">
        <v>303292411</v>
      </c>
      <c r="C945">
        <v>20</v>
      </c>
      <c r="D945">
        <v>59260</v>
      </c>
      <c r="E945" t="s">
        <v>910</v>
      </c>
    </row>
    <row r="946" spans="1:5" hidden="1">
      <c r="A946" t="s">
        <v>57</v>
      </c>
      <c r="B946">
        <v>317704575</v>
      </c>
      <c r="C946">
        <v>40</v>
      </c>
      <c r="D946">
        <v>62480</v>
      </c>
      <c r="E946" t="s">
        <v>58</v>
      </c>
    </row>
    <row r="947" spans="1:5" hidden="1">
      <c r="A947" t="s">
        <v>57</v>
      </c>
      <c r="B947">
        <v>317704575</v>
      </c>
      <c r="C947">
        <v>40</v>
      </c>
      <c r="D947">
        <v>62480</v>
      </c>
      <c r="E947" t="s">
        <v>58</v>
      </c>
    </row>
    <row r="948" spans="1:5" hidden="1">
      <c r="A948" t="s">
        <v>59</v>
      </c>
      <c r="B948">
        <v>780112835</v>
      </c>
      <c r="C948">
        <v>68</v>
      </c>
      <c r="D948">
        <v>60340</v>
      </c>
      <c r="E948" t="s">
        <v>60</v>
      </c>
    </row>
    <row r="949" spans="1:5">
      <c r="A949" t="s">
        <v>61</v>
      </c>
      <c r="B949">
        <v>215903402</v>
      </c>
      <c r="C949">
        <v>18</v>
      </c>
      <c r="D949">
        <v>59495</v>
      </c>
      <c r="E949" t="s">
        <v>62</v>
      </c>
    </row>
    <row r="950" spans="1:5" hidden="1">
      <c r="A950" t="s">
        <v>63</v>
      </c>
      <c r="B950">
        <v>562002618</v>
      </c>
      <c r="C950">
        <v>5948</v>
      </c>
      <c r="D950">
        <v>62300</v>
      </c>
      <c r="E950" t="s">
        <v>450</v>
      </c>
    </row>
    <row r="951" spans="1:5" hidden="1">
      <c r="A951" t="s">
        <v>64</v>
      </c>
      <c r="B951">
        <v>312454838</v>
      </c>
      <c r="C951">
        <v>94</v>
      </c>
      <c r="D951">
        <v>62223</v>
      </c>
      <c r="E951" t="s">
        <v>65</v>
      </c>
    </row>
    <row r="952" spans="1:5" hidden="1">
      <c r="A952" t="s">
        <v>66</v>
      </c>
      <c r="B952">
        <v>413156795</v>
      </c>
      <c r="C952">
        <v>10</v>
      </c>
      <c r="D952">
        <v>75019</v>
      </c>
      <c r="E952" t="s">
        <v>361</v>
      </c>
    </row>
    <row r="953" spans="1:5">
      <c r="A953" t="s">
        <v>67</v>
      </c>
      <c r="B953">
        <v>330622291</v>
      </c>
      <c r="C953">
        <v>20</v>
      </c>
      <c r="D953">
        <v>59136</v>
      </c>
      <c r="E953" t="s">
        <v>1053</v>
      </c>
    </row>
    <row r="954" spans="1:5">
      <c r="A954" t="s">
        <v>67</v>
      </c>
      <c r="B954">
        <v>330622291</v>
      </c>
      <c r="C954">
        <v>20</v>
      </c>
      <c r="D954">
        <v>59136</v>
      </c>
      <c r="E954" t="s">
        <v>1053</v>
      </c>
    </row>
    <row r="955" spans="1:5">
      <c r="A955" t="s">
        <v>68</v>
      </c>
      <c r="B955">
        <v>783799091</v>
      </c>
      <c r="C955">
        <v>13</v>
      </c>
      <c r="D955">
        <v>59100</v>
      </c>
      <c r="E955" t="s">
        <v>338</v>
      </c>
    </row>
    <row r="956" spans="1:5" hidden="1">
      <c r="A956" t="s">
        <v>69</v>
      </c>
      <c r="B956">
        <v>216204271</v>
      </c>
      <c r="C956">
        <v>185</v>
      </c>
      <c r="D956">
        <v>62110</v>
      </c>
      <c r="E956" t="s">
        <v>401</v>
      </c>
    </row>
    <row r="957" spans="1:5" hidden="1">
      <c r="A957" t="s">
        <v>70</v>
      </c>
      <c r="B957">
        <v>307570747</v>
      </c>
      <c r="C957">
        <v>47</v>
      </c>
      <c r="D957">
        <v>78370</v>
      </c>
      <c r="E957" t="s">
        <v>71</v>
      </c>
    </row>
    <row r="958" spans="1:5">
      <c r="A958" t="s">
        <v>72</v>
      </c>
      <c r="B958">
        <v>215900283</v>
      </c>
      <c r="C958">
        <v>15</v>
      </c>
      <c r="D958">
        <v>59950</v>
      </c>
      <c r="E958" t="s">
        <v>73</v>
      </c>
    </row>
    <row r="959" spans="1:5">
      <c r="A959" t="s">
        <v>72</v>
      </c>
      <c r="B959">
        <v>215900283</v>
      </c>
      <c r="C959">
        <v>15</v>
      </c>
      <c r="D959">
        <v>59950</v>
      </c>
      <c r="E959" t="s">
        <v>73</v>
      </c>
    </row>
    <row r="960" spans="1:5">
      <c r="A960" t="s">
        <v>74</v>
      </c>
      <c r="B960">
        <v>215902719</v>
      </c>
      <c r="C960">
        <v>16</v>
      </c>
      <c r="D960">
        <v>59760</v>
      </c>
      <c r="E960" t="s">
        <v>791</v>
      </c>
    </row>
    <row r="961" spans="1:5">
      <c r="A961" t="s">
        <v>531</v>
      </c>
      <c r="B961">
        <v>215901224</v>
      </c>
      <c r="C961">
        <v>18</v>
      </c>
      <c r="D961">
        <v>59400</v>
      </c>
      <c r="E961" t="s">
        <v>532</v>
      </c>
    </row>
    <row r="962" spans="1:5">
      <c r="A962" t="s">
        <v>21</v>
      </c>
      <c r="B962">
        <v>303236186</v>
      </c>
      <c r="C962">
        <v>27</v>
      </c>
      <c r="D962">
        <v>59708</v>
      </c>
      <c r="E962" t="s">
        <v>22</v>
      </c>
    </row>
    <row r="963" spans="1:5" hidden="1">
      <c r="A963" t="s">
        <v>75</v>
      </c>
      <c r="B963">
        <v>775688682</v>
      </c>
      <c r="C963">
        <v>19</v>
      </c>
      <c r="D963">
        <v>75016</v>
      </c>
      <c r="E963" t="s">
        <v>361</v>
      </c>
    </row>
    <row r="964" spans="1:5">
      <c r="A964" t="s">
        <v>76</v>
      </c>
      <c r="B964">
        <v>195943048</v>
      </c>
      <c r="C964">
        <v>15</v>
      </c>
      <c r="D964">
        <v>59230</v>
      </c>
      <c r="E964" t="s">
        <v>1066</v>
      </c>
    </row>
    <row r="965" spans="1:5">
      <c r="A965" t="s">
        <v>506</v>
      </c>
      <c r="B965">
        <v>265907766</v>
      </c>
      <c r="C965">
        <v>25</v>
      </c>
      <c r="D965">
        <v>59163</v>
      </c>
      <c r="E965" t="s">
        <v>507</v>
      </c>
    </row>
    <row r="966" spans="1:5">
      <c r="A966" t="s">
        <v>77</v>
      </c>
      <c r="B966">
        <v>685520272</v>
      </c>
      <c r="C966">
        <v>12</v>
      </c>
      <c r="D966">
        <v>59217</v>
      </c>
      <c r="E966" t="s">
        <v>78</v>
      </c>
    </row>
    <row r="967" spans="1:5" hidden="1">
      <c r="A967" t="s">
        <v>79</v>
      </c>
      <c r="B967">
        <v>216205732</v>
      </c>
      <c r="C967">
        <v>11</v>
      </c>
      <c r="D967">
        <v>62410</v>
      </c>
      <c r="E967" t="s">
        <v>80</v>
      </c>
    </row>
    <row r="968" spans="1:5">
      <c r="A968" t="s">
        <v>81</v>
      </c>
      <c r="B968">
        <v>349284323</v>
      </c>
      <c r="C968">
        <v>38</v>
      </c>
      <c r="D968">
        <v>59140</v>
      </c>
      <c r="E968" t="s">
        <v>357</v>
      </c>
    </row>
    <row r="969" spans="1:5" hidden="1">
      <c r="A969" t="s">
        <v>853</v>
      </c>
      <c r="B969">
        <v>303006779</v>
      </c>
      <c r="C969">
        <v>35</v>
      </c>
      <c r="D969">
        <v>94250</v>
      </c>
      <c r="E969" t="s">
        <v>854</v>
      </c>
    </row>
    <row r="970" spans="1:5">
      <c r="A970" t="s">
        <v>82</v>
      </c>
      <c r="B970">
        <v>320816341</v>
      </c>
      <c r="C970">
        <v>12</v>
      </c>
      <c r="D970">
        <v>59640</v>
      </c>
      <c r="E970" t="s">
        <v>357</v>
      </c>
    </row>
    <row r="971" spans="1:5">
      <c r="A971" t="s">
        <v>82</v>
      </c>
      <c r="B971">
        <v>320816341</v>
      </c>
      <c r="C971">
        <v>12</v>
      </c>
      <c r="D971">
        <v>59640</v>
      </c>
      <c r="E971" t="s">
        <v>357</v>
      </c>
    </row>
    <row r="972" spans="1:5">
      <c r="A972" t="s">
        <v>83</v>
      </c>
      <c r="B972">
        <v>304349186</v>
      </c>
      <c r="C972">
        <v>11</v>
      </c>
      <c r="D972">
        <v>59660</v>
      </c>
      <c r="E972" t="s">
        <v>84</v>
      </c>
    </row>
    <row r="973" spans="1:5" hidden="1">
      <c r="A973" t="s">
        <v>85</v>
      </c>
      <c r="B973">
        <v>120021027</v>
      </c>
      <c r="C973">
        <v>20</v>
      </c>
      <c r="D973">
        <v>75012</v>
      </c>
      <c r="E973" t="s">
        <v>361</v>
      </c>
    </row>
    <row r="974" spans="1:5" hidden="1">
      <c r="A974" t="s">
        <v>86</v>
      </c>
      <c r="B974">
        <v>177606506</v>
      </c>
      <c r="C974">
        <v>141</v>
      </c>
      <c r="D974">
        <v>62200</v>
      </c>
      <c r="E974" t="s">
        <v>390</v>
      </c>
    </row>
    <row r="975" spans="1:5" hidden="1">
      <c r="A975" t="s">
        <v>1063</v>
      </c>
      <c r="B975">
        <v>177606506</v>
      </c>
      <c r="C975">
        <v>141</v>
      </c>
      <c r="D975">
        <v>62200</v>
      </c>
      <c r="E975" t="s">
        <v>390</v>
      </c>
    </row>
    <row r="976" spans="1:5" hidden="1">
      <c r="A976" t="s">
        <v>87</v>
      </c>
      <c r="B976">
        <v>388149882</v>
      </c>
      <c r="C976">
        <v>10</v>
      </c>
      <c r="D976">
        <v>33610</v>
      </c>
      <c r="E976" t="s">
        <v>88</v>
      </c>
    </row>
    <row r="977" spans="1:5" hidden="1">
      <c r="A977" t="s">
        <v>87</v>
      </c>
      <c r="B977">
        <v>388149882</v>
      </c>
      <c r="C977">
        <v>10</v>
      </c>
      <c r="D977">
        <v>33610</v>
      </c>
      <c r="E977" t="s">
        <v>88</v>
      </c>
    </row>
    <row r="978" spans="1:5" hidden="1">
      <c r="A978" t="s">
        <v>87</v>
      </c>
      <c r="B978">
        <v>388149882</v>
      </c>
      <c r="C978">
        <v>10</v>
      </c>
      <c r="D978">
        <v>33610</v>
      </c>
      <c r="E978" t="s">
        <v>88</v>
      </c>
    </row>
    <row r="979" spans="1:5">
      <c r="A979" t="s">
        <v>1109</v>
      </c>
      <c r="B979">
        <v>379902877</v>
      </c>
      <c r="C979">
        <v>32</v>
      </c>
      <c r="D979">
        <v>59110</v>
      </c>
      <c r="E979" t="s">
        <v>409</v>
      </c>
    </row>
    <row r="980" spans="1:5">
      <c r="A980" t="s">
        <v>89</v>
      </c>
      <c r="B980">
        <v>320976848</v>
      </c>
      <c r="C980">
        <v>12</v>
      </c>
      <c r="D980">
        <v>59570</v>
      </c>
      <c r="E980" t="s">
        <v>90</v>
      </c>
    </row>
    <row r="981" spans="1:5" hidden="1">
      <c r="A981" t="s">
        <v>91</v>
      </c>
      <c r="B981">
        <v>176201515</v>
      </c>
      <c r="C981">
        <v>143</v>
      </c>
      <c r="D981">
        <v>62430</v>
      </c>
      <c r="E981" t="s">
        <v>619</v>
      </c>
    </row>
    <row r="982" spans="1:5">
      <c r="A982" t="s">
        <v>92</v>
      </c>
      <c r="B982">
        <v>460501356</v>
      </c>
      <c r="C982">
        <v>14</v>
      </c>
      <c r="D982">
        <v>59000</v>
      </c>
      <c r="E982" t="s">
        <v>384</v>
      </c>
    </row>
    <row r="983" spans="1:5" hidden="1">
      <c r="A983" t="s">
        <v>93</v>
      </c>
      <c r="B983">
        <v>854800745</v>
      </c>
      <c r="C983">
        <v>10</v>
      </c>
      <c r="D983">
        <v>44200</v>
      </c>
      <c r="E983" t="s">
        <v>94</v>
      </c>
    </row>
    <row r="984" spans="1:5">
      <c r="A984" t="s">
        <v>678</v>
      </c>
      <c r="B984">
        <v>389444365</v>
      </c>
      <c r="C984">
        <v>24</v>
      </c>
      <c r="D984">
        <v>59450</v>
      </c>
      <c r="E984" t="s">
        <v>679</v>
      </c>
    </row>
    <row r="985" spans="1:5">
      <c r="A985" t="s">
        <v>678</v>
      </c>
      <c r="B985">
        <v>389444365</v>
      </c>
      <c r="C985">
        <v>24</v>
      </c>
      <c r="D985">
        <v>59450</v>
      </c>
      <c r="E985" t="s">
        <v>679</v>
      </c>
    </row>
    <row r="986" spans="1:5" hidden="1">
      <c r="A986" t="s">
        <v>85</v>
      </c>
      <c r="B986">
        <v>120021027</v>
      </c>
      <c r="C986">
        <v>20</v>
      </c>
      <c r="D986">
        <v>75012</v>
      </c>
      <c r="E986" t="s">
        <v>361</v>
      </c>
    </row>
    <row r="987" spans="1:5">
      <c r="A987" t="s">
        <v>807</v>
      </c>
      <c r="B987">
        <v>457507267</v>
      </c>
      <c r="C987">
        <v>13</v>
      </c>
      <c r="D987">
        <v>59800</v>
      </c>
      <c r="E987" t="s">
        <v>384</v>
      </c>
    </row>
    <row r="988" spans="1:5">
      <c r="A988" t="s">
        <v>21</v>
      </c>
      <c r="B988">
        <v>303236186</v>
      </c>
      <c r="C988">
        <v>27</v>
      </c>
      <c r="D988">
        <v>59708</v>
      </c>
      <c r="E988" t="s">
        <v>22</v>
      </c>
    </row>
    <row r="989" spans="1:5">
      <c r="A989" t="s">
        <v>21</v>
      </c>
      <c r="B989">
        <v>303236186</v>
      </c>
      <c r="C989">
        <v>27</v>
      </c>
      <c r="D989">
        <v>59708</v>
      </c>
      <c r="E989" t="s">
        <v>22</v>
      </c>
    </row>
    <row r="990" spans="1:5">
      <c r="A990" t="s">
        <v>21</v>
      </c>
      <c r="B990">
        <v>303236186</v>
      </c>
      <c r="C990">
        <v>27</v>
      </c>
      <c r="D990">
        <v>59708</v>
      </c>
      <c r="E990" t="s">
        <v>22</v>
      </c>
    </row>
    <row r="991" spans="1:5">
      <c r="A991" t="s">
        <v>95</v>
      </c>
      <c r="B991">
        <v>389139817</v>
      </c>
      <c r="C991">
        <v>24</v>
      </c>
      <c r="D991">
        <v>59170</v>
      </c>
      <c r="E991" t="s">
        <v>376</v>
      </c>
    </row>
    <row r="992" spans="1:5" hidden="1">
      <c r="A992" t="s">
        <v>96</v>
      </c>
      <c r="B992">
        <v>347747503</v>
      </c>
      <c r="C992">
        <v>22</v>
      </c>
      <c r="D992">
        <v>91120</v>
      </c>
      <c r="E992" t="s">
        <v>97</v>
      </c>
    </row>
    <row r="993" spans="1:5">
      <c r="A993" t="s">
        <v>98</v>
      </c>
      <c r="B993">
        <v>552081317</v>
      </c>
      <c r="C993">
        <v>323</v>
      </c>
      <c r="D993">
        <v>59500</v>
      </c>
      <c r="E993" t="s">
        <v>429</v>
      </c>
    </row>
    <row r="994" spans="1:5" hidden="1">
      <c r="A994" t="s">
        <v>99</v>
      </c>
      <c r="B994">
        <v>216201087</v>
      </c>
      <c r="C994">
        <v>14</v>
      </c>
      <c r="D994">
        <v>62600</v>
      </c>
      <c r="E994" t="s">
        <v>881</v>
      </c>
    </row>
    <row r="995" spans="1:5" hidden="1">
      <c r="A995" t="s">
        <v>99</v>
      </c>
      <c r="B995">
        <v>216201087</v>
      </c>
      <c r="C995">
        <v>14</v>
      </c>
      <c r="D995">
        <v>62600</v>
      </c>
      <c r="E995" t="s">
        <v>881</v>
      </c>
    </row>
    <row r="996" spans="1:5" hidden="1">
      <c r="A996" t="s">
        <v>99</v>
      </c>
      <c r="B996">
        <v>216201087</v>
      </c>
      <c r="C996">
        <v>14</v>
      </c>
      <c r="D996">
        <v>62600</v>
      </c>
      <c r="E996" t="s">
        <v>881</v>
      </c>
    </row>
    <row r="997" spans="1:5" hidden="1">
      <c r="A997" t="s">
        <v>99</v>
      </c>
      <c r="B997">
        <v>216201087</v>
      </c>
      <c r="C997">
        <v>14</v>
      </c>
      <c r="D997">
        <v>62600</v>
      </c>
      <c r="E997" t="s">
        <v>881</v>
      </c>
    </row>
    <row r="998" spans="1:5">
      <c r="A998" t="s">
        <v>100</v>
      </c>
      <c r="B998">
        <v>325307106</v>
      </c>
      <c r="C998">
        <v>30</v>
      </c>
      <c r="D998">
        <v>59290</v>
      </c>
      <c r="E998" t="s">
        <v>340</v>
      </c>
    </row>
    <row r="999" spans="1:5">
      <c r="A999" t="s">
        <v>101</v>
      </c>
      <c r="B999">
        <v>775621014</v>
      </c>
      <c r="C999">
        <v>23</v>
      </c>
      <c r="D999">
        <v>59400</v>
      </c>
      <c r="E999" t="s">
        <v>102</v>
      </c>
    </row>
    <row r="1000" spans="1:5" hidden="1">
      <c r="A1000" t="s">
        <v>53</v>
      </c>
      <c r="B1000">
        <v>719801664</v>
      </c>
      <c r="C1000">
        <v>140</v>
      </c>
      <c r="D1000">
        <v>78230</v>
      </c>
      <c r="E1000" t="s">
        <v>54</v>
      </c>
    </row>
    <row r="1001" spans="1:5" hidden="1">
      <c r="A1001" t="s">
        <v>103</v>
      </c>
      <c r="B1001">
        <v>327280368</v>
      </c>
      <c r="C1001">
        <v>132</v>
      </c>
      <c r="D1001">
        <v>94526</v>
      </c>
      <c r="E1001" t="s">
        <v>888</v>
      </c>
    </row>
    <row r="1002" spans="1:5">
      <c r="A1002" t="s">
        <v>104</v>
      </c>
      <c r="B1002">
        <v>340652106</v>
      </c>
      <c r="C1002">
        <v>22</v>
      </c>
      <c r="D1002">
        <v>59480</v>
      </c>
      <c r="E1002" t="s">
        <v>105</v>
      </c>
    </row>
    <row r="1003" spans="1:5">
      <c r="A1003" t="s">
        <v>106</v>
      </c>
      <c r="B1003">
        <v>588800359</v>
      </c>
      <c r="C1003">
        <v>14</v>
      </c>
      <c r="D1003">
        <v>59733</v>
      </c>
      <c r="E1003" t="s">
        <v>107</v>
      </c>
    </row>
    <row r="1004" spans="1:5">
      <c r="A1004" t="s">
        <v>106</v>
      </c>
      <c r="B1004">
        <v>588800359</v>
      </c>
      <c r="C1004">
        <v>14</v>
      </c>
      <c r="D1004">
        <v>59733</v>
      </c>
      <c r="E1004" t="s">
        <v>107</v>
      </c>
    </row>
    <row r="1005" spans="1:5" hidden="1">
      <c r="A1005" t="s">
        <v>108</v>
      </c>
      <c r="B1005">
        <v>410409015</v>
      </c>
      <c r="C1005">
        <v>485</v>
      </c>
      <c r="D1005">
        <v>78350</v>
      </c>
      <c r="E1005" t="s">
        <v>109</v>
      </c>
    </row>
    <row r="1006" spans="1:5">
      <c r="A1006" t="s">
        <v>1163</v>
      </c>
      <c r="B1006">
        <v>558801304</v>
      </c>
      <c r="C1006">
        <v>46</v>
      </c>
      <c r="D1006">
        <v>59880</v>
      </c>
      <c r="E1006" t="s">
        <v>464</v>
      </c>
    </row>
    <row r="1007" spans="1:5">
      <c r="A1007" t="s">
        <v>110</v>
      </c>
      <c r="B1007">
        <v>542107651</v>
      </c>
      <c r="C1007">
        <v>292</v>
      </c>
      <c r="D1007">
        <v>59374</v>
      </c>
      <c r="E1007" t="s">
        <v>588</v>
      </c>
    </row>
    <row r="1008" spans="1:5" hidden="1">
      <c r="A1008" t="s">
        <v>870</v>
      </c>
      <c r="B1008">
        <v>196200471</v>
      </c>
      <c r="C1008">
        <v>15</v>
      </c>
      <c r="D1008">
        <v>62118</v>
      </c>
      <c r="E1008" t="s">
        <v>871</v>
      </c>
    </row>
    <row r="1009" spans="1:5" hidden="1">
      <c r="A1009" t="s">
        <v>111</v>
      </c>
      <c r="B1009">
        <v>380153973</v>
      </c>
      <c r="C1009">
        <v>25</v>
      </c>
      <c r="D1009">
        <v>62110</v>
      </c>
      <c r="E1009" t="s">
        <v>401</v>
      </c>
    </row>
    <row r="1010" spans="1:5" hidden="1">
      <c r="A1010" t="s">
        <v>111</v>
      </c>
      <c r="B1010">
        <v>380153973</v>
      </c>
      <c r="C1010">
        <v>25</v>
      </c>
      <c r="D1010">
        <v>62110</v>
      </c>
      <c r="E1010" t="s">
        <v>401</v>
      </c>
    </row>
    <row r="1011" spans="1:5">
      <c r="A1011" t="s">
        <v>112</v>
      </c>
      <c r="B1011">
        <v>265906974</v>
      </c>
      <c r="C1011">
        <v>18</v>
      </c>
      <c r="D1011">
        <v>59230</v>
      </c>
      <c r="E1011" t="s">
        <v>113</v>
      </c>
    </row>
    <row r="1012" spans="1:5">
      <c r="A1012" t="s">
        <v>114</v>
      </c>
      <c r="B1012">
        <v>420727026</v>
      </c>
      <c r="C1012">
        <v>15</v>
      </c>
      <c r="D1012">
        <v>59000</v>
      </c>
      <c r="E1012" t="s">
        <v>384</v>
      </c>
    </row>
    <row r="1013" spans="1:5" hidden="1">
      <c r="A1013" t="s">
        <v>115</v>
      </c>
      <c r="B1013">
        <v>216204917</v>
      </c>
      <c r="C1013">
        <v>19</v>
      </c>
      <c r="D1013">
        <v>62840</v>
      </c>
      <c r="E1013" t="s">
        <v>116</v>
      </c>
    </row>
    <row r="1014" spans="1:5">
      <c r="A1014" t="s">
        <v>117</v>
      </c>
      <c r="B1014">
        <v>385327960</v>
      </c>
      <c r="C1014">
        <v>30</v>
      </c>
      <c r="D1014">
        <v>59500</v>
      </c>
      <c r="E1014" t="s">
        <v>429</v>
      </c>
    </row>
    <row r="1015" spans="1:5">
      <c r="A1015" t="s">
        <v>738</v>
      </c>
      <c r="B1015">
        <v>378517148</v>
      </c>
      <c r="C1015">
        <v>11</v>
      </c>
      <c r="D1015">
        <v>59800</v>
      </c>
      <c r="E1015" t="s">
        <v>384</v>
      </c>
    </row>
    <row r="1016" spans="1:5">
      <c r="A1016" t="s">
        <v>366</v>
      </c>
      <c r="B1016">
        <v>215905407</v>
      </c>
      <c r="C1016">
        <v>15</v>
      </c>
      <c r="D1016">
        <v>59430</v>
      </c>
      <c r="E1016" t="s">
        <v>367</v>
      </c>
    </row>
    <row r="1017" spans="1:5" hidden="1">
      <c r="A1017" t="s">
        <v>118</v>
      </c>
      <c r="B1017">
        <v>731920237</v>
      </c>
      <c r="C1017">
        <v>54</v>
      </c>
      <c r="D1017">
        <v>62217</v>
      </c>
      <c r="E1017" t="s">
        <v>119</v>
      </c>
    </row>
    <row r="1018" spans="1:5" hidden="1">
      <c r="A1018" t="s">
        <v>821</v>
      </c>
      <c r="B1018">
        <v>783911944</v>
      </c>
      <c r="C1018">
        <v>24</v>
      </c>
      <c r="D1018">
        <v>62014</v>
      </c>
      <c r="E1018" t="s">
        <v>330</v>
      </c>
    </row>
    <row r="1019" spans="1:5">
      <c r="A1019" t="s">
        <v>120</v>
      </c>
      <c r="B1019">
        <v>215901125</v>
      </c>
      <c r="C1019">
        <v>90</v>
      </c>
      <c r="D1019">
        <v>59860</v>
      </c>
      <c r="E1019" t="s">
        <v>121</v>
      </c>
    </row>
    <row r="1020" spans="1:5">
      <c r="A1020" t="s">
        <v>120</v>
      </c>
      <c r="B1020">
        <v>215901125</v>
      </c>
      <c r="C1020">
        <v>90</v>
      </c>
      <c r="D1020">
        <v>59860</v>
      </c>
      <c r="E1020" t="s">
        <v>121</v>
      </c>
    </row>
    <row r="1021" spans="1:5" hidden="1">
      <c r="A1021" t="s">
        <v>122</v>
      </c>
      <c r="B1021">
        <v>393995451</v>
      </c>
      <c r="C1021">
        <v>19</v>
      </c>
      <c r="D1021">
        <v>62100</v>
      </c>
      <c r="E1021" t="s">
        <v>386</v>
      </c>
    </row>
    <row r="1022" spans="1:5" hidden="1">
      <c r="A1022" t="s">
        <v>123</v>
      </c>
      <c r="B1022">
        <v>381595164</v>
      </c>
      <c r="C1022">
        <v>25</v>
      </c>
      <c r="D1022">
        <v>62223</v>
      </c>
      <c r="E1022" t="s">
        <v>124</v>
      </c>
    </row>
    <row r="1023" spans="1:5" hidden="1">
      <c r="A1023" t="s">
        <v>125</v>
      </c>
      <c r="B1023">
        <v>377524319</v>
      </c>
      <c r="C1023">
        <v>29</v>
      </c>
      <c r="D1023">
        <v>62100</v>
      </c>
      <c r="E1023" t="s">
        <v>386</v>
      </c>
    </row>
    <row r="1024" spans="1:5" hidden="1">
      <c r="A1024" t="s">
        <v>126</v>
      </c>
      <c r="B1024">
        <v>551920135</v>
      </c>
      <c r="C1024">
        <v>11</v>
      </c>
      <c r="D1024">
        <v>62147</v>
      </c>
      <c r="E1024" t="s">
        <v>127</v>
      </c>
    </row>
    <row r="1025" spans="1:5" hidden="1">
      <c r="A1025" t="s">
        <v>128</v>
      </c>
      <c r="B1025">
        <v>352014955</v>
      </c>
      <c r="C1025">
        <v>186</v>
      </c>
      <c r="D1025">
        <v>69286</v>
      </c>
      <c r="E1025" t="s">
        <v>129</v>
      </c>
    </row>
    <row r="1026" spans="1:5">
      <c r="A1026" t="s">
        <v>1166</v>
      </c>
      <c r="B1026">
        <v>215906066</v>
      </c>
      <c r="C1026">
        <v>18</v>
      </c>
      <c r="D1026">
        <v>59300</v>
      </c>
      <c r="E1026" t="s">
        <v>388</v>
      </c>
    </row>
    <row r="1027" spans="1:5">
      <c r="A1027" t="s">
        <v>1166</v>
      </c>
      <c r="B1027">
        <v>215906066</v>
      </c>
      <c r="C1027">
        <v>18</v>
      </c>
      <c r="D1027">
        <v>59300</v>
      </c>
      <c r="E1027" t="s">
        <v>388</v>
      </c>
    </row>
    <row r="1028" spans="1:5">
      <c r="A1028" t="s">
        <v>1166</v>
      </c>
      <c r="B1028">
        <v>215906066</v>
      </c>
      <c r="C1028">
        <v>18</v>
      </c>
      <c r="D1028">
        <v>59300</v>
      </c>
      <c r="E1028" t="s">
        <v>388</v>
      </c>
    </row>
    <row r="1029" spans="1:5" hidden="1">
      <c r="A1029" t="s">
        <v>130</v>
      </c>
      <c r="B1029">
        <v>382401867</v>
      </c>
      <c r="C1029">
        <v>363</v>
      </c>
      <c r="D1029">
        <v>75017</v>
      </c>
      <c r="E1029" t="s">
        <v>361</v>
      </c>
    </row>
    <row r="1030" spans="1:5">
      <c r="A1030" t="s">
        <v>131</v>
      </c>
      <c r="B1030">
        <v>458506011</v>
      </c>
      <c r="C1030">
        <v>105</v>
      </c>
      <c r="D1030">
        <v>59118</v>
      </c>
      <c r="E1030" t="s">
        <v>919</v>
      </c>
    </row>
    <row r="1031" spans="1:5">
      <c r="A1031" t="s">
        <v>132</v>
      </c>
      <c r="B1031">
        <v>419063755</v>
      </c>
      <c r="C1031">
        <v>229</v>
      </c>
      <c r="D1031">
        <v>59000</v>
      </c>
      <c r="E1031" t="s">
        <v>384</v>
      </c>
    </row>
    <row r="1032" spans="1:5" hidden="1">
      <c r="A1032" t="s">
        <v>133</v>
      </c>
      <c r="B1032">
        <v>333912764</v>
      </c>
      <c r="C1032">
        <v>86</v>
      </c>
      <c r="D1032">
        <v>13008</v>
      </c>
      <c r="E1032" t="s">
        <v>134</v>
      </c>
    </row>
    <row r="1033" spans="1:5">
      <c r="A1033" t="s">
        <v>135</v>
      </c>
      <c r="B1033">
        <v>562091546</v>
      </c>
      <c r="C1033">
        <v>332</v>
      </c>
      <c r="D1033">
        <v>59650</v>
      </c>
      <c r="E1033" t="s">
        <v>591</v>
      </c>
    </row>
    <row r="1034" spans="1:5" hidden="1">
      <c r="A1034" t="s">
        <v>136</v>
      </c>
      <c r="B1034">
        <v>110090016</v>
      </c>
      <c r="C1034">
        <v>12</v>
      </c>
      <c r="D1034">
        <v>75007</v>
      </c>
      <c r="E1034" t="s">
        <v>361</v>
      </c>
    </row>
    <row r="1035" spans="1:5" hidden="1">
      <c r="A1035" t="s">
        <v>136</v>
      </c>
      <c r="B1035">
        <v>110090016</v>
      </c>
      <c r="C1035">
        <v>12</v>
      </c>
      <c r="D1035">
        <v>75007</v>
      </c>
      <c r="E1035" t="s">
        <v>361</v>
      </c>
    </row>
    <row r="1036" spans="1:5" hidden="1">
      <c r="A1036" t="s">
        <v>137</v>
      </c>
    </row>
    <row r="1037" spans="1:5" hidden="1">
      <c r="A1037" t="s">
        <v>137</v>
      </c>
    </row>
    <row r="1038" spans="1:5" hidden="1">
      <c r="A1038" t="s">
        <v>137</v>
      </c>
    </row>
    <row r="1039" spans="1:5" hidden="1">
      <c r="A1039" t="s">
        <v>137</v>
      </c>
    </row>
    <row r="1040" spans="1:5" hidden="1">
      <c r="A1040" t="s">
        <v>137</v>
      </c>
    </row>
    <row r="1041" spans="1:5">
      <c r="A1041" t="s">
        <v>117</v>
      </c>
      <c r="B1041">
        <v>385327960</v>
      </c>
      <c r="C1041">
        <v>30</v>
      </c>
      <c r="D1041">
        <v>59500</v>
      </c>
      <c r="E1041" t="s">
        <v>429</v>
      </c>
    </row>
    <row r="1042" spans="1:5" hidden="1">
      <c r="A1042" t="s">
        <v>138</v>
      </c>
      <c r="B1042">
        <v>33453493</v>
      </c>
      <c r="C1042">
        <v>163</v>
      </c>
    </row>
    <row r="1043" spans="1:5" hidden="1">
      <c r="A1043" t="s">
        <v>139</v>
      </c>
      <c r="B1043">
        <v>561750845</v>
      </c>
      <c r="C1043">
        <v>373</v>
      </c>
      <c r="D1043">
        <v>76133</v>
      </c>
      <c r="E1043" t="s">
        <v>140</v>
      </c>
    </row>
    <row r="1044" spans="1:5" hidden="1">
      <c r="A1044" t="s">
        <v>683</v>
      </c>
      <c r="B1044">
        <v>775672272</v>
      </c>
      <c r="C1044">
        <v>19728</v>
      </c>
      <c r="D1044">
        <v>62000</v>
      </c>
      <c r="E1044" t="s">
        <v>753</v>
      </c>
    </row>
    <row r="1045" spans="1:5" hidden="1">
      <c r="A1045" t="s">
        <v>683</v>
      </c>
      <c r="B1045">
        <v>775672272</v>
      </c>
      <c r="C1045">
        <v>19728</v>
      </c>
      <c r="D1045">
        <v>62000</v>
      </c>
      <c r="E1045" t="s">
        <v>753</v>
      </c>
    </row>
    <row r="1046" spans="1:5" hidden="1">
      <c r="A1046" t="s">
        <v>141</v>
      </c>
    </row>
    <row r="1047" spans="1:5" hidden="1">
      <c r="A1047" t="s">
        <v>142</v>
      </c>
    </row>
    <row r="1048" spans="1:5">
      <c r="A1048" t="s">
        <v>143</v>
      </c>
      <c r="B1048">
        <v>686820382</v>
      </c>
      <c r="C1048">
        <v>55</v>
      </c>
      <c r="D1048">
        <v>59000</v>
      </c>
      <c r="E1048" t="s">
        <v>384</v>
      </c>
    </row>
    <row r="1049" spans="1:5">
      <c r="A1049" t="s">
        <v>143</v>
      </c>
      <c r="B1049">
        <v>686820382</v>
      </c>
      <c r="C1049">
        <v>55</v>
      </c>
      <c r="D1049">
        <v>59000</v>
      </c>
      <c r="E1049" t="s">
        <v>384</v>
      </c>
    </row>
    <row r="1050" spans="1:5" hidden="1">
      <c r="A1050" t="s">
        <v>144</v>
      </c>
      <c r="B1050">
        <v>246200729</v>
      </c>
      <c r="C1050">
        <v>118</v>
      </c>
      <c r="D1050">
        <v>62200</v>
      </c>
      <c r="E1050" t="s">
        <v>390</v>
      </c>
    </row>
    <row r="1051" spans="1:5" hidden="1">
      <c r="A1051" t="s">
        <v>145</v>
      </c>
      <c r="B1051">
        <v>216205161</v>
      </c>
      <c r="C1051">
        <v>13</v>
      </c>
      <c r="D1051">
        <v>62190</v>
      </c>
      <c r="E1051" t="s">
        <v>621</v>
      </c>
    </row>
    <row r="1052" spans="1:5">
      <c r="A1052" t="s">
        <v>146</v>
      </c>
      <c r="B1052">
        <v>732062880</v>
      </c>
      <c r="C1052">
        <v>73</v>
      </c>
      <c r="D1052">
        <v>59701</v>
      </c>
      <c r="E1052" t="s">
        <v>22</v>
      </c>
    </row>
    <row r="1053" spans="1:5" hidden="1">
      <c r="A1053" t="s">
        <v>147</v>
      </c>
      <c r="B1053">
        <v>350558128</v>
      </c>
      <c r="C1053">
        <v>20</v>
      </c>
      <c r="D1053">
        <v>62200</v>
      </c>
      <c r="E1053" t="s">
        <v>390</v>
      </c>
    </row>
    <row r="1054" spans="1:5" hidden="1">
      <c r="A1054" t="s">
        <v>148</v>
      </c>
    </row>
    <row r="1055" spans="1:5">
      <c r="A1055" t="s">
        <v>149</v>
      </c>
      <c r="B1055">
        <v>175901115</v>
      </c>
      <c r="C1055">
        <v>14</v>
      </c>
      <c r="D1055">
        <v>59500</v>
      </c>
      <c r="E1055" t="s">
        <v>429</v>
      </c>
    </row>
  </sheetData>
  <autoFilter ref="A1:E1055">
    <filterColumn colId="3">
      <customFilters and="1">
        <customFilter operator="greaterThanOrEqual" val="59000"/>
        <customFilter operator="lessThanOrEqual" val="59999"/>
      </customFilters>
    </filterColumn>
  </autoFilter>
  <phoneticPr fontId="24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B1:M17"/>
  <sheetViews>
    <sheetView workbookViewId="0">
      <selection activeCell="F18" sqref="F18"/>
    </sheetView>
  </sheetViews>
  <sheetFormatPr baseColWidth="10" defaultColWidth="9.140625" defaultRowHeight="12.75"/>
  <cols>
    <col min="2" max="2" width="19.42578125" customWidth="1"/>
    <col min="3" max="3" width="14.140625" customWidth="1"/>
    <col min="4" max="4" width="12.5703125" style="83" bestFit="1" customWidth="1"/>
    <col min="7" max="7" width="22.5703125" bestFit="1" customWidth="1"/>
    <col min="8" max="8" width="3.7109375" customWidth="1"/>
    <col min="9" max="9" width="14.28515625" customWidth="1"/>
    <col min="10" max="10" width="10.7109375" customWidth="1"/>
    <col min="11" max="11" width="12.28515625" bestFit="1" customWidth="1"/>
  </cols>
  <sheetData>
    <row r="1" spans="2:13">
      <c r="C1" s="12"/>
      <c r="G1" s="457"/>
      <c r="I1" s="457"/>
      <c r="M1" s="383"/>
    </row>
    <row r="2" spans="2:13" ht="15">
      <c r="B2" s="61" t="s">
        <v>1311</v>
      </c>
      <c r="C2" s="61" t="s">
        <v>1312</v>
      </c>
      <c r="D2" s="102" t="s">
        <v>1313</v>
      </c>
      <c r="G2" s="457"/>
      <c r="M2" s="383"/>
    </row>
    <row r="3" spans="2:13">
      <c r="B3" t="s">
        <v>1320</v>
      </c>
      <c r="C3" t="s">
        <v>1315</v>
      </c>
      <c r="D3" s="103">
        <v>120666</v>
      </c>
      <c r="M3" s="383"/>
    </row>
    <row r="4" spans="2:13">
      <c r="B4" t="s">
        <v>1320</v>
      </c>
      <c r="C4" t="s">
        <v>1316</v>
      </c>
      <c r="D4" s="103">
        <v>129732</v>
      </c>
    </row>
    <row r="5" spans="2:13" ht="15">
      <c r="B5" t="s">
        <v>1320</v>
      </c>
      <c r="C5" t="s">
        <v>1318</v>
      </c>
      <c r="D5" s="103">
        <v>174336</v>
      </c>
      <c r="I5" s="61" t="s">
        <v>1311</v>
      </c>
      <c r="J5" s="61" t="s">
        <v>1312</v>
      </c>
      <c r="K5" s="102" t="s">
        <v>1313</v>
      </c>
    </row>
    <row r="6" spans="2:13">
      <c r="B6" t="s">
        <v>1320</v>
      </c>
      <c r="C6" t="s">
        <v>1317</v>
      </c>
      <c r="D6" s="103">
        <v>188851</v>
      </c>
      <c r="I6" s="382" t="s">
        <v>1320</v>
      </c>
      <c r="J6" s="382" t="s">
        <v>1317</v>
      </c>
      <c r="K6" s="103">
        <v>188851</v>
      </c>
    </row>
    <row r="7" spans="2:13">
      <c r="B7" t="s">
        <v>1319</v>
      </c>
      <c r="C7" t="s">
        <v>1318</v>
      </c>
      <c r="D7" s="103">
        <v>100508</v>
      </c>
      <c r="I7" s="382" t="s">
        <v>1319</v>
      </c>
      <c r="J7" s="382" t="s">
        <v>1317</v>
      </c>
      <c r="K7" s="103">
        <v>255599</v>
      </c>
    </row>
    <row r="8" spans="2:13">
      <c r="B8" t="s">
        <v>1319</v>
      </c>
      <c r="C8" t="s">
        <v>1315</v>
      </c>
      <c r="D8" s="103">
        <v>139170</v>
      </c>
      <c r="I8" s="382" t="s">
        <v>1314</v>
      </c>
      <c r="J8" s="382" t="s">
        <v>1317</v>
      </c>
      <c r="K8" s="103">
        <v>118299</v>
      </c>
    </row>
    <row r="9" spans="2:13">
      <c r="B9" t="s">
        <v>1319</v>
      </c>
      <c r="C9" t="s">
        <v>1316</v>
      </c>
      <c r="D9" s="106">
        <v>183632</v>
      </c>
      <c r="I9" s="382" t="s">
        <v>1320</v>
      </c>
      <c r="J9" s="382" t="s">
        <v>1316</v>
      </c>
      <c r="K9" s="103">
        <v>129732</v>
      </c>
    </row>
    <row r="10" spans="2:13">
      <c r="B10" t="s">
        <v>1319</v>
      </c>
      <c r="C10" t="s">
        <v>1317</v>
      </c>
      <c r="D10" s="103">
        <v>255599</v>
      </c>
      <c r="I10" s="382" t="s">
        <v>1319</v>
      </c>
      <c r="J10" s="382" t="s">
        <v>1316</v>
      </c>
      <c r="K10" s="106">
        <v>183632</v>
      </c>
    </row>
    <row r="11" spans="2:13">
      <c r="B11" t="s">
        <v>1314</v>
      </c>
      <c r="C11" t="s">
        <v>1318</v>
      </c>
      <c r="D11" s="103">
        <v>114452</v>
      </c>
      <c r="I11" s="382" t="s">
        <v>1314</v>
      </c>
      <c r="J11" s="382" t="s">
        <v>1316</v>
      </c>
      <c r="K11" s="106">
        <v>183651</v>
      </c>
    </row>
    <row r="12" spans="2:13">
      <c r="B12" t="s">
        <v>1314</v>
      </c>
      <c r="C12" t="s">
        <v>1317</v>
      </c>
      <c r="D12" s="103">
        <v>118299</v>
      </c>
      <c r="I12" s="382" t="s">
        <v>1320</v>
      </c>
      <c r="J12" s="382" t="s">
        <v>1318</v>
      </c>
      <c r="K12" s="103">
        <v>174336</v>
      </c>
    </row>
    <row r="13" spans="2:13">
      <c r="B13" t="s">
        <v>1314</v>
      </c>
      <c r="C13" t="s">
        <v>1316</v>
      </c>
      <c r="D13" s="106">
        <v>183651</v>
      </c>
      <c r="I13" s="382" t="s">
        <v>1319</v>
      </c>
      <c r="J13" s="382" t="s">
        <v>1318</v>
      </c>
      <c r="K13" s="103">
        <v>100508</v>
      </c>
    </row>
    <row r="14" spans="2:13">
      <c r="B14" t="s">
        <v>1314</v>
      </c>
      <c r="C14" t="s">
        <v>1315</v>
      </c>
      <c r="D14" s="103">
        <v>201438</v>
      </c>
      <c r="I14" s="382" t="s">
        <v>1314</v>
      </c>
      <c r="J14" s="382" t="s">
        <v>1318</v>
      </c>
      <c r="K14" s="103">
        <v>114452</v>
      </c>
    </row>
    <row r="15" spans="2:13">
      <c r="I15" s="382" t="s">
        <v>1320</v>
      </c>
      <c r="J15" s="382" t="s">
        <v>1315</v>
      </c>
      <c r="K15" s="103">
        <v>120666</v>
      </c>
    </row>
    <row r="16" spans="2:13">
      <c r="I16" s="382" t="s">
        <v>1319</v>
      </c>
      <c r="J16" s="382" t="s">
        <v>1315</v>
      </c>
      <c r="K16" s="103">
        <v>139170</v>
      </c>
    </row>
    <row r="17" spans="9:11">
      <c r="I17" s="382" t="s">
        <v>1314</v>
      </c>
      <c r="J17" s="382" t="s">
        <v>1315</v>
      </c>
      <c r="K17" s="103">
        <v>201438</v>
      </c>
    </row>
  </sheetData>
  <sortState ref="I6:K17">
    <sortCondition ref="J7:J18"/>
  </sortState>
  <conditionalFormatting sqref="D3:D14">
    <cfRule type="cellIs" dxfId="8" priority="2" operator="lessThan">
      <formula>150000</formula>
    </cfRule>
  </conditionalFormatting>
  <conditionalFormatting sqref="K6:K17">
    <cfRule type="cellIs" dxfId="7" priority="1" operator="lessThan">
      <formula>150000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FF0000"/>
  </sheetPr>
  <dimension ref="A1:H18"/>
  <sheetViews>
    <sheetView workbookViewId="0">
      <selection activeCell="B24" sqref="B24"/>
    </sheetView>
  </sheetViews>
  <sheetFormatPr baseColWidth="10" defaultRowHeight="12.75"/>
  <cols>
    <col min="1" max="1" width="20.5703125" bestFit="1" customWidth="1"/>
    <col min="2" max="2" width="22.42578125" customWidth="1"/>
    <col min="8" max="8" width="20.5703125" customWidth="1"/>
    <col min="9" max="9" width="16.85546875" customWidth="1"/>
  </cols>
  <sheetData>
    <row r="1" spans="1:8">
      <c r="A1" s="458"/>
      <c r="B1" s="458"/>
    </row>
    <row r="2" spans="1:8">
      <c r="B2" s="458"/>
    </row>
    <row r="3" spans="1:8">
      <c r="B3" s="458"/>
    </row>
    <row r="4" spans="1:8">
      <c r="A4" s="457"/>
    </row>
    <row r="7" spans="1:8">
      <c r="A7" s="457"/>
    </row>
    <row r="8" spans="1:8">
      <c r="A8" s="457"/>
    </row>
    <row r="9" spans="1:8">
      <c r="A9" s="457"/>
    </row>
    <row r="10" spans="1:8">
      <c r="A10" s="457"/>
      <c r="H10" s="158"/>
    </row>
    <row r="11" spans="1:8">
      <c r="A11" s="457"/>
      <c r="H11" s="158"/>
    </row>
    <row r="12" spans="1:8">
      <c r="H12" s="158"/>
    </row>
    <row r="13" spans="1:8">
      <c r="H13" s="158"/>
    </row>
    <row r="14" spans="1:8">
      <c r="A14" s="158"/>
      <c r="B14" s="11"/>
      <c r="H14" s="158"/>
    </row>
    <row r="15" spans="1:8">
      <c r="A15" s="158"/>
      <c r="B15" s="11"/>
      <c r="H15" s="158"/>
    </row>
    <row r="16" spans="1:8">
      <c r="A16" s="158"/>
      <c r="B16" s="11"/>
    </row>
    <row r="17" spans="1:2">
      <c r="A17" s="158"/>
      <c r="B17" s="11"/>
    </row>
    <row r="18" spans="1:2">
      <c r="A18" s="158"/>
      <c r="B18" s="11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N706"/>
  <sheetViews>
    <sheetView topLeftCell="B1" workbookViewId="0">
      <selection activeCell="G5" sqref="G5"/>
    </sheetView>
  </sheetViews>
  <sheetFormatPr baseColWidth="10" defaultRowHeight="12.75"/>
  <cols>
    <col min="1" max="1" width="41.42578125" customWidth="1"/>
    <col min="3" max="3" width="9.5703125" bestFit="1" customWidth="1"/>
    <col min="4" max="4" width="10.28515625" customWidth="1"/>
    <col min="5" max="5" width="31.7109375" bestFit="1" customWidth="1"/>
    <col min="6" max="6" width="4.42578125" customWidth="1"/>
    <col min="7" max="7" width="28.42578125" customWidth="1"/>
    <col min="8" max="8" width="4" customWidth="1"/>
    <col min="9" max="9" width="16.5703125" customWidth="1"/>
  </cols>
  <sheetData>
    <row r="1" spans="1:14">
      <c r="A1" s="12" t="s">
        <v>150</v>
      </c>
      <c r="B1" s="12" t="s">
        <v>151</v>
      </c>
      <c r="C1" s="12" t="s">
        <v>154</v>
      </c>
      <c r="D1" s="12" t="s">
        <v>152</v>
      </c>
      <c r="E1" s="12" t="s">
        <v>153</v>
      </c>
      <c r="G1" s="458"/>
      <c r="H1" s="382"/>
      <c r="I1" s="408" t="s">
        <v>2235</v>
      </c>
      <c r="J1" s="383" t="s">
        <v>2237</v>
      </c>
      <c r="K1" s="382"/>
      <c r="L1" s="382"/>
      <c r="M1" s="382"/>
      <c r="N1" s="382"/>
    </row>
    <row r="2" spans="1:14">
      <c r="A2" t="s">
        <v>1104</v>
      </c>
      <c r="B2">
        <v>26590891</v>
      </c>
      <c r="C2">
        <v>14</v>
      </c>
      <c r="D2">
        <v>59190</v>
      </c>
      <c r="E2" t="s">
        <v>1105</v>
      </c>
      <c r="G2" s="383"/>
      <c r="H2" s="382"/>
      <c r="I2" s="383" t="s">
        <v>2238</v>
      </c>
      <c r="J2" s="382"/>
      <c r="K2" s="382"/>
      <c r="L2" s="382"/>
      <c r="M2" s="382"/>
      <c r="N2" s="382"/>
    </row>
    <row r="3" spans="1:14">
      <c r="A3" t="s">
        <v>138</v>
      </c>
      <c r="B3">
        <v>33453493</v>
      </c>
      <c r="C3">
        <v>163</v>
      </c>
      <c r="I3" s="383"/>
      <c r="J3" s="382"/>
      <c r="K3" s="382"/>
      <c r="L3" s="382"/>
      <c r="M3" s="382"/>
      <c r="N3" s="382"/>
    </row>
    <row r="4" spans="1:14">
      <c r="A4" t="s">
        <v>694</v>
      </c>
      <c r="B4">
        <v>45550571</v>
      </c>
      <c r="C4">
        <v>25</v>
      </c>
      <c r="D4">
        <v>59128</v>
      </c>
      <c r="E4" t="s">
        <v>477</v>
      </c>
      <c r="I4" s="12" t="s">
        <v>150</v>
      </c>
      <c r="J4" s="12" t="s">
        <v>151</v>
      </c>
      <c r="K4" s="12" t="s">
        <v>154</v>
      </c>
      <c r="L4" s="12" t="s">
        <v>152</v>
      </c>
      <c r="M4" s="12" t="s">
        <v>153</v>
      </c>
    </row>
    <row r="5" spans="1:14">
      <c r="A5" t="s">
        <v>899</v>
      </c>
      <c r="B5">
        <v>46350039</v>
      </c>
      <c r="C5">
        <v>205</v>
      </c>
      <c r="D5">
        <v>59800</v>
      </c>
      <c r="E5" t="s">
        <v>384</v>
      </c>
      <c r="I5" s="382" t="s">
        <v>1104</v>
      </c>
      <c r="J5" s="382">
        <v>26590891</v>
      </c>
      <c r="K5" s="382">
        <v>14</v>
      </c>
      <c r="L5" s="382">
        <v>59190</v>
      </c>
      <c r="M5" s="382" t="s">
        <v>1105</v>
      </c>
    </row>
    <row r="6" spans="1:14">
      <c r="A6" t="s">
        <v>1169</v>
      </c>
      <c r="B6">
        <v>46350088</v>
      </c>
      <c r="C6">
        <v>38</v>
      </c>
      <c r="D6">
        <v>59310</v>
      </c>
      <c r="E6" s="338" t="s">
        <v>848</v>
      </c>
      <c r="I6" s="382" t="s">
        <v>138</v>
      </c>
      <c r="J6" s="382">
        <v>33453493</v>
      </c>
      <c r="K6" s="382">
        <v>163</v>
      </c>
      <c r="L6" s="382"/>
      <c r="M6" s="382"/>
    </row>
    <row r="7" spans="1:14">
      <c r="A7" t="s">
        <v>1169</v>
      </c>
      <c r="B7">
        <v>46350088</v>
      </c>
      <c r="C7">
        <v>38</v>
      </c>
      <c r="D7">
        <v>59500</v>
      </c>
      <c r="E7" t="s">
        <v>429</v>
      </c>
      <c r="I7" s="382" t="s">
        <v>694</v>
      </c>
      <c r="J7" s="382">
        <v>45550571</v>
      </c>
      <c r="K7" s="382">
        <v>25</v>
      </c>
      <c r="L7" s="382">
        <v>59128</v>
      </c>
      <c r="M7" s="382" t="s">
        <v>477</v>
      </c>
    </row>
    <row r="8" spans="1:14">
      <c r="A8" t="s">
        <v>1130</v>
      </c>
      <c r="B8">
        <v>75550731</v>
      </c>
      <c r="C8">
        <v>14</v>
      </c>
      <c r="D8">
        <v>59122</v>
      </c>
      <c r="E8" t="s">
        <v>1131</v>
      </c>
      <c r="I8" s="382" t="s">
        <v>899</v>
      </c>
      <c r="J8" s="382">
        <v>46350039</v>
      </c>
      <c r="K8" s="382">
        <v>205</v>
      </c>
      <c r="L8" s="382">
        <v>59800</v>
      </c>
      <c r="M8" s="382" t="s">
        <v>384</v>
      </c>
    </row>
    <row r="9" spans="1:14">
      <c r="A9" t="s">
        <v>959</v>
      </c>
      <c r="B9">
        <v>75751230</v>
      </c>
      <c r="C9">
        <v>14</v>
      </c>
      <c r="D9">
        <v>59470</v>
      </c>
      <c r="E9" s="337" t="s">
        <v>960</v>
      </c>
      <c r="I9" s="382" t="s">
        <v>1169</v>
      </c>
      <c r="J9" s="382">
        <v>46350088</v>
      </c>
      <c r="K9" s="382">
        <v>38</v>
      </c>
      <c r="L9" s="382">
        <v>59310</v>
      </c>
      <c r="M9" s="383" t="s">
        <v>848</v>
      </c>
    </row>
    <row r="10" spans="1:14">
      <c r="A10" t="s">
        <v>472</v>
      </c>
      <c r="B10">
        <v>75950204</v>
      </c>
      <c r="C10">
        <v>26</v>
      </c>
      <c r="D10">
        <v>59379</v>
      </c>
      <c r="E10" t="s">
        <v>473</v>
      </c>
      <c r="I10" s="382" t="s">
        <v>1169</v>
      </c>
      <c r="J10" s="382">
        <v>46350088</v>
      </c>
      <c r="K10" s="382">
        <v>38</v>
      </c>
      <c r="L10" s="382">
        <v>59500</v>
      </c>
      <c r="M10" s="382" t="s">
        <v>429</v>
      </c>
    </row>
    <row r="11" spans="1:14">
      <c r="A11" t="s">
        <v>1024</v>
      </c>
      <c r="B11">
        <v>76450212</v>
      </c>
      <c r="C11">
        <v>14</v>
      </c>
      <c r="D11">
        <v>59430</v>
      </c>
      <c r="E11" t="s">
        <v>1025</v>
      </c>
      <c r="I11" s="382" t="s">
        <v>1130</v>
      </c>
      <c r="J11" s="382">
        <v>75550731</v>
      </c>
      <c r="K11" s="382">
        <v>14</v>
      </c>
      <c r="L11" s="382">
        <v>59122</v>
      </c>
      <c r="M11" s="382" t="s">
        <v>1131</v>
      </c>
    </row>
    <row r="12" spans="1:14">
      <c r="A12" t="s">
        <v>596</v>
      </c>
      <c r="B12">
        <v>76750223</v>
      </c>
      <c r="C12">
        <v>26</v>
      </c>
      <c r="D12">
        <v>59820</v>
      </c>
      <c r="E12" t="s">
        <v>597</v>
      </c>
      <c r="I12" s="382" t="s">
        <v>959</v>
      </c>
      <c r="J12" s="382">
        <v>75751230</v>
      </c>
      <c r="K12" s="382">
        <v>14</v>
      </c>
      <c r="L12" s="382">
        <v>59470</v>
      </c>
      <c r="M12" s="382" t="s">
        <v>960</v>
      </c>
    </row>
    <row r="13" spans="1:14">
      <c r="A13" t="s">
        <v>1014</v>
      </c>
      <c r="B13">
        <v>110090016</v>
      </c>
      <c r="C13">
        <v>12</v>
      </c>
      <c r="D13">
        <v>59341</v>
      </c>
      <c r="E13" t="s">
        <v>532</v>
      </c>
      <c r="I13" s="382" t="s">
        <v>472</v>
      </c>
      <c r="J13" s="382">
        <v>75950204</v>
      </c>
      <c r="K13" s="382">
        <v>26</v>
      </c>
      <c r="L13" s="382">
        <v>59379</v>
      </c>
      <c r="M13" s="382" t="s">
        <v>473</v>
      </c>
    </row>
    <row r="14" spans="1:14">
      <c r="A14" t="s">
        <v>783</v>
      </c>
      <c r="B14">
        <v>110090016</v>
      </c>
      <c r="C14">
        <v>12</v>
      </c>
      <c r="D14">
        <v>36300</v>
      </c>
      <c r="E14" t="s">
        <v>784</v>
      </c>
      <c r="I14" s="382" t="s">
        <v>1024</v>
      </c>
      <c r="J14" s="382">
        <v>76450212</v>
      </c>
      <c r="K14" s="382">
        <v>14</v>
      </c>
      <c r="L14" s="382">
        <v>59430</v>
      </c>
      <c r="M14" s="382" t="s">
        <v>1025</v>
      </c>
    </row>
    <row r="15" spans="1:14">
      <c r="A15" t="s">
        <v>136</v>
      </c>
      <c r="B15">
        <v>110090016</v>
      </c>
      <c r="C15">
        <v>12</v>
      </c>
      <c r="D15">
        <v>75007</v>
      </c>
      <c r="E15" t="s">
        <v>361</v>
      </c>
      <c r="I15" s="382" t="s">
        <v>596</v>
      </c>
      <c r="J15" s="382">
        <v>76750223</v>
      </c>
      <c r="K15" s="382">
        <v>26</v>
      </c>
      <c r="L15" s="382">
        <v>59820</v>
      </c>
      <c r="M15" s="382" t="s">
        <v>597</v>
      </c>
    </row>
    <row r="16" spans="1:14">
      <c r="A16" t="s">
        <v>85</v>
      </c>
      <c r="B16">
        <v>120021027</v>
      </c>
      <c r="C16">
        <v>20</v>
      </c>
      <c r="D16">
        <v>75012</v>
      </c>
      <c r="E16" t="s">
        <v>361</v>
      </c>
      <c r="I16" s="382" t="s">
        <v>1014</v>
      </c>
      <c r="J16" s="382">
        <v>110090016</v>
      </c>
      <c r="K16" s="382">
        <v>12</v>
      </c>
      <c r="L16" s="382">
        <v>59341</v>
      </c>
      <c r="M16" s="382" t="s">
        <v>532</v>
      </c>
    </row>
    <row r="17" spans="1:13">
      <c r="A17" t="s">
        <v>149</v>
      </c>
      <c r="B17">
        <v>175901115</v>
      </c>
      <c r="C17">
        <v>14</v>
      </c>
      <c r="D17">
        <v>59500</v>
      </c>
      <c r="E17" t="s">
        <v>429</v>
      </c>
      <c r="I17" s="382" t="s">
        <v>783</v>
      </c>
      <c r="J17" s="382">
        <v>110090016</v>
      </c>
      <c r="K17" s="382">
        <v>12</v>
      </c>
      <c r="L17" s="382">
        <v>36300</v>
      </c>
      <c r="M17" s="382" t="s">
        <v>784</v>
      </c>
    </row>
    <row r="18" spans="1:13">
      <c r="A18" t="s">
        <v>675</v>
      </c>
      <c r="B18">
        <v>175901115</v>
      </c>
      <c r="C18">
        <v>162</v>
      </c>
      <c r="D18">
        <v>59300</v>
      </c>
      <c r="E18" t="s">
        <v>388</v>
      </c>
      <c r="I18" s="382" t="s">
        <v>136</v>
      </c>
      <c r="J18" s="382">
        <v>110090016</v>
      </c>
      <c r="K18" s="382">
        <v>12</v>
      </c>
      <c r="L18" s="382">
        <v>75007</v>
      </c>
      <c r="M18" s="382" t="s">
        <v>361</v>
      </c>
    </row>
    <row r="19" spans="1:13">
      <c r="A19" t="s">
        <v>558</v>
      </c>
      <c r="B19">
        <v>175901511</v>
      </c>
      <c r="C19">
        <v>63</v>
      </c>
      <c r="D19">
        <v>59300</v>
      </c>
      <c r="E19" t="s">
        <v>388</v>
      </c>
      <c r="I19" s="382" t="s">
        <v>85</v>
      </c>
      <c r="J19" s="382">
        <v>120021027</v>
      </c>
      <c r="K19" s="382">
        <v>20</v>
      </c>
      <c r="L19" s="382">
        <v>75012</v>
      </c>
      <c r="M19" s="382" t="s">
        <v>361</v>
      </c>
    </row>
    <row r="20" spans="1:13">
      <c r="A20" t="s">
        <v>927</v>
      </c>
      <c r="B20">
        <v>175901511</v>
      </c>
      <c r="C20">
        <v>568</v>
      </c>
      <c r="D20">
        <v>59490</v>
      </c>
      <c r="E20" t="s">
        <v>928</v>
      </c>
      <c r="I20" s="382" t="s">
        <v>149</v>
      </c>
      <c r="J20" s="382">
        <v>175901115</v>
      </c>
      <c r="K20" s="382">
        <v>14</v>
      </c>
      <c r="L20" s="382">
        <v>59500</v>
      </c>
      <c r="M20" s="382" t="s">
        <v>429</v>
      </c>
    </row>
    <row r="21" spans="1:13">
      <c r="A21" t="s">
        <v>1037</v>
      </c>
      <c r="B21">
        <v>175901511</v>
      </c>
      <c r="C21">
        <v>14</v>
      </c>
      <c r="D21">
        <v>59800</v>
      </c>
      <c r="E21" t="s">
        <v>384</v>
      </c>
      <c r="I21" s="382" t="s">
        <v>675</v>
      </c>
      <c r="J21" s="382">
        <v>175901115</v>
      </c>
      <c r="K21" s="382">
        <v>162</v>
      </c>
      <c r="L21" s="382">
        <v>59300</v>
      </c>
      <c r="M21" s="382" t="s">
        <v>388</v>
      </c>
    </row>
    <row r="22" spans="1:13">
      <c r="A22" t="s">
        <v>1114</v>
      </c>
      <c r="B22">
        <v>175902204</v>
      </c>
      <c r="C22">
        <v>15</v>
      </c>
      <c r="D22">
        <v>59800</v>
      </c>
      <c r="E22" t="s">
        <v>384</v>
      </c>
      <c r="I22" s="382" t="s">
        <v>558</v>
      </c>
      <c r="J22" s="382">
        <v>175901511</v>
      </c>
      <c r="K22" s="382">
        <v>63</v>
      </c>
      <c r="L22" s="382">
        <v>59300</v>
      </c>
      <c r="M22" s="382" t="s">
        <v>388</v>
      </c>
    </row>
    <row r="23" spans="1:13">
      <c r="A23" t="s">
        <v>387</v>
      </c>
      <c r="B23">
        <v>175902220</v>
      </c>
      <c r="C23">
        <v>11</v>
      </c>
      <c r="D23">
        <v>59300</v>
      </c>
      <c r="E23" t="s">
        <v>388</v>
      </c>
      <c r="I23" s="382" t="s">
        <v>927</v>
      </c>
      <c r="J23" s="382">
        <v>175901511</v>
      </c>
      <c r="K23" s="382">
        <v>568</v>
      </c>
      <c r="L23" s="382">
        <v>59490</v>
      </c>
      <c r="M23" s="382" t="s">
        <v>928</v>
      </c>
    </row>
    <row r="24" spans="1:13">
      <c r="A24" t="s">
        <v>599</v>
      </c>
      <c r="B24">
        <v>175902329</v>
      </c>
      <c r="C24">
        <v>143</v>
      </c>
      <c r="D24">
        <v>62231</v>
      </c>
      <c r="E24" t="s">
        <v>526</v>
      </c>
      <c r="I24" s="382" t="s">
        <v>1037</v>
      </c>
      <c r="J24" s="382">
        <v>175901511</v>
      </c>
      <c r="K24" s="382">
        <v>14</v>
      </c>
      <c r="L24" s="382">
        <v>59800</v>
      </c>
      <c r="M24" s="382" t="s">
        <v>384</v>
      </c>
    </row>
    <row r="25" spans="1:13">
      <c r="A25" t="s">
        <v>599</v>
      </c>
      <c r="B25">
        <v>175902329</v>
      </c>
      <c r="C25">
        <v>317</v>
      </c>
      <c r="D25">
        <v>62231</v>
      </c>
      <c r="E25" t="s">
        <v>526</v>
      </c>
      <c r="I25" s="382" t="s">
        <v>1114</v>
      </c>
      <c r="J25" s="382">
        <v>175902204</v>
      </c>
      <c r="K25" s="382">
        <v>15</v>
      </c>
      <c r="L25" s="382">
        <v>59800</v>
      </c>
      <c r="M25" s="382" t="s">
        <v>384</v>
      </c>
    </row>
    <row r="26" spans="1:13">
      <c r="A26" t="s">
        <v>20</v>
      </c>
      <c r="B26">
        <v>175902600</v>
      </c>
      <c r="C26">
        <v>22</v>
      </c>
      <c r="D26">
        <v>59000</v>
      </c>
      <c r="E26" t="s">
        <v>384</v>
      </c>
      <c r="I26" s="382" t="s">
        <v>387</v>
      </c>
      <c r="J26" s="382">
        <v>175902220</v>
      </c>
      <c r="K26" s="382">
        <v>11</v>
      </c>
      <c r="L26" s="382">
        <v>59300</v>
      </c>
      <c r="M26" s="382" t="s">
        <v>388</v>
      </c>
    </row>
    <row r="27" spans="1:13">
      <c r="A27" t="s">
        <v>1004</v>
      </c>
      <c r="B27">
        <v>175904309</v>
      </c>
      <c r="C27">
        <v>10</v>
      </c>
      <c r="D27">
        <v>59800</v>
      </c>
      <c r="E27" t="s">
        <v>384</v>
      </c>
      <c r="I27" s="382" t="s">
        <v>599</v>
      </c>
      <c r="J27" s="382">
        <v>175902329</v>
      </c>
      <c r="K27" s="382">
        <v>143</v>
      </c>
      <c r="L27" s="382">
        <v>62231</v>
      </c>
      <c r="M27" s="382" t="s">
        <v>526</v>
      </c>
    </row>
    <row r="28" spans="1:13">
      <c r="A28" t="s">
        <v>587</v>
      </c>
      <c r="B28">
        <v>175904317</v>
      </c>
      <c r="C28">
        <v>344</v>
      </c>
      <c r="D28">
        <v>59120</v>
      </c>
      <c r="E28" t="s">
        <v>588</v>
      </c>
      <c r="I28" s="382" t="s">
        <v>599</v>
      </c>
      <c r="J28" s="382">
        <v>175902329</v>
      </c>
      <c r="K28" s="382">
        <v>317</v>
      </c>
      <c r="L28" s="382">
        <v>62231</v>
      </c>
      <c r="M28" s="382" t="s">
        <v>526</v>
      </c>
    </row>
    <row r="29" spans="1:13">
      <c r="A29" t="s">
        <v>587</v>
      </c>
      <c r="B29">
        <v>175904317</v>
      </c>
      <c r="C29">
        <v>13</v>
      </c>
      <c r="D29">
        <v>59800</v>
      </c>
      <c r="E29" t="s">
        <v>384</v>
      </c>
      <c r="I29" s="382" t="s">
        <v>20</v>
      </c>
      <c r="J29" s="382">
        <v>175902600</v>
      </c>
      <c r="K29" s="382">
        <v>22</v>
      </c>
      <c r="L29" s="382">
        <v>59000</v>
      </c>
      <c r="M29" s="382" t="s">
        <v>384</v>
      </c>
    </row>
    <row r="30" spans="1:13">
      <c r="A30" t="s">
        <v>860</v>
      </c>
      <c r="B30">
        <v>175906619</v>
      </c>
      <c r="C30">
        <v>622</v>
      </c>
      <c r="D30">
        <v>59810</v>
      </c>
      <c r="E30" t="s">
        <v>661</v>
      </c>
      <c r="I30" s="382" t="s">
        <v>1004</v>
      </c>
      <c r="J30" s="382">
        <v>175904309</v>
      </c>
      <c r="K30" s="382">
        <v>10</v>
      </c>
      <c r="L30" s="382">
        <v>59800</v>
      </c>
      <c r="M30" s="382" t="s">
        <v>384</v>
      </c>
    </row>
    <row r="31" spans="1:13">
      <c r="A31" t="s">
        <v>398</v>
      </c>
      <c r="B31">
        <v>176200012</v>
      </c>
      <c r="C31">
        <v>19</v>
      </c>
      <c r="D31">
        <v>62000</v>
      </c>
      <c r="E31" t="s">
        <v>330</v>
      </c>
      <c r="I31" s="382" t="s">
        <v>587</v>
      </c>
      <c r="J31" s="382">
        <v>175904317</v>
      </c>
      <c r="K31" s="382">
        <v>344</v>
      </c>
      <c r="L31" s="382">
        <v>59120</v>
      </c>
      <c r="M31" s="382" t="s">
        <v>588</v>
      </c>
    </row>
    <row r="32" spans="1:13">
      <c r="A32" t="s">
        <v>91</v>
      </c>
      <c r="B32">
        <v>176201515</v>
      </c>
      <c r="C32">
        <v>143</v>
      </c>
      <c r="D32">
        <v>62430</v>
      </c>
      <c r="E32" t="s">
        <v>619</v>
      </c>
      <c r="I32" s="382" t="s">
        <v>587</v>
      </c>
      <c r="J32" s="382">
        <v>175904317</v>
      </c>
      <c r="K32" s="382">
        <v>13</v>
      </c>
      <c r="L32" s="382">
        <v>59800</v>
      </c>
      <c r="M32" s="382" t="s">
        <v>384</v>
      </c>
    </row>
    <row r="33" spans="1:13">
      <c r="A33" t="s">
        <v>1047</v>
      </c>
      <c r="B33">
        <v>176201515</v>
      </c>
      <c r="C33">
        <v>10</v>
      </c>
      <c r="D33">
        <v>62000</v>
      </c>
      <c r="E33" t="s">
        <v>330</v>
      </c>
      <c r="I33" s="382" t="s">
        <v>860</v>
      </c>
      <c r="J33" s="382">
        <v>175906619</v>
      </c>
      <c r="K33" s="382">
        <v>622</v>
      </c>
      <c r="L33" s="382">
        <v>59810</v>
      </c>
      <c r="M33" s="382" t="s">
        <v>661</v>
      </c>
    </row>
    <row r="34" spans="1:13">
      <c r="A34" t="s">
        <v>18</v>
      </c>
      <c r="B34">
        <v>176202117</v>
      </c>
      <c r="C34">
        <v>519</v>
      </c>
      <c r="D34">
        <v>62350</v>
      </c>
      <c r="E34" t="s">
        <v>19</v>
      </c>
      <c r="I34" s="382" t="s">
        <v>398</v>
      </c>
      <c r="J34" s="382">
        <v>176200012</v>
      </c>
      <c r="K34" s="382">
        <v>19</v>
      </c>
      <c r="L34" s="382">
        <v>62000</v>
      </c>
      <c r="M34" s="382" t="s">
        <v>330</v>
      </c>
    </row>
    <row r="35" spans="1:13">
      <c r="A35" t="s">
        <v>1057</v>
      </c>
      <c r="B35">
        <v>176202117</v>
      </c>
      <c r="C35">
        <v>1103</v>
      </c>
      <c r="D35">
        <v>62021</v>
      </c>
      <c r="E35" t="s">
        <v>762</v>
      </c>
      <c r="I35" s="382" t="s">
        <v>91</v>
      </c>
      <c r="J35" s="382">
        <v>176201515</v>
      </c>
      <c r="K35" s="382">
        <v>143</v>
      </c>
      <c r="L35" s="382">
        <v>62430</v>
      </c>
      <c r="M35" s="382" t="s">
        <v>619</v>
      </c>
    </row>
    <row r="36" spans="1:13">
      <c r="A36" t="s">
        <v>1149</v>
      </c>
      <c r="B36">
        <v>176206613</v>
      </c>
      <c r="C36">
        <v>372</v>
      </c>
      <c r="D36">
        <v>62170</v>
      </c>
      <c r="E36" t="s">
        <v>1007</v>
      </c>
      <c r="I36" s="382" t="s">
        <v>1047</v>
      </c>
      <c r="J36" s="382">
        <v>176201515</v>
      </c>
      <c r="K36" s="382">
        <v>10</v>
      </c>
      <c r="L36" s="382">
        <v>62000</v>
      </c>
      <c r="M36" s="382" t="s">
        <v>330</v>
      </c>
    </row>
    <row r="37" spans="1:13">
      <c r="A37" t="s">
        <v>812</v>
      </c>
      <c r="B37">
        <v>177606506</v>
      </c>
      <c r="C37">
        <v>133</v>
      </c>
      <c r="D37">
        <v>62179</v>
      </c>
      <c r="E37" t="s">
        <v>813</v>
      </c>
      <c r="I37" s="382" t="s">
        <v>18</v>
      </c>
      <c r="J37" s="382">
        <v>176202117</v>
      </c>
      <c r="K37" s="382">
        <v>519</v>
      </c>
      <c r="L37" s="382">
        <v>62350</v>
      </c>
      <c r="M37" s="382" t="s">
        <v>19</v>
      </c>
    </row>
    <row r="38" spans="1:13">
      <c r="A38" t="s">
        <v>86</v>
      </c>
      <c r="B38">
        <v>177606506</v>
      </c>
      <c r="C38">
        <v>141</v>
      </c>
      <c r="D38">
        <v>62200</v>
      </c>
      <c r="E38" t="s">
        <v>390</v>
      </c>
      <c r="I38" s="382" t="s">
        <v>1057</v>
      </c>
      <c r="J38" s="382">
        <v>176202117</v>
      </c>
      <c r="K38" s="382">
        <v>1103</v>
      </c>
      <c r="L38" s="382">
        <v>62021</v>
      </c>
      <c r="M38" s="382" t="s">
        <v>762</v>
      </c>
    </row>
    <row r="39" spans="1:13">
      <c r="A39" t="s">
        <v>1063</v>
      </c>
      <c r="B39">
        <v>177606506</v>
      </c>
      <c r="C39">
        <v>141</v>
      </c>
      <c r="D39">
        <v>62200</v>
      </c>
      <c r="E39" t="s">
        <v>390</v>
      </c>
      <c r="I39" s="382" t="s">
        <v>1149</v>
      </c>
      <c r="J39" s="382">
        <v>176206613</v>
      </c>
      <c r="K39" s="382">
        <v>372</v>
      </c>
      <c r="L39" s="382">
        <v>62170</v>
      </c>
      <c r="M39" s="382" t="s">
        <v>1007</v>
      </c>
    </row>
    <row r="40" spans="1:13">
      <c r="A40" t="s">
        <v>629</v>
      </c>
      <c r="B40">
        <v>180038028</v>
      </c>
      <c r="C40">
        <v>4504</v>
      </c>
      <c r="D40">
        <v>59208</v>
      </c>
      <c r="E40" t="s">
        <v>630</v>
      </c>
      <c r="I40" s="382" t="s">
        <v>812</v>
      </c>
      <c r="J40" s="382">
        <v>177606506</v>
      </c>
      <c r="K40" s="382">
        <v>133</v>
      </c>
      <c r="L40" s="382">
        <v>62179</v>
      </c>
      <c r="M40" s="382" t="s">
        <v>813</v>
      </c>
    </row>
    <row r="41" spans="1:13">
      <c r="A41" t="s">
        <v>952</v>
      </c>
      <c r="B41">
        <v>180038028</v>
      </c>
      <c r="C41">
        <v>14123</v>
      </c>
      <c r="D41">
        <v>77186</v>
      </c>
      <c r="E41" t="s">
        <v>536</v>
      </c>
      <c r="I41" s="382" t="s">
        <v>86</v>
      </c>
      <c r="J41" s="382">
        <v>177606506</v>
      </c>
      <c r="K41" s="382">
        <v>141</v>
      </c>
      <c r="L41" s="382">
        <v>62200</v>
      </c>
      <c r="M41" s="382" t="s">
        <v>390</v>
      </c>
    </row>
    <row r="42" spans="1:13">
      <c r="A42" t="s">
        <v>1145</v>
      </c>
      <c r="B42">
        <v>180038028</v>
      </c>
      <c r="C42">
        <v>11202</v>
      </c>
      <c r="D42">
        <v>93198</v>
      </c>
      <c r="E42" t="s">
        <v>1146</v>
      </c>
      <c r="I42" s="382" t="s">
        <v>1063</v>
      </c>
      <c r="J42" s="382">
        <v>177606506</v>
      </c>
      <c r="K42" s="382">
        <v>141</v>
      </c>
      <c r="L42" s="382">
        <v>62200</v>
      </c>
      <c r="M42" s="382" t="s">
        <v>390</v>
      </c>
    </row>
    <row r="43" spans="1:13">
      <c r="A43" t="s">
        <v>456</v>
      </c>
      <c r="B43">
        <v>185900107</v>
      </c>
      <c r="C43">
        <v>11</v>
      </c>
      <c r="D43">
        <v>59018</v>
      </c>
      <c r="E43" t="s">
        <v>422</v>
      </c>
      <c r="I43" s="382" t="s">
        <v>629</v>
      </c>
      <c r="J43" s="382">
        <v>180038028</v>
      </c>
      <c r="K43" s="382">
        <v>4504</v>
      </c>
      <c r="L43" s="382">
        <v>59208</v>
      </c>
      <c r="M43" s="382" t="s">
        <v>630</v>
      </c>
    </row>
    <row r="44" spans="1:13">
      <c r="A44" t="s">
        <v>1132</v>
      </c>
      <c r="B44">
        <v>185900172</v>
      </c>
      <c r="C44">
        <v>15</v>
      </c>
      <c r="D44">
        <v>59427</v>
      </c>
      <c r="E44" t="s">
        <v>1133</v>
      </c>
      <c r="I44" s="382" t="s">
        <v>952</v>
      </c>
      <c r="J44" s="382">
        <v>180038028</v>
      </c>
      <c r="K44" s="382">
        <v>14123</v>
      </c>
      <c r="L44" s="382">
        <v>77186</v>
      </c>
      <c r="M44" s="382" t="s">
        <v>536</v>
      </c>
    </row>
    <row r="45" spans="1:13">
      <c r="A45" t="s">
        <v>674</v>
      </c>
      <c r="B45">
        <v>185913506</v>
      </c>
      <c r="C45">
        <v>19</v>
      </c>
      <c r="D45">
        <v>59000</v>
      </c>
      <c r="E45" t="s">
        <v>384</v>
      </c>
      <c r="I45" s="382" t="s">
        <v>1145</v>
      </c>
      <c r="J45" s="382">
        <v>180038028</v>
      </c>
      <c r="K45" s="382">
        <v>11202</v>
      </c>
      <c r="L45" s="382">
        <v>93198</v>
      </c>
      <c r="M45" s="382" t="s">
        <v>1146</v>
      </c>
    </row>
    <row r="46" spans="1:13">
      <c r="A46" t="s">
        <v>716</v>
      </c>
      <c r="B46">
        <v>195900113</v>
      </c>
      <c r="C46">
        <v>42</v>
      </c>
      <c r="D46">
        <v>59280</v>
      </c>
      <c r="E46" t="s">
        <v>717</v>
      </c>
      <c r="I46" s="382" t="s">
        <v>456</v>
      </c>
      <c r="J46" s="382">
        <v>185900107</v>
      </c>
      <c r="K46" s="382">
        <v>11</v>
      </c>
      <c r="L46" s="382">
        <v>59018</v>
      </c>
      <c r="M46" s="382" t="s">
        <v>422</v>
      </c>
    </row>
    <row r="47" spans="1:13">
      <c r="A47" t="s">
        <v>350</v>
      </c>
      <c r="B47">
        <v>195900584</v>
      </c>
      <c r="C47">
        <v>28</v>
      </c>
      <c r="D47">
        <v>59187</v>
      </c>
      <c r="E47" t="s">
        <v>351</v>
      </c>
      <c r="I47" s="382" t="s">
        <v>1132</v>
      </c>
      <c r="J47" s="382">
        <v>185900172</v>
      </c>
      <c r="K47" s="382">
        <v>15</v>
      </c>
      <c r="L47" s="382">
        <v>59427</v>
      </c>
      <c r="M47" s="382" t="s">
        <v>1133</v>
      </c>
    </row>
    <row r="48" spans="1:13">
      <c r="A48" t="s">
        <v>709</v>
      </c>
      <c r="B48">
        <v>195900600</v>
      </c>
      <c r="C48">
        <v>14</v>
      </c>
      <c r="D48">
        <v>59220</v>
      </c>
      <c r="E48" t="s">
        <v>710</v>
      </c>
      <c r="I48" s="382" t="s">
        <v>674</v>
      </c>
      <c r="J48" s="382">
        <v>185913506</v>
      </c>
      <c r="K48" s="382">
        <v>19</v>
      </c>
      <c r="L48" s="382">
        <v>59000</v>
      </c>
      <c r="M48" s="382" t="s">
        <v>384</v>
      </c>
    </row>
    <row r="49" spans="1:13">
      <c r="A49" t="s">
        <v>582</v>
      </c>
      <c r="B49">
        <v>195901103</v>
      </c>
      <c r="C49">
        <v>18</v>
      </c>
      <c r="D49">
        <v>59130</v>
      </c>
      <c r="E49" t="s">
        <v>446</v>
      </c>
      <c r="I49" s="382" t="s">
        <v>716</v>
      </c>
      <c r="J49" s="382">
        <v>195900113</v>
      </c>
      <c r="K49" s="382">
        <v>42</v>
      </c>
      <c r="L49" s="382">
        <v>59280</v>
      </c>
      <c r="M49" s="382" t="s">
        <v>717</v>
      </c>
    </row>
    <row r="50" spans="1:13">
      <c r="A50" t="s">
        <v>392</v>
      </c>
      <c r="B50">
        <v>195901335</v>
      </c>
      <c r="C50">
        <v>16</v>
      </c>
      <c r="D50">
        <v>59373</v>
      </c>
      <c r="E50" t="s">
        <v>393</v>
      </c>
      <c r="I50" s="382" t="s">
        <v>350</v>
      </c>
      <c r="J50" s="382">
        <v>195900584</v>
      </c>
      <c r="K50" s="382">
        <v>28</v>
      </c>
      <c r="L50" s="382">
        <v>59187</v>
      </c>
      <c r="M50" s="382" t="s">
        <v>351</v>
      </c>
    </row>
    <row r="51" spans="1:13">
      <c r="A51" t="s">
        <v>635</v>
      </c>
      <c r="B51">
        <v>195901517</v>
      </c>
      <c r="C51">
        <v>19</v>
      </c>
      <c r="D51">
        <v>59601</v>
      </c>
      <c r="E51" t="s">
        <v>336</v>
      </c>
      <c r="I51" s="382" t="s">
        <v>709</v>
      </c>
      <c r="J51" s="382">
        <v>195900600</v>
      </c>
      <c r="K51" s="382">
        <v>14</v>
      </c>
      <c r="L51" s="382">
        <v>59220</v>
      </c>
      <c r="M51" s="382" t="s">
        <v>710</v>
      </c>
    </row>
    <row r="52" spans="1:13">
      <c r="A52" t="s">
        <v>436</v>
      </c>
      <c r="B52">
        <v>195932520</v>
      </c>
      <c r="C52">
        <v>16</v>
      </c>
      <c r="D52">
        <v>59611</v>
      </c>
      <c r="E52" t="s">
        <v>437</v>
      </c>
      <c r="I52" s="382" t="s">
        <v>582</v>
      </c>
      <c r="J52" s="382">
        <v>195901103</v>
      </c>
      <c r="K52" s="382">
        <v>18</v>
      </c>
      <c r="L52" s="382">
        <v>59130</v>
      </c>
      <c r="M52" s="382" t="s">
        <v>446</v>
      </c>
    </row>
    <row r="53" spans="1:13">
      <c r="A53" t="s">
        <v>758</v>
      </c>
      <c r="B53">
        <v>195934625</v>
      </c>
      <c r="C53">
        <v>11</v>
      </c>
      <c r="D53">
        <v>59177</v>
      </c>
      <c r="E53" t="s">
        <v>759</v>
      </c>
      <c r="I53" s="382" t="s">
        <v>392</v>
      </c>
      <c r="J53" s="382">
        <v>195901335</v>
      </c>
      <c r="K53" s="382">
        <v>16</v>
      </c>
      <c r="L53" s="382">
        <v>59373</v>
      </c>
      <c r="M53" s="382" t="s">
        <v>393</v>
      </c>
    </row>
    <row r="54" spans="1:13">
      <c r="A54" t="s">
        <v>1141</v>
      </c>
      <c r="B54">
        <v>195936638</v>
      </c>
      <c r="C54">
        <v>12</v>
      </c>
      <c r="D54">
        <v>59430</v>
      </c>
      <c r="E54" t="s">
        <v>367</v>
      </c>
      <c r="I54" s="382" t="s">
        <v>635</v>
      </c>
      <c r="J54" s="382">
        <v>195901517</v>
      </c>
      <c r="K54" s="382">
        <v>19</v>
      </c>
      <c r="L54" s="382">
        <v>59601</v>
      </c>
      <c r="M54" s="382" t="s">
        <v>336</v>
      </c>
    </row>
    <row r="55" spans="1:13">
      <c r="A55" t="s">
        <v>76</v>
      </c>
      <c r="B55">
        <v>195943048</v>
      </c>
      <c r="C55">
        <v>15</v>
      </c>
      <c r="D55">
        <v>59230</v>
      </c>
      <c r="E55" t="s">
        <v>1066</v>
      </c>
      <c r="I55" s="382" t="s">
        <v>436</v>
      </c>
      <c r="J55" s="382">
        <v>195932520</v>
      </c>
      <c r="K55" s="382">
        <v>16</v>
      </c>
      <c r="L55" s="382">
        <v>59611</v>
      </c>
      <c r="M55" s="382" t="s">
        <v>437</v>
      </c>
    </row>
    <row r="56" spans="1:13">
      <c r="A56" t="s">
        <v>973</v>
      </c>
      <c r="B56">
        <v>195944038</v>
      </c>
      <c r="C56">
        <v>205</v>
      </c>
      <c r="D56">
        <v>59375</v>
      </c>
      <c r="E56" t="s">
        <v>473</v>
      </c>
      <c r="I56" s="382" t="s">
        <v>758</v>
      </c>
      <c r="J56" s="382">
        <v>195934625</v>
      </c>
      <c r="K56" s="382">
        <v>11</v>
      </c>
      <c r="L56" s="382">
        <v>59177</v>
      </c>
      <c r="M56" s="382" t="s">
        <v>759</v>
      </c>
    </row>
    <row r="57" spans="1:13">
      <c r="A57" t="s">
        <v>740</v>
      </c>
      <c r="B57">
        <v>195955406</v>
      </c>
      <c r="C57">
        <v>10</v>
      </c>
      <c r="D57">
        <v>59530</v>
      </c>
      <c r="E57" t="s">
        <v>741</v>
      </c>
      <c r="I57" s="382" t="s">
        <v>1141</v>
      </c>
      <c r="J57" s="382">
        <v>195936638</v>
      </c>
      <c r="K57" s="382">
        <v>12</v>
      </c>
      <c r="L57" s="382">
        <v>59430</v>
      </c>
      <c r="M57" s="382" t="s">
        <v>367</v>
      </c>
    </row>
    <row r="58" spans="1:13">
      <c r="A58" t="s">
        <v>1081</v>
      </c>
      <c r="B58">
        <v>195957873</v>
      </c>
      <c r="C58">
        <v>19</v>
      </c>
      <c r="D58">
        <v>59150</v>
      </c>
      <c r="E58" t="s">
        <v>561</v>
      </c>
      <c r="I58" s="382" t="s">
        <v>76</v>
      </c>
      <c r="J58" s="382">
        <v>195943048</v>
      </c>
      <c r="K58" s="382">
        <v>15</v>
      </c>
      <c r="L58" s="382">
        <v>59230</v>
      </c>
      <c r="M58" s="382" t="s">
        <v>1066</v>
      </c>
    </row>
    <row r="59" spans="1:13">
      <c r="A59" t="s">
        <v>1032</v>
      </c>
      <c r="B59">
        <v>195960596</v>
      </c>
      <c r="C59">
        <v>11</v>
      </c>
      <c r="D59">
        <v>59482</v>
      </c>
      <c r="E59" t="s">
        <v>1033</v>
      </c>
      <c r="I59" s="382" t="s">
        <v>973</v>
      </c>
      <c r="J59" s="382">
        <v>195944038</v>
      </c>
      <c r="K59" s="382">
        <v>205</v>
      </c>
      <c r="L59" s="382">
        <v>59375</v>
      </c>
      <c r="M59" s="382" t="s">
        <v>473</v>
      </c>
    </row>
    <row r="60" spans="1:13">
      <c r="A60" t="s">
        <v>17</v>
      </c>
      <c r="B60">
        <v>196200117</v>
      </c>
      <c r="C60">
        <v>14</v>
      </c>
      <c r="D60">
        <v>62000</v>
      </c>
      <c r="E60" t="s">
        <v>330</v>
      </c>
      <c r="I60" s="382" t="s">
        <v>740</v>
      </c>
      <c r="J60" s="382">
        <v>195955406</v>
      </c>
      <c r="K60" s="382">
        <v>10</v>
      </c>
      <c r="L60" s="382">
        <v>59530</v>
      </c>
      <c r="M60" s="382" t="s">
        <v>741</v>
      </c>
    </row>
    <row r="61" spans="1:13">
      <c r="A61" t="s">
        <v>870</v>
      </c>
      <c r="B61">
        <v>196200471</v>
      </c>
      <c r="C61">
        <v>15</v>
      </c>
      <c r="D61">
        <v>62118</v>
      </c>
      <c r="E61" t="s">
        <v>871</v>
      </c>
      <c r="I61" s="382" t="s">
        <v>1081</v>
      </c>
      <c r="J61" s="382">
        <v>195957873</v>
      </c>
      <c r="K61" s="382">
        <v>19</v>
      </c>
      <c r="L61" s="382">
        <v>59150</v>
      </c>
      <c r="M61" s="382" t="s">
        <v>561</v>
      </c>
    </row>
    <row r="62" spans="1:13">
      <c r="A62" t="s">
        <v>590</v>
      </c>
      <c r="B62">
        <v>215900093</v>
      </c>
      <c r="C62">
        <v>18</v>
      </c>
      <c r="D62">
        <v>59650</v>
      </c>
      <c r="E62" t="s">
        <v>591</v>
      </c>
      <c r="I62" s="382" t="s">
        <v>1032</v>
      </c>
      <c r="J62" s="382">
        <v>195960596</v>
      </c>
      <c r="K62" s="382">
        <v>11</v>
      </c>
      <c r="L62" s="382">
        <v>59482</v>
      </c>
      <c r="M62" s="382" t="s">
        <v>1033</v>
      </c>
    </row>
    <row r="63" spans="1:13">
      <c r="A63" t="s">
        <v>38</v>
      </c>
      <c r="B63">
        <v>215900127</v>
      </c>
      <c r="C63">
        <v>14</v>
      </c>
      <c r="D63">
        <v>59186</v>
      </c>
      <c r="E63" t="s">
        <v>39</v>
      </c>
      <c r="I63" s="382" t="s">
        <v>17</v>
      </c>
      <c r="J63" s="382">
        <v>196200117</v>
      </c>
      <c r="K63" s="382">
        <v>14</v>
      </c>
      <c r="L63" s="382">
        <v>62000</v>
      </c>
      <c r="M63" s="382" t="s">
        <v>330</v>
      </c>
    </row>
    <row r="64" spans="1:13">
      <c r="A64" t="s">
        <v>633</v>
      </c>
      <c r="B64">
        <v>215900218</v>
      </c>
      <c r="C64">
        <v>11</v>
      </c>
      <c r="D64">
        <v>59600</v>
      </c>
      <c r="E64" t="s">
        <v>634</v>
      </c>
      <c r="I64" s="382" t="s">
        <v>870</v>
      </c>
      <c r="J64" s="382">
        <v>196200471</v>
      </c>
      <c r="K64" s="382">
        <v>15</v>
      </c>
      <c r="L64" s="382">
        <v>62118</v>
      </c>
      <c r="M64" s="382" t="s">
        <v>871</v>
      </c>
    </row>
    <row r="65" spans="1:13">
      <c r="A65" t="s">
        <v>72</v>
      </c>
      <c r="B65">
        <v>215900283</v>
      </c>
      <c r="C65">
        <v>15</v>
      </c>
      <c r="D65">
        <v>59950</v>
      </c>
      <c r="E65" t="s">
        <v>73</v>
      </c>
      <c r="I65" s="382" t="s">
        <v>590</v>
      </c>
      <c r="J65" s="382">
        <v>215900093</v>
      </c>
      <c r="K65" s="382">
        <v>18</v>
      </c>
      <c r="L65" s="382">
        <v>59650</v>
      </c>
      <c r="M65" s="382" t="s">
        <v>591</v>
      </c>
    </row>
    <row r="66" spans="1:13">
      <c r="A66" t="s">
        <v>333</v>
      </c>
      <c r="B66">
        <v>215900432</v>
      </c>
      <c r="C66">
        <v>18</v>
      </c>
      <c r="D66">
        <v>59270</v>
      </c>
      <c r="E66" t="s">
        <v>334</v>
      </c>
      <c r="I66" s="382" t="s">
        <v>38</v>
      </c>
      <c r="J66" s="382">
        <v>215900127</v>
      </c>
      <c r="K66" s="382">
        <v>14</v>
      </c>
      <c r="L66" s="382">
        <v>59186</v>
      </c>
      <c r="M66" s="382" t="s">
        <v>39</v>
      </c>
    </row>
    <row r="67" spans="1:13">
      <c r="A67" t="s">
        <v>120</v>
      </c>
      <c r="B67">
        <v>215901125</v>
      </c>
      <c r="C67">
        <v>90</v>
      </c>
      <c r="D67">
        <v>59860</v>
      </c>
      <c r="E67" t="s">
        <v>121</v>
      </c>
      <c r="I67" s="382" t="s">
        <v>633</v>
      </c>
      <c r="J67" s="382">
        <v>215900218</v>
      </c>
      <c r="K67" s="382">
        <v>11</v>
      </c>
      <c r="L67" s="382">
        <v>59600</v>
      </c>
      <c r="M67" s="382" t="s">
        <v>634</v>
      </c>
    </row>
    <row r="68" spans="1:13">
      <c r="A68" t="s">
        <v>531</v>
      </c>
      <c r="B68">
        <v>215901224</v>
      </c>
      <c r="C68">
        <v>18</v>
      </c>
      <c r="D68">
        <v>59400</v>
      </c>
      <c r="E68" t="s">
        <v>532</v>
      </c>
      <c r="I68" s="382" t="s">
        <v>72</v>
      </c>
      <c r="J68" s="382">
        <v>215900283</v>
      </c>
      <c r="K68" s="382">
        <v>15</v>
      </c>
      <c r="L68" s="382">
        <v>59950</v>
      </c>
      <c r="M68" s="382" t="s">
        <v>73</v>
      </c>
    </row>
    <row r="69" spans="1:13">
      <c r="A69" t="s">
        <v>531</v>
      </c>
      <c r="B69">
        <v>215901224</v>
      </c>
      <c r="C69">
        <v>471</v>
      </c>
      <c r="D69">
        <v>59400</v>
      </c>
      <c r="E69" t="s">
        <v>532</v>
      </c>
      <c r="I69" s="382" t="s">
        <v>333</v>
      </c>
      <c r="J69" s="382">
        <v>215900432</v>
      </c>
      <c r="K69" s="382">
        <v>18</v>
      </c>
      <c r="L69" s="382">
        <v>59270</v>
      </c>
      <c r="M69" s="382" t="s">
        <v>334</v>
      </c>
    </row>
    <row r="70" spans="1:13">
      <c r="A70" t="s">
        <v>598</v>
      </c>
      <c r="B70">
        <v>215901836</v>
      </c>
      <c r="C70">
        <v>19</v>
      </c>
      <c r="D70">
        <v>59140</v>
      </c>
      <c r="E70" t="s">
        <v>357</v>
      </c>
      <c r="I70" s="382" t="s">
        <v>120</v>
      </c>
      <c r="J70" s="382">
        <v>215901125</v>
      </c>
      <c r="K70" s="382">
        <v>90</v>
      </c>
      <c r="L70" s="382">
        <v>59860</v>
      </c>
      <c r="M70" s="382" t="s">
        <v>121</v>
      </c>
    </row>
    <row r="71" spans="1:13">
      <c r="A71" t="s">
        <v>947</v>
      </c>
      <c r="B71">
        <v>215901836</v>
      </c>
      <c r="C71">
        <v>522</v>
      </c>
      <c r="D71">
        <v>59140</v>
      </c>
      <c r="E71" t="s">
        <v>357</v>
      </c>
      <c r="I71" s="382" t="s">
        <v>531</v>
      </c>
      <c r="J71" s="382">
        <v>215901224</v>
      </c>
      <c r="K71" s="382">
        <v>18</v>
      </c>
      <c r="L71" s="382">
        <v>59400</v>
      </c>
      <c r="M71" s="382" t="s">
        <v>532</v>
      </c>
    </row>
    <row r="72" spans="1:13">
      <c r="A72" t="s">
        <v>656</v>
      </c>
      <c r="B72">
        <v>215902206</v>
      </c>
      <c r="C72">
        <v>14</v>
      </c>
      <c r="D72">
        <v>59155</v>
      </c>
      <c r="E72" t="s">
        <v>433</v>
      </c>
      <c r="I72" s="382" t="s">
        <v>531</v>
      </c>
      <c r="J72" s="382">
        <v>215901224</v>
      </c>
      <c r="K72" s="382">
        <v>471</v>
      </c>
      <c r="L72" s="382">
        <v>59400</v>
      </c>
      <c r="M72" s="382" t="s">
        <v>532</v>
      </c>
    </row>
    <row r="73" spans="1:13">
      <c r="A73" t="s">
        <v>667</v>
      </c>
      <c r="B73">
        <v>215902495</v>
      </c>
      <c r="C73">
        <v>161</v>
      </c>
      <c r="D73">
        <v>59610</v>
      </c>
      <c r="E73" t="s">
        <v>668</v>
      </c>
      <c r="I73" s="382" t="s">
        <v>598</v>
      </c>
      <c r="J73" s="382">
        <v>215901836</v>
      </c>
      <c r="K73" s="382">
        <v>19</v>
      </c>
      <c r="L73" s="382">
        <v>59140</v>
      </c>
      <c r="M73" s="382" t="s">
        <v>357</v>
      </c>
    </row>
    <row r="74" spans="1:13">
      <c r="A74" t="s">
        <v>74</v>
      </c>
      <c r="B74">
        <v>215902719</v>
      </c>
      <c r="C74">
        <v>16</v>
      </c>
      <c r="D74">
        <v>59760</v>
      </c>
      <c r="E74" t="s">
        <v>791</v>
      </c>
      <c r="I74" s="382" t="s">
        <v>947</v>
      </c>
      <c r="J74" s="382">
        <v>215901836</v>
      </c>
      <c r="K74" s="382">
        <v>522</v>
      </c>
      <c r="L74" s="382">
        <v>59140</v>
      </c>
      <c r="M74" s="382" t="s">
        <v>357</v>
      </c>
    </row>
    <row r="75" spans="1:13">
      <c r="A75" t="s">
        <v>790</v>
      </c>
      <c r="B75">
        <v>215902719</v>
      </c>
      <c r="C75">
        <v>248</v>
      </c>
      <c r="D75">
        <v>59760</v>
      </c>
      <c r="E75" t="s">
        <v>791</v>
      </c>
      <c r="I75" s="382" t="s">
        <v>656</v>
      </c>
      <c r="J75" s="382">
        <v>215902206</v>
      </c>
      <c r="K75" s="382">
        <v>14</v>
      </c>
      <c r="L75" s="382">
        <v>59155</v>
      </c>
      <c r="M75" s="382" t="s">
        <v>433</v>
      </c>
    </row>
    <row r="76" spans="1:13">
      <c r="A76" t="s">
        <v>377</v>
      </c>
      <c r="B76">
        <v>215902990</v>
      </c>
      <c r="C76">
        <v>13</v>
      </c>
      <c r="D76">
        <v>59510</v>
      </c>
      <c r="E76" t="s">
        <v>378</v>
      </c>
      <c r="I76" s="382" t="s">
        <v>667</v>
      </c>
      <c r="J76" s="382">
        <v>215902495</v>
      </c>
      <c r="K76" s="382">
        <v>161</v>
      </c>
      <c r="L76" s="382">
        <v>59610</v>
      </c>
      <c r="M76" s="382" t="s">
        <v>668</v>
      </c>
    </row>
    <row r="77" spans="1:13">
      <c r="A77" t="s">
        <v>327</v>
      </c>
      <c r="B77">
        <v>215903022</v>
      </c>
      <c r="C77">
        <v>14</v>
      </c>
      <c r="D77">
        <v>59195</v>
      </c>
      <c r="E77" t="s">
        <v>328</v>
      </c>
      <c r="I77" s="382" t="s">
        <v>74</v>
      </c>
      <c r="J77" s="382">
        <v>215902719</v>
      </c>
      <c r="K77" s="382">
        <v>16</v>
      </c>
      <c r="L77" s="382">
        <v>59760</v>
      </c>
      <c r="M77" s="382" t="s">
        <v>791</v>
      </c>
    </row>
    <row r="78" spans="1:13">
      <c r="A78" t="s">
        <v>1054</v>
      </c>
      <c r="B78">
        <v>215903139</v>
      </c>
      <c r="C78">
        <v>16</v>
      </c>
      <c r="D78">
        <v>59111</v>
      </c>
      <c r="E78" t="s">
        <v>1055</v>
      </c>
      <c r="I78" s="382" t="s">
        <v>790</v>
      </c>
      <c r="J78" s="382">
        <v>215902719</v>
      </c>
      <c r="K78" s="382">
        <v>248</v>
      </c>
      <c r="L78" s="382">
        <v>59760</v>
      </c>
      <c r="M78" s="382" t="s">
        <v>791</v>
      </c>
    </row>
    <row r="79" spans="1:13">
      <c r="A79" t="s">
        <v>445</v>
      </c>
      <c r="B79">
        <v>215903287</v>
      </c>
      <c r="C79">
        <v>13</v>
      </c>
      <c r="D79">
        <v>59130</v>
      </c>
      <c r="E79" t="s">
        <v>446</v>
      </c>
      <c r="I79" s="382" t="s">
        <v>377</v>
      </c>
      <c r="J79" s="382">
        <v>215902990</v>
      </c>
      <c r="K79" s="382">
        <v>13</v>
      </c>
      <c r="L79" s="382">
        <v>59510</v>
      </c>
      <c r="M79" s="382" t="s">
        <v>378</v>
      </c>
    </row>
    <row r="80" spans="1:13">
      <c r="A80" t="s">
        <v>61</v>
      </c>
      <c r="B80">
        <v>215903402</v>
      </c>
      <c r="C80">
        <v>18</v>
      </c>
      <c r="D80">
        <v>59495</v>
      </c>
      <c r="E80" t="s">
        <v>62</v>
      </c>
      <c r="I80" s="382" t="s">
        <v>327</v>
      </c>
      <c r="J80" s="382">
        <v>215903022</v>
      </c>
      <c r="K80" s="382">
        <v>14</v>
      </c>
      <c r="L80" s="382">
        <v>59195</v>
      </c>
      <c r="M80" s="382" t="s">
        <v>328</v>
      </c>
    </row>
    <row r="81" spans="1:13">
      <c r="A81" t="s">
        <v>1069</v>
      </c>
      <c r="B81">
        <v>215903501</v>
      </c>
      <c r="C81">
        <v>17</v>
      </c>
      <c r="D81">
        <v>59800</v>
      </c>
      <c r="E81" t="s">
        <v>384</v>
      </c>
      <c r="I81" s="382" t="s">
        <v>1054</v>
      </c>
      <c r="J81" s="382">
        <v>215903139</v>
      </c>
      <c r="K81" s="382">
        <v>16</v>
      </c>
      <c r="L81" s="382">
        <v>59111</v>
      </c>
      <c r="M81" s="382" t="s">
        <v>1055</v>
      </c>
    </row>
    <row r="82" spans="1:13">
      <c r="A82" t="s">
        <v>701</v>
      </c>
      <c r="B82">
        <v>215903501</v>
      </c>
      <c r="C82">
        <v>17</v>
      </c>
      <c r="D82">
        <v>59800</v>
      </c>
      <c r="E82" t="s">
        <v>384</v>
      </c>
      <c r="I82" s="382" t="s">
        <v>445</v>
      </c>
      <c r="J82" s="382">
        <v>215903287</v>
      </c>
      <c r="K82" s="382">
        <v>13</v>
      </c>
      <c r="L82" s="382">
        <v>59130</v>
      </c>
      <c r="M82" s="382" t="s">
        <v>446</v>
      </c>
    </row>
    <row r="83" spans="1:13">
      <c r="A83" t="s">
        <v>911</v>
      </c>
      <c r="B83">
        <v>215903527</v>
      </c>
      <c r="C83">
        <v>12</v>
      </c>
      <c r="D83">
        <v>59126</v>
      </c>
      <c r="E83" t="s">
        <v>912</v>
      </c>
      <c r="I83" s="382" t="s">
        <v>61</v>
      </c>
      <c r="J83" s="382">
        <v>215903402</v>
      </c>
      <c r="K83" s="382">
        <v>18</v>
      </c>
      <c r="L83" s="382">
        <v>59495</v>
      </c>
      <c r="M83" s="382" t="s">
        <v>62</v>
      </c>
    </row>
    <row r="84" spans="1:13">
      <c r="A84" t="s">
        <v>56</v>
      </c>
      <c r="B84">
        <v>215903550</v>
      </c>
      <c r="C84">
        <v>14</v>
      </c>
      <c r="D84">
        <v>59461</v>
      </c>
      <c r="E84" t="s">
        <v>355</v>
      </c>
      <c r="I84" s="382" t="s">
        <v>1069</v>
      </c>
      <c r="J84" s="382">
        <v>215903501</v>
      </c>
      <c r="K84" s="382">
        <v>17</v>
      </c>
      <c r="L84" s="382">
        <v>59800</v>
      </c>
      <c r="M84" s="382" t="s">
        <v>384</v>
      </c>
    </row>
    <row r="85" spans="1:13">
      <c r="A85" t="s">
        <v>434</v>
      </c>
      <c r="B85">
        <v>215903592</v>
      </c>
      <c r="C85">
        <v>32</v>
      </c>
      <c r="D85">
        <v>59279</v>
      </c>
      <c r="E85" t="s">
        <v>435</v>
      </c>
      <c r="I85" s="382" t="s">
        <v>701</v>
      </c>
      <c r="J85" s="382">
        <v>215903501</v>
      </c>
      <c r="K85" s="382">
        <v>17</v>
      </c>
      <c r="L85" s="382">
        <v>59800</v>
      </c>
      <c r="M85" s="382" t="s">
        <v>384</v>
      </c>
    </row>
    <row r="86" spans="1:13">
      <c r="A86" t="s">
        <v>341</v>
      </c>
      <c r="B86">
        <v>215903659</v>
      </c>
      <c r="C86">
        <v>13</v>
      </c>
      <c r="D86">
        <v>59720</v>
      </c>
      <c r="E86" t="s">
        <v>342</v>
      </c>
      <c r="I86" s="382" t="s">
        <v>911</v>
      </c>
      <c r="J86" s="382">
        <v>215903527</v>
      </c>
      <c r="K86" s="382">
        <v>12</v>
      </c>
      <c r="L86" s="382">
        <v>59126</v>
      </c>
      <c r="M86" s="382" t="s">
        <v>912</v>
      </c>
    </row>
    <row r="87" spans="1:13">
      <c r="A87" t="s">
        <v>548</v>
      </c>
      <c r="B87">
        <v>215903683</v>
      </c>
      <c r="C87">
        <v>13</v>
      </c>
      <c r="D87">
        <v>59562</v>
      </c>
      <c r="E87" t="s">
        <v>549</v>
      </c>
      <c r="I87" s="382" t="s">
        <v>56</v>
      </c>
      <c r="J87" s="382">
        <v>215903550</v>
      </c>
      <c r="K87" s="382">
        <v>14</v>
      </c>
      <c r="L87" s="382">
        <v>59461</v>
      </c>
      <c r="M87" s="382" t="s">
        <v>355</v>
      </c>
    </row>
    <row r="88" spans="1:13">
      <c r="A88" t="s">
        <v>576</v>
      </c>
      <c r="B88">
        <v>215903923</v>
      </c>
      <c r="C88">
        <v>13</v>
      </c>
      <c r="D88">
        <v>59600</v>
      </c>
      <c r="E88" t="s">
        <v>577</v>
      </c>
      <c r="I88" s="382" t="s">
        <v>434</v>
      </c>
      <c r="J88" s="382">
        <v>215903592</v>
      </c>
      <c r="K88" s="382">
        <v>32</v>
      </c>
      <c r="L88" s="382">
        <v>59279</v>
      </c>
      <c r="M88" s="382" t="s">
        <v>435</v>
      </c>
    </row>
    <row r="89" spans="1:13">
      <c r="A89" t="s">
        <v>767</v>
      </c>
      <c r="B89">
        <v>215904103</v>
      </c>
      <c r="C89">
        <v>11</v>
      </c>
      <c r="D89">
        <v>59370</v>
      </c>
      <c r="E89" t="s">
        <v>768</v>
      </c>
      <c r="I89" s="382" t="s">
        <v>341</v>
      </c>
      <c r="J89" s="382">
        <v>215903659</v>
      </c>
      <c r="K89" s="382">
        <v>13</v>
      </c>
      <c r="L89" s="382">
        <v>59720</v>
      </c>
      <c r="M89" s="382" t="s">
        <v>342</v>
      </c>
    </row>
    <row r="90" spans="1:13">
      <c r="A90" t="s">
        <v>1048</v>
      </c>
      <c r="B90">
        <v>215904665</v>
      </c>
      <c r="C90">
        <v>19</v>
      </c>
      <c r="D90">
        <v>59710</v>
      </c>
      <c r="E90" t="s">
        <v>1049</v>
      </c>
      <c r="I90" s="382" t="s">
        <v>548</v>
      </c>
      <c r="J90" s="382">
        <v>215903683</v>
      </c>
      <c r="K90" s="382">
        <v>13</v>
      </c>
      <c r="L90" s="382">
        <v>59562</v>
      </c>
      <c r="M90" s="382" t="s">
        <v>549</v>
      </c>
    </row>
    <row r="91" spans="1:13">
      <c r="A91" t="s">
        <v>659</v>
      </c>
      <c r="B91">
        <v>215904913</v>
      </c>
      <c r="C91">
        <v>13</v>
      </c>
      <c r="D91">
        <v>59590</v>
      </c>
      <c r="E91" t="s">
        <v>609</v>
      </c>
      <c r="I91" s="382" t="s">
        <v>576</v>
      </c>
      <c r="J91" s="382">
        <v>215903923</v>
      </c>
      <c r="K91" s="382">
        <v>13</v>
      </c>
      <c r="L91" s="382">
        <v>59600</v>
      </c>
      <c r="M91" s="382" t="s">
        <v>577</v>
      </c>
    </row>
    <row r="92" spans="1:13">
      <c r="A92" t="s">
        <v>366</v>
      </c>
      <c r="B92">
        <v>215905407</v>
      </c>
      <c r="C92">
        <v>15</v>
      </c>
      <c r="D92">
        <v>59430</v>
      </c>
      <c r="E92" t="s">
        <v>367</v>
      </c>
      <c r="I92" s="382" t="s">
        <v>767</v>
      </c>
      <c r="J92" s="382">
        <v>215904103</v>
      </c>
      <c r="K92" s="382">
        <v>11</v>
      </c>
      <c r="L92" s="382">
        <v>59370</v>
      </c>
      <c r="M92" s="382" t="s">
        <v>768</v>
      </c>
    </row>
    <row r="93" spans="1:13">
      <c r="A93" t="s">
        <v>463</v>
      </c>
      <c r="B93">
        <v>215905449</v>
      </c>
      <c r="C93">
        <v>17</v>
      </c>
      <c r="D93">
        <v>59880</v>
      </c>
      <c r="E93" t="s">
        <v>464</v>
      </c>
      <c r="I93" s="382" t="s">
        <v>1048</v>
      </c>
      <c r="J93" s="382">
        <v>215904665</v>
      </c>
      <c r="K93" s="382">
        <v>19</v>
      </c>
      <c r="L93" s="382">
        <v>59710</v>
      </c>
      <c r="M93" s="382" t="s">
        <v>1049</v>
      </c>
    </row>
    <row r="94" spans="1:13">
      <c r="A94" t="s">
        <v>742</v>
      </c>
      <c r="B94">
        <v>215905662</v>
      </c>
      <c r="C94">
        <v>15</v>
      </c>
      <c r="D94">
        <v>59320</v>
      </c>
      <c r="E94" t="s">
        <v>743</v>
      </c>
      <c r="I94" s="382" t="s">
        <v>659</v>
      </c>
      <c r="J94" s="382">
        <v>215904913</v>
      </c>
      <c r="K94" s="382">
        <v>13</v>
      </c>
      <c r="L94" s="382">
        <v>59590</v>
      </c>
      <c r="M94" s="382" t="s">
        <v>609</v>
      </c>
    </row>
    <row r="95" spans="1:13">
      <c r="A95" t="s">
        <v>688</v>
      </c>
      <c r="B95">
        <v>215905993</v>
      </c>
      <c r="C95">
        <v>14</v>
      </c>
      <c r="D95">
        <v>59200</v>
      </c>
      <c r="E95" t="s">
        <v>368</v>
      </c>
      <c r="I95" s="382" t="s">
        <v>366</v>
      </c>
      <c r="J95" s="382">
        <v>215905407</v>
      </c>
      <c r="K95" s="382">
        <v>15</v>
      </c>
      <c r="L95" s="382">
        <v>59430</v>
      </c>
      <c r="M95" s="382" t="s">
        <v>367</v>
      </c>
    </row>
    <row r="96" spans="1:13">
      <c r="A96" t="s">
        <v>1166</v>
      </c>
      <c r="B96">
        <v>215906066</v>
      </c>
      <c r="C96">
        <v>18</v>
      </c>
      <c r="D96">
        <v>59300</v>
      </c>
      <c r="E96" t="s">
        <v>388</v>
      </c>
      <c r="I96" s="382" t="s">
        <v>463</v>
      </c>
      <c r="J96" s="382">
        <v>215905449</v>
      </c>
      <c r="K96" s="382">
        <v>17</v>
      </c>
      <c r="L96" s="382">
        <v>59880</v>
      </c>
      <c r="M96" s="382" t="s">
        <v>464</v>
      </c>
    </row>
    <row r="97" spans="1:13">
      <c r="A97" t="s">
        <v>540</v>
      </c>
      <c r="B97">
        <v>215906488</v>
      </c>
      <c r="C97">
        <v>14</v>
      </c>
      <c r="D97">
        <v>59635</v>
      </c>
      <c r="E97" t="s">
        <v>541</v>
      </c>
      <c r="I97" s="382" t="s">
        <v>742</v>
      </c>
      <c r="J97" s="382">
        <v>215905662</v>
      </c>
      <c r="K97" s="382">
        <v>15</v>
      </c>
      <c r="L97" s="382">
        <v>59320</v>
      </c>
      <c r="M97" s="382" t="s">
        <v>743</v>
      </c>
    </row>
    <row r="98" spans="1:13">
      <c r="A98" t="s">
        <v>1052</v>
      </c>
      <c r="B98">
        <v>215906538</v>
      </c>
      <c r="C98">
        <v>16</v>
      </c>
      <c r="D98">
        <v>59136</v>
      </c>
      <c r="E98" t="s">
        <v>1053</v>
      </c>
      <c r="I98" s="382" t="s">
        <v>688</v>
      </c>
      <c r="J98" s="382">
        <v>215905993</v>
      </c>
      <c r="K98" s="382">
        <v>14</v>
      </c>
      <c r="L98" s="382">
        <v>59200</v>
      </c>
      <c r="M98" s="382" t="s">
        <v>368</v>
      </c>
    </row>
    <row r="99" spans="1:13">
      <c r="A99" t="s">
        <v>352</v>
      </c>
      <c r="B99">
        <v>216200048</v>
      </c>
      <c r="C99">
        <v>17</v>
      </c>
      <c r="D99">
        <v>62217</v>
      </c>
      <c r="E99" t="s">
        <v>353</v>
      </c>
      <c r="I99" s="382" t="s">
        <v>1166</v>
      </c>
      <c r="J99" s="382">
        <v>215906066</v>
      </c>
      <c r="K99" s="382">
        <v>18</v>
      </c>
      <c r="L99" s="382">
        <v>59300</v>
      </c>
      <c r="M99" s="382" t="s">
        <v>388</v>
      </c>
    </row>
    <row r="100" spans="1:13">
      <c r="A100" t="s">
        <v>578</v>
      </c>
      <c r="B100">
        <v>216200832</v>
      </c>
      <c r="C100">
        <v>30</v>
      </c>
      <c r="D100">
        <v>62620</v>
      </c>
      <c r="E100" t="s">
        <v>579</v>
      </c>
      <c r="I100" s="382" t="s">
        <v>540</v>
      </c>
      <c r="J100" s="382">
        <v>215906488</v>
      </c>
      <c r="K100" s="382">
        <v>14</v>
      </c>
      <c r="L100" s="382">
        <v>59635</v>
      </c>
      <c r="M100" s="382" t="s">
        <v>541</v>
      </c>
    </row>
    <row r="101" spans="1:13">
      <c r="A101" t="s">
        <v>99</v>
      </c>
      <c r="B101">
        <v>216201087</v>
      </c>
      <c r="C101">
        <v>14</v>
      </c>
      <c r="D101">
        <v>62600</v>
      </c>
      <c r="E101" t="s">
        <v>881</v>
      </c>
      <c r="I101" s="382" t="s">
        <v>1052</v>
      </c>
      <c r="J101" s="382">
        <v>215906538</v>
      </c>
      <c r="K101" s="382">
        <v>16</v>
      </c>
      <c r="L101" s="382">
        <v>59136</v>
      </c>
      <c r="M101" s="382" t="s">
        <v>1053</v>
      </c>
    </row>
    <row r="102" spans="1:13">
      <c r="A102" t="s">
        <v>430</v>
      </c>
      <c r="B102">
        <v>216201780</v>
      </c>
      <c r="C102">
        <v>14</v>
      </c>
      <c r="D102">
        <v>62700</v>
      </c>
      <c r="E102" t="s">
        <v>431</v>
      </c>
      <c r="I102" s="382" t="s">
        <v>352</v>
      </c>
      <c r="J102" s="382">
        <v>216200048</v>
      </c>
      <c r="K102" s="382">
        <v>17</v>
      </c>
      <c r="L102" s="382">
        <v>62217</v>
      </c>
      <c r="M102" s="382" t="s">
        <v>353</v>
      </c>
    </row>
    <row r="103" spans="1:13">
      <c r="A103" t="s">
        <v>23</v>
      </c>
      <c r="B103">
        <v>216201780</v>
      </c>
      <c r="C103">
        <v>89</v>
      </c>
      <c r="D103">
        <v>62700</v>
      </c>
      <c r="E103" t="s">
        <v>431</v>
      </c>
      <c r="I103" s="382" t="s">
        <v>578</v>
      </c>
      <c r="J103" s="382">
        <v>216200832</v>
      </c>
      <c r="K103" s="382">
        <v>30</v>
      </c>
      <c r="L103" s="382">
        <v>62620</v>
      </c>
      <c r="M103" s="382" t="s">
        <v>579</v>
      </c>
    </row>
    <row r="104" spans="1:13">
      <c r="A104" t="s">
        <v>371</v>
      </c>
      <c r="B104">
        <v>216201939</v>
      </c>
      <c r="C104">
        <v>16</v>
      </c>
      <c r="D104">
        <v>62107</v>
      </c>
      <c r="E104" t="s">
        <v>372</v>
      </c>
      <c r="I104" s="382" t="s">
        <v>99</v>
      </c>
      <c r="J104" s="382">
        <v>216201087</v>
      </c>
      <c r="K104" s="382">
        <v>14</v>
      </c>
      <c r="L104" s="382">
        <v>62600</v>
      </c>
      <c r="M104" s="382" t="s">
        <v>881</v>
      </c>
    </row>
    <row r="105" spans="1:13">
      <c r="A105" t="s">
        <v>792</v>
      </c>
      <c r="B105">
        <v>216202507</v>
      </c>
      <c r="C105">
        <v>10</v>
      </c>
      <c r="D105">
        <v>62710</v>
      </c>
      <c r="E105" t="s">
        <v>793</v>
      </c>
      <c r="I105" s="382" t="s">
        <v>430</v>
      </c>
      <c r="J105" s="382">
        <v>216201780</v>
      </c>
      <c r="K105" s="382">
        <v>14</v>
      </c>
      <c r="L105" s="382">
        <v>62700</v>
      </c>
      <c r="M105" s="382" t="s">
        <v>431</v>
      </c>
    </row>
    <row r="106" spans="1:13">
      <c r="A106" t="s">
        <v>447</v>
      </c>
      <c r="B106">
        <v>216203901</v>
      </c>
      <c r="C106">
        <v>14</v>
      </c>
      <c r="D106">
        <v>62600</v>
      </c>
      <c r="E106" t="s">
        <v>448</v>
      </c>
      <c r="I106" s="382" t="s">
        <v>23</v>
      </c>
      <c r="J106" s="382">
        <v>216201780</v>
      </c>
      <c r="K106" s="382">
        <v>89</v>
      </c>
      <c r="L106" s="382">
        <v>62700</v>
      </c>
      <c r="M106" s="382" t="s">
        <v>431</v>
      </c>
    </row>
    <row r="107" spans="1:13">
      <c r="A107" t="s">
        <v>771</v>
      </c>
      <c r="B107">
        <v>216204271</v>
      </c>
      <c r="C107">
        <v>11</v>
      </c>
      <c r="D107">
        <v>62110</v>
      </c>
      <c r="E107" t="s">
        <v>401</v>
      </c>
      <c r="I107" s="382" t="s">
        <v>371</v>
      </c>
      <c r="J107" s="382">
        <v>216201939</v>
      </c>
      <c r="K107" s="382">
        <v>16</v>
      </c>
      <c r="L107" s="382">
        <v>62107</v>
      </c>
      <c r="M107" s="382" t="s">
        <v>372</v>
      </c>
    </row>
    <row r="108" spans="1:13">
      <c r="A108" t="s">
        <v>69</v>
      </c>
      <c r="B108">
        <v>216204271</v>
      </c>
      <c r="C108">
        <v>185</v>
      </c>
      <c r="D108">
        <v>62110</v>
      </c>
      <c r="E108" t="s">
        <v>401</v>
      </c>
      <c r="I108" s="382" t="s">
        <v>792</v>
      </c>
      <c r="J108" s="382">
        <v>216202507</v>
      </c>
      <c r="K108" s="382">
        <v>10</v>
      </c>
      <c r="L108" s="382">
        <v>62710</v>
      </c>
      <c r="M108" s="382" t="s">
        <v>793</v>
      </c>
    </row>
    <row r="109" spans="1:13">
      <c r="A109" t="s">
        <v>115</v>
      </c>
      <c r="B109">
        <v>216204917</v>
      </c>
      <c r="C109">
        <v>19</v>
      </c>
      <c r="D109">
        <v>62840</v>
      </c>
      <c r="E109" t="s">
        <v>116</v>
      </c>
      <c r="I109" s="382" t="s">
        <v>447</v>
      </c>
      <c r="J109" s="382">
        <v>216203901</v>
      </c>
      <c r="K109" s="382">
        <v>14</v>
      </c>
      <c r="L109" s="382">
        <v>62600</v>
      </c>
      <c r="M109" s="382" t="s">
        <v>448</v>
      </c>
    </row>
    <row r="110" spans="1:13">
      <c r="A110" t="s">
        <v>449</v>
      </c>
      <c r="B110">
        <v>216204982</v>
      </c>
      <c r="C110">
        <v>13</v>
      </c>
      <c r="D110">
        <v>62300</v>
      </c>
      <c r="E110" t="s">
        <v>450</v>
      </c>
      <c r="I110" s="382" t="s">
        <v>771</v>
      </c>
      <c r="J110" s="382">
        <v>216204271</v>
      </c>
      <c r="K110" s="382">
        <v>11</v>
      </c>
      <c r="L110" s="382">
        <v>62110</v>
      </c>
      <c r="M110" s="382" t="s">
        <v>401</v>
      </c>
    </row>
    <row r="111" spans="1:13">
      <c r="A111" t="s">
        <v>749</v>
      </c>
      <c r="B111">
        <v>216205104</v>
      </c>
      <c r="C111">
        <v>13</v>
      </c>
      <c r="D111">
        <v>62800</v>
      </c>
      <c r="E111" t="s">
        <v>346</v>
      </c>
      <c r="I111" s="382" t="s">
        <v>69</v>
      </c>
      <c r="J111" s="382">
        <v>216204271</v>
      </c>
      <c r="K111" s="382">
        <v>185</v>
      </c>
      <c r="L111" s="382">
        <v>62110</v>
      </c>
      <c r="M111" s="382" t="s">
        <v>401</v>
      </c>
    </row>
    <row r="112" spans="1:13">
      <c r="A112" t="s">
        <v>145</v>
      </c>
      <c r="B112">
        <v>216205161</v>
      </c>
      <c r="C112">
        <v>13</v>
      </c>
      <c r="D112">
        <v>62190</v>
      </c>
      <c r="E112" t="s">
        <v>621</v>
      </c>
      <c r="I112" s="382" t="s">
        <v>115</v>
      </c>
      <c r="J112" s="382">
        <v>216204917</v>
      </c>
      <c r="K112" s="382">
        <v>19</v>
      </c>
      <c r="L112" s="382">
        <v>62840</v>
      </c>
      <c r="M112" s="382" t="s">
        <v>116</v>
      </c>
    </row>
    <row r="113" spans="1:13">
      <c r="A113" t="s">
        <v>79</v>
      </c>
      <c r="B113">
        <v>216205732</v>
      </c>
      <c r="C113">
        <v>11</v>
      </c>
      <c r="D113">
        <v>62410</v>
      </c>
      <c r="E113" t="s">
        <v>80</v>
      </c>
      <c r="I113" s="382" t="s">
        <v>449</v>
      </c>
      <c r="J113" s="382">
        <v>216204982</v>
      </c>
      <c r="K113" s="382">
        <v>13</v>
      </c>
      <c r="L113" s="382">
        <v>62300</v>
      </c>
      <c r="M113" s="382" t="s">
        <v>450</v>
      </c>
    </row>
    <row r="114" spans="1:13">
      <c r="A114" t="s">
        <v>1119</v>
      </c>
      <c r="B114">
        <v>216205872</v>
      </c>
      <c r="C114">
        <v>15</v>
      </c>
      <c r="D114">
        <v>62640</v>
      </c>
      <c r="E114" t="s">
        <v>1002</v>
      </c>
      <c r="I114" s="382" t="s">
        <v>749</v>
      </c>
      <c r="J114" s="382">
        <v>216205104</v>
      </c>
      <c r="K114" s="382">
        <v>13</v>
      </c>
      <c r="L114" s="382">
        <v>62800</v>
      </c>
      <c r="M114" s="382" t="s">
        <v>346</v>
      </c>
    </row>
    <row r="115" spans="1:13">
      <c r="A115" t="s">
        <v>347</v>
      </c>
      <c r="B115">
        <v>216207373</v>
      </c>
      <c r="C115">
        <v>12</v>
      </c>
      <c r="D115">
        <v>62114</v>
      </c>
      <c r="E115" t="s">
        <v>348</v>
      </c>
      <c r="I115" s="382" t="s">
        <v>145</v>
      </c>
      <c r="J115" s="382">
        <v>216205161</v>
      </c>
      <c r="K115" s="382">
        <v>13</v>
      </c>
      <c r="L115" s="382">
        <v>62190</v>
      </c>
      <c r="M115" s="382" t="s">
        <v>621</v>
      </c>
    </row>
    <row r="116" spans="1:13">
      <c r="A116" t="s">
        <v>1178</v>
      </c>
      <c r="B116">
        <v>216207589</v>
      </c>
      <c r="C116">
        <v>13</v>
      </c>
      <c r="D116">
        <v>62280</v>
      </c>
      <c r="E116" t="s">
        <v>1179</v>
      </c>
      <c r="I116" s="382" t="s">
        <v>79</v>
      </c>
      <c r="J116" s="382">
        <v>216205732</v>
      </c>
      <c r="K116" s="382">
        <v>11</v>
      </c>
      <c r="L116" s="382">
        <v>62410</v>
      </c>
      <c r="M116" s="382" t="s">
        <v>80</v>
      </c>
    </row>
    <row r="117" spans="1:13">
      <c r="A117" t="s">
        <v>600</v>
      </c>
      <c r="B117">
        <v>216207654</v>
      </c>
      <c r="C117">
        <v>15</v>
      </c>
      <c r="D117">
        <v>62505</v>
      </c>
      <c r="E117" t="s">
        <v>601</v>
      </c>
      <c r="I117" s="382" t="s">
        <v>1119</v>
      </c>
      <c r="J117" s="382">
        <v>216205872</v>
      </c>
      <c r="K117" s="382">
        <v>15</v>
      </c>
      <c r="L117" s="382">
        <v>62640</v>
      </c>
      <c r="M117" s="382" t="s">
        <v>1002</v>
      </c>
    </row>
    <row r="118" spans="1:13">
      <c r="A118" t="s">
        <v>618</v>
      </c>
      <c r="B118">
        <v>216207712</v>
      </c>
      <c r="C118">
        <v>11</v>
      </c>
      <c r="D118">
        <v>62430</v>
      </c>
      <c r="E118" t="s">
        <v>619</v>
      </c>
      <c r="I118" s="382" t="s">
        <v>347</v>
      </c>
      <c r="J118" s="382">
        <v>216207373</v>
      </c>
      <c r="K118" s="382">
        <v>12</v>
      </c>
      <c r="L118" s="382">
        <v>62114</v>
      </c>
      <c r="M118" s="382" t="s">
        <v>348</v>
      </c>
    </row>
    <row r="119" spans="1:13">
      <c r="A119" t="s">
        <v>426</v>
      </c>
      <c r="B119">
        <v>216208264</v>
      </c>
      <c r="C119">
        <v>12</v>
      </c>
      <c r="D119">
        <v>62520</v>
      </c>
      <c r="E119" t="s">
        <v>427</v>
      </c>
      <c r="I119" s="382" t="s">
        <v>1178</v>
      </c>
      <c r="J119" s="382">
        <v>216207589</v>
      </c>
      <c r="K119" s="382">
        <v>13</v>
      </c>
      <c r="L119" s="382">
        <v>62280</v>
      </c>
      <c r="M119" s="382" t="s">
        <v>1179</v>
      </c>
    </row>
    <row r="120" spans="1:13">
      <c r="A120" t="s">
        <v>49</v>
      </c>
      <c r="B120">
        <v>216209106</v>
      </c>
      <c r="C120">
        <v>14</v>
      </c>
      <c r="D120">
        <v>62407</v>
      </c>
      <c r="E120" t="s">
        <v>50</v>
      </c>
      <c r="I120" s="382" t="s">
        <v>600</v>
      </c>
      <c r="J120" s="382">
        <v>216207654</v>
      </c>
      <c r="K120" s="382">
        <v>15</v>
      </c>
      <c r="L120" s="382">
        <v>62505</v>
      </c>
      <c r="M120" s="382" t="s">
        <v>601</v>
      </c>
    </row>
    <row r="121" spans="1:13">
      <c r="A121" t="s">
        <v>421</v>
      </c>
      <c r="B121">
        <v>225900018</v>
      </c>
      <c r="C121">
        <v>1244</v>
      </c>
      <c r="D121">
        <v>59350</v>
      </c>
      <c r="E121" t="s">
        <v>422</v>
      </c>
      <c r="I121" s="382" t="s">
        <v>618</v>
      </c>
      <c r="J121" s="382">
        <v>216207712</v>
      </c>
      <c r="K121" s="382">
        <v>11</v>
      </c>
      <c r="L121" s="382">
        <v>62430</v>
      </c>
      <c r="M121" s="382" t="s">
        <v>619</v>
      </c>
    </row>
    <row r="122" spans="1:13">
      <c r="A122" t="s">
        <v>47</v>
      </c>
      <c r="B122">
        <v>226200012</v>
      </c>
      <c r="C122">
        <v>12</v>
      </c>
      <c r="D122">
        <v>62000</v>
      </c>
      <c r="E122" t="s">
        <v>330</v>
      </c>
      <c r="I122" s="382" t="s">
        <v>426</v>
      </c>
      <c r="J122" s="382">
        <v>216208264</v>
      </c>
      <c r="K122" s="382">
        <v>12</v>
      </c>
      <c r="L122" s="382">
        <v>62520</v>
      </c>
      <c r="M122" s="382" t="s">
        <v>427</v>
      </c>
    </row>
    <row r="123" spans="1:13">
      <c r="A123" t="s">
        <v>1045</v>
      </c>
      <c r="B123">
        <v>245900428</v>
      </c>
      <c r="C123">
        <v>138</v>
      </c>
      <c r="D123">
        <v>59386</v>
      </c>
      <c r="E123" t="s">
        <v>822</v>
      </c>
      <c r="I123" s="382" t="s">
        <v>49</v>
      </c>
      <c r="J123" s="382">
        <v>216209106</v>
      </c>
      <c r="K123" s="382">
        <v>14</v>
      </c>
      <c r="L123" s="382">
        <v>62407</v>
      </c>
      <c r="M123" s="382" t="s">
        <v>50</v>
      </c>
    </row>
    <row r="124" spans="1:13">
      <c r="A124" t="s">
        <v>335</v>
      </c>
      <c r="B124">
        <v>245901087</v>
      </c>
      <c r="C124">
        <v>24</v>
      </c>
      <c r="D124">
        <v>59603</v>
      </c>
      <c r="E124" t="s">
        <v>336</v>
      </c>
      <c r="I124" s="382" t="s">
        <v>421</v>
      </c>
      <c r="J124" s="382">
        <v>225900018</v>
      </c>
      <c r="K124" s="382">
        <v>1244</v>
      </c>
      <c r="L124" s="382">
        <v>59350</v>
      </c>
      <c r="M124" s="382" t="s">
        <v>422</v>
      </c>
    </row>
    <row r="125" spans="1:13">
      <c r="A125" t="s">
        <v>867</v>
      </c>
      <c r="B125">
        <v>245901152</v>
      </c>
      <c r="C125">
        <v>18</v>
      </c>
      <c r="D125">
        <v>59287</v>
      </c>
      <c r="E125" t="s">
        <v>868</v>
      </c>
      <c r="I125" s="382" t="s">
        <v>47</v>
      </c>
      <c r="J125" s="382">
        <v>226200012</v>
      </c>
      <c r="K125" s="382">
        <v>12</v>
      </c>
      <c r="L125" s="382">
        <v>62000</v>
      </c>
      <c r="M125" s="382" t="s">
        <v>330</v>
      </c>
    </row>
    <row r="126" spans="1:13">
      <c r="A126" t="s">
        <v>400</v>
      </c>
      <c r="B126">
        <v>246200299</v>
      </c>
      <c r="C126">
        <v>13</v>
      </c>
      <c r="D126">
        <v>62110</v>
      </c>
      <c r="E126" t="s">
        <v>401</v>
      </c>
      <c r="I126" s="382" t="s">
        <v>1045</v>
      </c>
      <c r="J126" s="382">
        <v>245900428</v>
      </c>
      <c r="K126" s="382">
        <v>138</v>
      </c>
      <c r="L126" s="382">
        <v>59386</v>
      </c>
      <c r="M126" s="382" t="s">
        <v>822</v>
      </c>
    </row>
    <row r="127" spans="1:13">
      <c r="A127" t="s">
        <v>776</v>
      </c>
      <c r="B127">
        <v>246200364</v>
      </c>
      <c r="C127">
        <v>80</v>
      </c>
      <c r="D127">
        <v>62302</v>
      </c>
      <c r="E127" t="s">
        <v>777</v>
      </c>
      <c r="I127" s="382" t="s">
        <v>335</v>
      </c>
      <c r="J127" s="382">
        <v>245901087</v>
      </c>
      <c r="K127" s="382">
        <v>24</v>
      </c>
      <c r="L127" s="382">
        <v>59603</v>
      </c>
      <c r="M127" s="382" t="s">
        <v>336</v>
      </c>
    </row>
    <row r="128" spans="1:13">
      <c r="A128" t="s">
        <v>144</v>
      </c>
      <c r="B128">
        <v>246200729</v>
      </c>
      <c r="C128">
        <v>118</v>
      </c>
      <c r="D128">
        <v>62200</v>
      </c>
      <c r="E128" t="s">
        <v>390</v>
      </c>
      <c r="I128" s="382" t="s">
        <v>867</v>
      </c>
      <c r="J128" s="382">
        <v>245901152</v>
      </c>
      <c r="K128" s="382">
        <v>18</v>
      </c>
      <c r="L128" s="382">
        <v>59287</v>
      </c>
      <c r="M128" s="382" t="s">
        <v>868</v>
      </c>
    </row>
    <row r="129" spans="1:13">
      <c r="A129" t="s">
        <v>941</v>
      </c>
      <c r="B129">
        <v>246200927</v>
      </c>
      <c r="C129">
        <v>35</v>
      </c>
      <c r="D129">
        <v>62990</v>
      </c>
      <c r="E129" t="s">
        <v>942</v>
      </c>
      <c r="I129" s="382" t="s">
        <v>400</v>
      </c>
      <c r="J129" s="382">
        <v>246200299</v>
      </c>
      <c r="K129" s="382">
        <v>13</v>
      </c>
      <c r="L129" s="382">
        <v>62110</v>
      </c>
      <c r="M129" s="382" t="s">
        <v>401</v>
      </c>
    </row>
    <row r="130" spans="1:13">
      <c r="A130" t="s">
        <v>933</v>
      </c>
      <c r="B130">
        <v>255900953</v>
      </c>
      <c r="C130">
        <v>35</v>
      </c>
      <c r="D130">
        <v>59282</v>
      </c>
      <c r="E130" t="s">
        <v>934</v>
      </c>
      <c r="I130" s="382" t="s">
        <v>776</v>
      </c>
      <c r="J130" s="382">
        <v>246200364</v>
      </c>
      <c r="K130" s="382">
        <v>80</v>
      </c>
      <c r="L130" s="382">
        <v>62302</v>
      </c>
      <c r="M130" s="382" t="s">
        <v>777</v>
      </c>
    </row>
    <row r="131" spans="1:13">
      <c r="A131" t="s">
        <v>785</v>
      </c>
      <c r="B131">
        <v>255902827</v>
      </c>
      <c r="C131">
        <v>13</v>
      </c>
      <c r="D131">
        <v>59600</v>
      </c>
      <c r="E131" t="s">
        <v>577</v>
      </c>
      <c r="I131" s="382" t="s">
        <v>144</v>
      </c>
      <c r="J131" s="382">
        <v>246200729</v>
      </c>
      <c r="K131" s="382">
        <v>118</v>
      </c>
      <c r="L131" s="382">
        <v>62200</v>
      </c>
      <c r="M131" s="382" t="s">
        <v>390</v>
      </c>
    </row>
    <row r="132" spans="1:13">
      <c r="A132" t="s">
        <v>687</v>
      </c>
      <c r="B132">
        <v>265906719</v>
      </c>
      <c r="C132">
        <v>17</v>
      </c>
      <c r="D132">
        <v>59000</v>
      </c>
      <c r="E132" t="s">
        <v>384</v>
      </c>
      <c r="I132" s="382" t="s">
        <v>941</v>
      </c>
      <c r="J132" s="382">
        <v>246200927</v>
      </c>
      <c r="K132" s="382">
        <v>35</v>
      </c>
      <c r="L132" s="382">
        <v>62990</v>
      </c>
      <c r="M132" s="382" t="s">
        <v>942</v>
      </c>
    </row>
    <row r="133" spans="1:13">
      <c r="A133" t="s">
        <v>719</v>
      </c>
      <c r="B133">
        <v>265906727</v>
      </c>
      <c r="C133">
        <v>93</v>
      </c>
      <c r="D133">
        <v>59100</v>
      </c>
      <c r="E133" t="s">
        <v>338</v>
      </c>
      <c r="I133" s="382" t="s">
        <v>933</v>
      </c>
      <c r="J133" s="382">
        <v>255900953</v>
      </c>
      <c r="K133" s="382">
        <v>35</v>
      </c>
      <c r="L133" s="382">
        <v>59282</v>
      </c>
      <c r="M133" s="382" t="s">
        <v>934</v>
      </c>
    </row>
    <row r="134" spans="1:13">
      <c r="A134" t="s">
        <v>1117</v>
      </c>
      <c r="B134">
        <v>265906834</v>
      </c>
      <c r="C134">
        <v>14</v>
      </c>
      <c r="D134">
        <v>59240</v>
      </c>
      <c r="E134" t="s">
        <v>357</v>
      </c>
      <c r="I134" s="382" t="s">
        <v>785</v>
      </c>
      <c r="J134" s="382">
        <v>255902827</v>
      </c>
      <c r="K134" s="382">
        <v>13</v>
      </c>
      <c r="L134" s="382">
        <v>59600</v>
      </c>
      <c r="M134" s="382" t="s">
        <v>577</v>
      </c>
    </row>
    <row r="135" spans="1:13">
      <c r="A135" t="s">
        <v>751</v>
      </c>
      <c r="B135">
        <v>265906859</v>
      </c>
      <c r="C135">
        <v>11</v>
      </c>
      <c r="D135">
        <v>59610</v>
      </c>
      <c r="E135" t="s">
        <v>668</v>
      </c>
      <c r="I135" s="382" t="s">
        <v>687</v>
      </c>
      <c r="J135" s="382">
        <v>265906719</v>
      </c>
      <c r="K135" s="382">
        <v>17</v>
      </c>
      <c r="L135" s="382">
        <v>59000</v>
      </c>
      <c r="M135" s="382" t="s">
        <v>384</v>
      </c>
    </row>
    <row r="136" spans="1:13">
      <c r="A136" t="s">
        <v>112</v>
      </c>
      <c r="B136">
        <v>265906974</v>
      </c>
      <c r="C136">
        <v>18</v>
      </c>
      <c r="D136">
        <v>59230</v>
      </c>
      <c r="E136" t="s">
        <v>113</v>
      </c>
      <c r="I136" s="382" t="s">
        <v>719</v>
      </c>
      <c r="J136" s="382">
        <v>265906727</v>
      </c>
      <c r="K136" s="382">
        <v>93</v>
      </c>
      <c r="L136" s="382">
        <v>59100</v>
      </c>
      <c r="M136" s="382" t="s">
        <v>338</v>
      </c>
    </row>
    <row r="137" spans="1:13">
      <c r="A137" t="s">
        <v>453</v>
      </c>
      <c r="B137">
        <v>265906982</v>
      </c>
      <c r="C137">
        <v>11</v>
      </c>
      <c r="D137">
        <v>59113</v>
      </c>
      <c r="E137" t="s">
        <v>454</v>
      </c>
      <c r="I137" s="382" t="s">
        <v>1117</v>
      </c>
      <c r="J137" s="382">
        <v>265906834</v>
      </c>
      <c r="K137" s="382">
        <v>14</v>
      </c>
      <c r="L137" s="382">
        <v>59240</v>
      </c>
      <c r="M137" s="382" t="s">
        <v>357</v>
      </c>
    </row>
    <row r="138" spans="1:13">
      <c r="A138" t="s">
        <v>506</v>
      </c>
      <c r="B138">
        <v>265907766</v>
      </c>
      <c r="C138">
        <v>25</v>
      </c>
      <c r="D138">
        <v>59163</v>
      </c>
      <c r="E138" t="s">
        <v>507</v>
      </c>
      <c r="I138" s="382" t="s">
        <v>751</v>
      </c>
      <c r="J138" s="382">
        <v>265906859</v>
      </c>
      <c r="K138" s="382">
        <v>11</v>
      </c>
      <c r="L138" s="382">
        <v>59610</v>
      </c>
      <c r="M138" s="382" t="s">
        <v>668</v>
      </c>
    </row>
    <row r="139" spans="1:13">
      <c r="A139" t="s">
        <v>506</v>
      </c>
      <c r="B139">
        <v>265907766</v>
      </c>
      <c r="C139">
        <v>74</v>
      </c>
      <c r="D139">
        <v>59000</v>
      </c>
      <c r="E139" t="s">
        <v>384</v>
      </c>
      <c r="I139" s="382" t="s">
        <v>112</v>
      </c>
      <c r="J139" s="382">
        <v>265906974</v>
      </c>
      <c r="K139" s="382">
        <v>18</v>
      </c>
      <c r="L139" s="382">
        <v>59230</v>
      </c>
      <c r="M139" s="382" t="s">
        <v>113</v>
      </c>
    </row>
    <row r="140" spans="1:13">
      <c r="A140" t="s">
        <v>1124</v>
      </c>
      <c r="B140">
        <v>266201938</v>
      </c>
      <c r="C140">
        <v>13</v>
      </c>
      <c r="D140">
        <v>62107</v>
      </c>
      <c r="E140" t="s">
        <v>372</v>
      </c>
      <c r="I140" s="382" t="s">
        <v>453</v>
      </c>
      <c r="J140" s="382">
        <v>265906982</v>
      </c>
      <c r="K140" s="382">
        <v>11</v>
      </c>
      <c r="L140" s="382">
        <v>59113</v>
      </c>
      <c r="M140" s="382" t="s">
        <v>454</v>
      </c>
    </row>
    <row r="141" spans="1:13">
      <c r="A141" t="s">
        <v>839</v>
      </c>
      <c r="B141">
        <v>266209253</v>
      </c>
      <c r="C141">
        <v>19</v>
      </c>
      <c r="D141">
        <v>62000</v>
      </c>
      <c r="E141" t="s">
        <v>330</v>
      </c>
      <c r="I141" s="382" t="s">
        <v>506</v>
      </c>
      <c r="J141" s="382">
        <v>265907766</v>
      </c>
      <c r="K141" s="382">
        <v>25</v>
      </c>
      <c r="L141" s="382">
        <v>59163</v>
      </c>
      <c r="M141" s="382" t="s">
        <v>507</v>
      </c>
    </row>
    <row r="142" spans="1:13">
      <c r="A142" t="s">
        <v>869</v>
      </c>
      <c r="B142">
        <v>285900015</v>
      </c>
      <c r="C142">
        <v>14</v>
      </c>
      <c r="D142">
        <v>59800</v>
      </c>
      <c r="E142" t="s">
        <v>384</v>
      </c>
      <c r="I142" s="382" t="s">
        <v>506</v>
      </c>
      <c r="J142" s="382">
        <v>265907766</v>
      </c>
      <c r="K142" s="382">
        <v>74</v>
      </c>
      <c r="L142" s="382">
        <v>59000</v>
      </c>
      <c r="M142" s="382" t="s">
        <v>384</v>
      </c>
    </row>
    <row r="143" spans="1:13">
      <c r="A143" t="s">
        <v>1070</v>
      </c>
      <c r="B143">
        <v>285900015</v>
      </c>
      <c r="C143">
        <v>14</v>
      </c>
      <c r="D143">
        <v>59800</v>
      </c>
      <c r="E143" t="s">
        <v>384</v>
      </c>
      <c r="I143" s="382" t="s">
        <v>1124</v>
      </c>
      <c r="J143" s="382">
        <v>266201938</v>
      </c>
      <c r="K143" s="382">
        <v>13</v>
      </c>
      <c r="L143" s="382">
        <v>62107</v>
      </c>
      <c r="M143" s="382" t="s">
        <v>372</v>
      </c>
    </row>
    <row r="144" spans="1:13">
      <c r="A144" t="s">
        <v>657</v>
      </c>
      <c r="B144">
        <v>286200019</v>
      </c>
      <c r="C144">
        <v>45</v>
      </c>
      <c r="D144">
        <v>62223</v>
      </c>
      <c r="E144" t="s">
        <v>658</v>
      </c>
      <c r="I144" s="382" t="s">
        <v>839</v>
      </c>
      <c r="J144" s="382">
        <v>266209253</v>
      </c>
      <c r="K144" s="382">
        <v>19</v>
      </c>
      <c r="L144" s="382">
        <v>62000</v>
      </c>
      <c r="M144" s="382" t="s">
        <v>330</v>
      </c>
    </row>
    <row r="145" spans="1:13">
      <c r="A145" t="s">
        <v>890</v>
      </c>
      <c r="B145">
        <v>300352622</v>
      </c>
      <c r="C145">
        <v>25</v>
      </c>
      <c r="D145">
        <v>62300</v>
      </c>
      <c r="E145" t="s">
        <v>450</v>
      </c>
      <c r="I145" s="382" t="s">
        <v>869</v>
      </c>
      <c r="J145" s="382">
        <v>285900015</v>
      </c>
      <c r="K145" s="382">
        <v>14</v>
      </c>
      <c r="L145" s="382">
        <v>59800</v>
      </c>
      <c r="M145" s="382" t="s">
        <v>384</v>
      </c>
    </row>
    <row r="146" spans="1:13">
      <c r="A146" t="s">
        <v>1101</v>
      </c>
      <c r="B146">
        <v>300599123</v>
      </c>
      <c r="C146">
        <v>7089</v>
      </c>
      <c r="D146">
        <v>59800</v>
      </c>
      <c r="E146" t="s">
        <v>384</v>
      </c>
      <c r="I146" s="382" t="s">
        <v>1070</v>
      </c>
      <c r="J146" s="382">
        <v>285900015</v>
      </c>
      <c r="K146" s="382">
        <v>14</v>
      </c>
      <c r="L146" s="382">
        <v>59800</v>
      </c>
      <c r="M146" s="382" t="s">
        <v>384</v>
      </c>
    </row>
    <row r="147" spans="1:13">
      <c r="A147" t="s">
        <v>547</v>
      </c>
      <c r="B147">
        <v>300599123</v>
      </c>
      <c r="C147">
        <v>1074</v>
      </c>
      <c r="D147">
        <v>59100</v>
      </c>
      <c r="E147" t="s">
        <v>338</v>
      </c>
      <c r="I147" s="382" t="s">
        <v>657</v>
      </c>
      <c r="J147" s="382">
        <v>286200019</v>
      </c>
      <c r="K147" s="382">
        <v>45</v>
      </c>
      <c r="L147" s="382">
        <v>62223</v>
      </c>
      <c r="M147" s="382" t="s">
        <v>658</v>
      </c>
    </row>
    <row r="148" spans="1:13">
      <c r="A148" t="s">
        <v>547</v>
      </c>
      <c r="B148">
        <v>300599123</v>
      </c>
      <c r="C148">
        <v>4409</v>
      </c>
      <c r="D148">
        <v>62700</v>
      </c>
      <c r="E148" t="s">
        <v>431</v>
      </c>
      <c r="I148" s="382" t="s">
        <v>890</v>
      </c>
      <c r="J148" s="382">
        <v>300352622</v>
      </c>
      <c r="K148" s="382">
        <v>25</v>
      </c>
      <c r="L148" s="382">
        <v>62300</v>
      </c>
      <c r="M148" s="382" t="s">
        <v>450</v>
      </c>
    </row>
    <row r="149" spans="1:13">
      <c r="A149" t="s">
        <v>1138</v>
      </c>
      <c r="B149">
        <v>301340584</v>
      </c>
      <c r="C149">
        <v>277</v>
      </c>
      <c r="D149">
        <v>59140</v>
      </c>
      <c r="E149" t="s">
        <v>357</v>
      </c>
      <c r="I149" s="382" t="s">
        <v>1101</v>
      </c>
      <c r="J149" s="382">
        <v>300599123</v>
      </c>
      <c r="K149" s="382">
        <v>7089</v>
      </c>
      <c r="L149" s="382">
        <v>59800</v>
      </c>
      <c r="M149" s="382" t="s">
        <v>384</v>
      </c>
    </row>
    <row r="150" spans="1:13">
      <c r="A150" t="s">
        <v>610</v>
      </c>
      <c r="B150">
        <v>302207105</v>
      </c>
      <c r="C150">
        <v>32</v>
      </c>
      <c r="D150">
        <v>59175</v>
      </c>
      <c r="E150" t="s">
        <v>611</v>
      </c>
      <c r="I150" s="382" t="s">
        <v>547</v>
      </c>
      <c r="J150" s="382">
        <v>300599123</v>
      </c>
      <c r="K150" s="382">
        <v>1074</v>
      </c>
      <c r="L150" s="382">
        <v>59100</v>
      </c>
      <c r="M150" s="382" t="s">
        <v>338</v>
      </c>
    </row>
    <row r="151" spans="1:13">
      <c r="A151" t="s">
        <v>865</v>
      </c>
      <c r="B151">
        <v>302208301</v>
      </c>
      <c r="C151">
        <v>10</v>
      </c>
      <c r="D151">
        <v>94000</v>
      </c>
      <c r="E151" t="s">
        <v>866</v>
      </c>
      <c r="I151" s="382" t="s">
        <v>547</v>
      </c>
      <c r="J151" s="382">
        <v>300599123</v>
      </c>
      <c r="K151" s="382">
        <v>4409</v>
      </c>
      <c r="L151" s="382">
        <v>62700</v>
      </c>
      <c r="M151" s="382" t="s">
        <v>431</v>
      </c>
    </row>
    <row r="152" spans="1:13">
      <c r="A152" t="s">
        <v>877</v>
      </c>
      <c r="B152">
        <v>302237565</v>
      </c>
      <c r="C152">
        <v>15</v>
      </c>
      <c r="D152">
        <v>59562</v>
      </c>
      <c r="E152" t="s">
        <v>549</v>
      </c>
      <c r="I152" s="382" t="s">
        <v>1138</v>
      </c>
      <c r="J152" s="382">
        <v>301340584</v>
      </c>
      <c r="K152" s="382">
        <v>277</v>
      </c>
      <c r="L152" s="382">
        <v>59140</v>
      </c>
      <c r="M152" s="382" t="s">
        <v>357</v>
      </c>
    </row>
    <row r="153" spans="1:13">
      <c r="A153" t="s">
        <v>620</v>
      </c>
      <c r="B153">
        <v>302455134</v>
      </c>
      <c r="C153">
        <v>31</v>
      </c>
      <c r="D153">
        <v>62190</v>
      </c>
      <c r="E153" t="s">
        <v>621</v>
      </c>
      <c r="I153" s="382" t="s">
        <v>610</v>
      </c>
      <c r="J153" s="382">
        <v>302207105</v>
      </c>
      <c r="K153" s="382">
        <v>32</v>
      </c>
      <c r="L153" s="382">
        <v>59175</v>
      </c>
      <c r="M153" s="382" t="s">
        <v>611</v>
      </c>
    </row>
    <row r="154" spans="1:13">
      <c r="A154" t="s">
        <v>620</v>
      </c>
      <c r="B154">
        <v>302455134</v>
      </c>
      <c r="C154">
        <v>23</v>
      </c>
      <c r="D154">
        <v>62190</v>
      </c>
      <c r="E154" t="s">
        <v>621</v>
      </c>
      <c r="I154" s="382" t="s">
        <v>865</v>
      </c>
      <c r="J154" s="382">
        <v>302208301</v>
      </c>
      <c r="K154" s="382">
        <v>10</v>
      </c>
      <c r="L154" s="382">
        <v>94000</v>
      </c>
      <c r="M154" s="382" t="s">
        <v>866</v>
      </c>
    </row>
    <row r="155" spans="1:13">
      <c r="A155" t="s">
        <v>569</v>
      </c>
      <c r="B155">
        <v>302519525</v>
      </c>
      <c r="C155">
        <v>34</v>
      </c>
      <c r="D155">
        <v>62151</v>
      </c>
      <c r="E155" t="s">
        <v>570</v>
      </c>
      <c r="I155" s="382" t="s">
        <v>877</v>
      </c>
      <c r="J155" s="382">
        <v>302237565</v>
      </c>
      <c r="K155" s="382">
        <v>15</v>
      </c>
      <c r="L155" s="382">
        <v>59562</v>
      </c>
      <c r="M155" s="382" t="s">
        <v>549</v>
      </c>
    </row>
    <row r="156" spans="1:13">
      <c r="A156" t="s">
        <v>566</v>
      </c>
      <c r="B156">
        <v>302535885</v>
      </c>
      <c r="C156">
        <v>32</v>
      </c>
      <c r="D156">
        <v>59115</v>
      </c>
      <c r="E156" t="s">
        <v>567</v>
      </c>
      <c r="I156" s="382" t="s">
        <v>620</v>
      </c>
      <c r="J156" s="382">
        <v>302455134</v>
      </c>
      <c r="K156" s="382">
        <v>31</v>
      </c>
      <c r="L156" s="382">
        <v>62190</v>
      </c>
      <c r="M156" s="382" t="s">
        <v>621</v>
      </c>
    </row>
    <row r="157" spans="1:13">
      <c r="A157" t="s">
        <v>853</v>
      </c>
      <c r="B157">
        <v>303006779</v>
      </c>
      <c r="C157">
        <v>35</v>
      </c>
      <c r="D157">
        <v>94250</v>
      </c>
      <c r="E157" t="s">
        <v>854</v>
      </c>
      <c r="I157" s="382" t="s">
        <v>620</v>
      </c>
      <c r="J157" s="382">
        <v>302455134</v>
      </c>
      <c r="K157" s="382">
        <v>23</v>
      </c>
      <c r="L157" s="382">
        <v>62190</v>
      </c>
      <c r="M157" s="382" t="s">
        <v>621</v>
      </c>
    </row>
    <row r="158" spans="1:13">
      <c r="A158" t="s">
        <v>512</v>
      </c>
      <c r="B158">
        <v>303040604</v>
      </c>
      <c r="C158">
        <v>17</v>
      </c>
      <c r="D158">
        <v>80200</v>
      </c>
      <c r="E158" t="s">
        <v>513</v>
      </c>
      <c r="I158" s="382" t="s">
        <v>569</v>
      </c>
      <c r="J158" s="382">
        <v>302519525</v>
      </c>
      <c r="K158" s="382">
        <v>34</v>
      </c>
      <c r="L158" s="382">
        <v>62151</v>
      </c>
      <c r="M158" s="382" t="s">
        <v>570</v>
      </c>
    </row>
    <row r="159" spans="1:13">
      <c r="A159" t="s">
        <v>21</v>
      </c>
      <c r="B159">
        <v>303236186</v>
      </c>
      <c r="C159">
        <v>27</v>
      </c>
      <c r="D159">
        <v>59708</v>
      </c>
      <c r="E159" t="s">
        <v>22</v>
      </c>
      <c r="I159" s="382" t="s">
        <v>566</v>
      </c>
      <c r="J159" s="382">
        <v>302535885</v>
      </c>
      <c r="K159" s="382">
        <v>32</v>
      </c>
      <c r="L159" s="382">
        <v>59115</v>
      </c>
      <c r="M159" s="382" t="s">
        <v>567</v>
      </c>
    </row>
    <row r="160" spans="1:13">
      <c r="A160" t="s">
        <v>909</v>
      </c>
      <c r="B160">
        <v>303292411</v>
      </c>
      <c r="C160">
        <v>20</v>
      </c>
      <c r="D160">
        <v>59260</v>
      </c>
      <c r="E160" t="s">
        <v>910</v>
      </c>
      <c r="I160" s="382" t="s">
        <v>853</v>
      </c>
      <c r="J160" s="382">
        <v>303006779</v>
      </c>
      <c r="K160" s="382">
        <v>35</v>
      </c>
      <c r="L160" s="382">
        <v>94250</v>
      </c>
      <c r="M160" s="382" t="s">
        <v>854</v>
      </c>
    </row>
    <row r="161" spans="1:13">
      <c r="A161" t="s">
        <v>971</v>
      </c>
      <c r="B161">
        <v>303543086</v>
      </c>
      <c r="C161">
        <v>35</v>
      </c>
      <c r="D161">
        <v>91080</v>
      </c>
      <c r="E161" t="s">
        <v>972</v>
      </c>
      <c r="I161" s="382" t="s">
        <v>512</v>
      </c>
      <c r="J161" s="382">
        <v>303040604</v>
      </c>
      <c r="K161" s="382">
        <v>17</v>
      </c>
      <c r="L161" s="382">
        <v>80200</v>
      </c>
      <c r="M161" s="382" t="s">
        <v>513</v>
      </c>
    </row>
    <row r="162" spans="1:13">
      <c r="A162" t="s">
        <v>83</v>
      </c>
      <c r="B162">
        <v>304349186</v>
      </c>
      <c r="C162">
        <v>11</v>
      </c>
      <c r="D162">
        <v>59660</v>
      </c>
      <c r="E162" t="s">
        <v>84</v>
      </c>
      <c r="I162" s="382" t="s">
        <v>21</v>
      </c>
      <c r="J162" s="382">
        <v>303236186</v>
      </c>
      <c r="K162" s="382">
        <v>27</v>
      </c>
      <c r="L162" s="382">
        <v>59708</v>
      </c>
      <c r="M162" s="382" t="s">
        <v>22</v>
      </c>
    </row>
    <row r="163" spans="1:13">
      <c r="A163" t="s">
        <v>789</v>
      </c>
      <c r="B163">
        <v>304349277</v>
      </c>
      <c r="C163">
        <v>125</v>
      </c>
      <c r="D163">
        <v>59820</v>
      </c>
      <c r="E163" t="s">
        <v>597</v>
      </c>
      <c r="I163" s="382" t="s">
        <v>909</v>
      </c>
      <c r="J163" s="382">
        <v>303292411</v>
      </c>
      <c r="K163" s="382">
        <v>20</v>
      </c>
      <c r="L163" s="382">
        <v>59260</v>
      </c>
      <c r="M163" s="382" t="s">
        <v>910</v>
      </c>
    </row>
    <row r="164" spans="1:13">
      <c r="A164" t="s">
        <v>1020</v>
      </c>
      <c r="B164">
        <v>304634975</v>
      </c>
      <c r="C164">
        <v>11</v>
      </c>
      <c r="D164">
        <v>94430</v>
      </c>
      <c r="E164" t="s">
        <v>1021</v>
      </c>
      <c r="I164" s="382" t="s">
        <v>971</v>
      </c>
      <c r="J164" s="382">
        <v>303543086</v>
      </c>
      <c r="K164" s="382">
        <v>35</v>
      </c>
      <c r="L164" s="382">
        <v>91080</v>
      </c>
      <c r="M164" s="382" t="s">
        <v>972</v>
      </c>
    </row>
    <row r="165" spans="1:13">
      <c r="A165" t="s">
        <v>502</v>
      </c>
      <c r="B165">
        <v>305024515</v>
      </c>
      <c r="C165">
        <v>127</v>
      </c>
      <c r="D165">
        <v>76305</v>
      </c>
      <c r="E165" t="s">
        <v>503</v>
      </c>
      <c r="I165" s="382" t="s">
        <v>83</v>
      </c>
      <c r="J165" s="382">
        <v>304349186</v>
      </c>
      <c r="K165" s="382">
        <v>11</v>
      </c>
      <c r="L165" s="382">
        <v>59660</v>
      </c>
      <c r="M165" s="382" t="s">
        <v>84</v>
      </c>
    </row>
    <row r="166" spans="1:13">
      <c r="A166" t="s">
        <v>345</v>
      </c>
      <c r="B166">
        <v>305108482</v>
      </c>
      <c r="C166">
        <v>79</v>
      </c>
      <c r="D166">
        <v>62800</v>
      </c>
      <c r="E166" t="s">
        <v>346</v>
      </c>
      <c r="I166" s="382" t="s">
        <v>789</v>
      </c>
      <c r="J166" s="382">
        <v>304349277</v>
      </c>
      <c r="K166" s="382">
        <v>125</v>
      </c>
      <c r="L166" s="382">
        <v>59820</v>
      </c>
      <c r="M166" s="382" t="s">
        <v>597</v>
      </c>
    </row>
    <row r="167" spans="1:13">
      <c r="A167" t="s">
        <v>345</v>
      </c>
      <c r="B167">
        <v>305108482</v>
      </c>
      <c r="C167">
        <v>87</v>
      </c>
      <c r="D167">
        <v>62300</v>
      </c>
      <c r="E167" t="s">
        <v>450</v>
      </c>
      <c r="I167" s="382" t="s">
        <v>1020</v>
      </c>
      <c r="J167" s="382">
        <v>304634975</v>
      </c>
      <c r="K167" s="382">
        <v>11</v>
      </c>
      <c r="L167" s="382">
        <v>94430</v>
      </c>
      <c r="M167" s="382" t="s">
        <v>1021</v>
      </c>
    </row>
    <row r="168" spans="1:13">
      <c r="A168" t="s">
        <v>1096</v>
      </c>
      <c r="B168">
        <v>305817983</v>
      </c>
      <c r="C168">
        <v>128</v>
      </c>
      <c r="D168">
        <v>78500</v>
      </c>
      <c r="E168" t="s">
        <v>1097</v>
      </c>
      <c r="I168" s="382" t="s">
        <v>502</v>
      </c>
      <c r="J168" s="382">
        <v>305024515</v>
      </c>
      <c r="K168" s="382">
        <v>127</v>
      </c>
      <c r="L168" s="382">
        <v>76305</v>
      </c>
      <c r="M168" s="382" t="s">
        <v>503</v>
      </c>
    </row>
    <row r="169" spans="1:13">
      <c r="A169" t="s">
        <v>1096</v>
      </c>
      <c r="B169">
        <v>305817983</v>
      </c>
      <c r="C169">
        <v>78</v>
      </c>
      <c r="D169">
        <v>59650</v>
      </c>
      <c r="E169" t="s">
        <v>374</v>
      </c>
      <c r="I169" s="382" t="s">
        <v>345</v>
      </c>
      <c r="J169" s="382">
        <v>305108482</v>
      </c>
      <c r="K169" s="382">
        <v>79</v>
      </c>
      <c r="L169" s="382">
        <v>62800</v>
      </c>
      <c r="M169" s="382" t="s">
        <v>346</v>
      </c>
    </row>
    <row r="170" spans="1:13">
      <c r="A170" t="s">
        <v>703</v>
      </c>
      <c r="B170">
        <v>306798505</v>
      </c>
      <c r="C170">
        <v>13</v>
      </c>
      <c r="D170">
        <v>91700</v>
      </c>
      <c r="E170" t="s">
        <v>704</v>
      </c>
      <c r="I170" s="382" t="s">
        <v>345</v>
      </c>
      <c r="J170" s="382">
        <v>305108482</v>
      </c>
      <c r="K170" s="382">
        <v>87</v>
      </c>
      <c r="L170" s="382">
        <v>62300</v>
      </c>
      <c r="M170" s="382" t="s">
        <v>450</v>
      </c>
    </row>
    <row r="171" spans="1:13">
      <c r="A171" t="s">
        <v>70</v>
      </c>
      <c r="B171">
        <v>307570747</v>
      </c>
      <c r="C171">
        <v>47</v>
      </c>
      <c r="D171">
        <v>78370</v>
      </c>
      <c r="E171" t="s">
        <v>71</v>
      </c>
      <c r="I171" s="382" t="s">
        <v>1096</v>
      </c>
      <c r="J171" s="382">
        <v>305817983</v>
      </c>
      <c r="K171" s="382">
        <v>128</v>
      </c>
      <c r="L171" s="382">
        <v>78500</v>
      </c>
      <c r="M171" s="382" t="s">
        <v>1097</v>
      </c>
    </row>
    <row r="172" spans="1:13">
      <c r="A172" t="s">
        <v>36</v>
      </c>
      <c r="B172">
        <v>308531359</v>
      </c>
      <c r="C172">
        <v>39</v>
      </c>
      <c r="D172">
        <v>62138</v>
      </c>
      <c r="E172" t="s">
        <v>37</v>
      </c>
      <c r="I172" s="382" t="s">
        <v>1096</v>
      </c>
      <c r="J172" s="382">
        <v>305817983</v>
      </c>
      <c r="K172" s="382">
        <v>78</v>
      </c>
      <c r="L172" s="382">
        <v>59650</v>
      </c>
      <c r="M172" s="382" t="s">
        <v>374</v>
      </c>
    </row>
    <row r="173" spans="1:13">
      <c r="A173" t="s">
        <v>504</v>
      </c>
      <c r="B173">
        <v>309071942</v>
      </c>
      <c r="C173">
        <v>77</v>
      </c>
      <c r="D173">
        <v>77200</v>
      </c>
      <c r="E173" t="s">
        <v>505</v>
      </c>
      <c r="I173" s="382" t="s">
        <v>703</v>
      </c>
      <c r="J173" s="382">
        <v>306798505</v>
      </c>
      <c r="K173" s="382">
        <v>13</v>
      </c>
      <c r="L173" s="382">
        <v>91700</v>
      </c>
      <c r="M173" s="382" t="s">
        <v>704</v>
      </c>
    </row>
    <row r="174" spans="1:13">
      <c r="A174" t="s">
        <v>3</v>
      </c>
      <c r="B174">
        <v>309084598</v>
      </c>
      <c r="C174">
        <v>64</v>
      </c>
      <c r="D174">
        <v>59300</v>
      </c>
      <c r="E174" t="s">
        <v>388</v>
      </c>
      <c r="I174" s="382" t="s">
        <v>70</v>
      </c>
      <c r="J174" s="382">
        <v>307570747</v>
      </c>
      <c r="K174" s="382">
        <v>47</v>
      </c>
      <c r="L174" s="382">
        <v>78370</v>
      </c>
      <c r="M174" s="382" t="s">
        <v>71</v>
      </c>
    </row>
    <row r="175" spans="1:13">
      <c r="A175" t="s">
        <v>835</v>
      </c>
      <c r="B175">
        <v>309322469</v>
      </c>
      <c r="C175">
        <v>11</v>
      </c>
      <c r="D175">
        <v>62100</v>
      </c>
      <c r="E175" t="s">
        <v>386</v>
      </c>
      <c r="I175" s="382" t="s">
        <v>36</v>
      </c>
      <c r="J175" s="382">
        <v>308531359</v>
      </c>
      <c r="K175" s="382">
        <v>39</v>
      </c>
      <c r="L175" s="382">
        <v>62138</v>
      </c>
      <c r="M175" s="382" t="s">
        <v>37</v>
      </c>
    </row>
    <row r="176" spans="1:13">
      <c r="A176" t="s">
        <v>1044</v>
      </c>
      <c r="B176">
        <v>309767440</v>
      </c>
      <c r="C176">
        <v>14</v>
      </c>
      <c r="D176">
        <v>59800</v>
      </c>
      <c r="E176" t="s">
        <v>384</v>
      </c>
      <c r="I176" s="382" t="s">
        <v>504</v>
      </c>
      <c r="J176" s="382">
        <v>309071942</v>
      </c>
      <c r="K176" s="382">
        <v>77</v>
      </c>
      <c r="L176" s="382">
        <v>77200</v>
      </c>
      <c r="M176" s="382" t="s">
        <v>505</v>
      </c>
    </row>
    <row r="177" spans="1:13">
      <c r="A177" t="s">
        <v>1089</v>
      </c>
      <c r="B177">
        <v>310643515</v>
      </c>
      <c r="C177">
        <v>144</v>
      </c>
      <c r="D177">
        <v>80450</v>
      </c>
      <c r="E177" t="s">
        <v>1090</v>
      </c>
      <c r="I177" s="382" t="s">
        <v>3</v>
      </c>
      <c r="J177" s="382">
        <v>309084598</v>
      </c>
      <c r="K177" s="382">
        <v>64</v>
      </c>
      <c r="L177" s="382">
        <v>59300</v>
      </c>
      <c r="M177" s="382" t="s">
        <v>388</v>
      </c>
    </row>
    <row r="178" spans="1:13">
      <c r="A178" t="s">
        <v>616</v>
      </c>
      <c r="B178">
        <v>311087175</v>
      </c>
      <c r="C178">
        <v>64</v>
      </c>
      <c r="D178">
        <v>59350</v>
      </c>
      <c r="E178" t="s">
        <v>617</v>
      </c>
      <c r="I178" s="382" t="s">
        <v>835</v>
      </c>
      <c r="J178" s="382">
        <v>309322469</v>
      </c>
      <c r="K178" s="382">
        <v>11</v>
      </c>
      <c r="L178" s="382">
        <v>62100</v>
      </c>
      <c r="M178" s="382" t="s">
        <v>386</v>
      </c>
    </row>
    <row r="179" spans="1:13">
      <c r="A179" t="s">
        <v>64</v>
      </c>
      <c r="B179">
        <v>312454838</v>
      </c>
      <c r="C179">
        <v>94</v>
      </c>
      <c r="D179">
        <v>62223</v>
      </c>
      <c r="E179" t="s">
        <v>65</v>
      </c>
      <c r="I179" s="382" t="s">
        <v>1044</v>
      </c>
      <c r="J179" s="382">
        <v>309767440</v>
      </c>
      <c r="K179" s="382">
        <v>14</v>
      </c>
      <c r="L179" s="382">
        <v>59800</v>
      </c>
      <c r="M179" s="382" t="s">
        <v>384</v>
      </c>
    </row>
    <row r="180" spans="1:13">
      <c r="A180" t="s">
        <v>989</v>
      </c>
      <c r="B180">
        <v>312454838</v>
      </c>
      <c r="C180">
        <v>29</v>
      </c>
      <c r="D180">
        <v>59300</v>
      </c>
      <c r="E180" t="s">
        <v>388</v>
      </c>
      <c r="I180" s="382" t="s">
        <v>1089</v>
      </c>
      <c r="J180" s="382">
        <v>310643515</v>
      </c>
      <c r="K180" s="382">
        <v>144</v>
      </c>
      <c r="L180" s="382">
        <v>80450</v>
      </c>
      <c r="M180" s="382" t="s">
        <v>1090</v>
      </c>
    </row>
    <row r="181" spans="1:13">
      <c r="A181" t="s">
        <v>730</v>
      </c>
      <c r="B181">
        <v>312665466</v>
      </c>
      <c r="C181">
        <v>552</v>
      </c>
      <c r="D181">
        <v>75012</v>
      </c>
      <c r="E181" t="s">
        <v>361</v>
      </c>
      <c r="I181" s="382" t="s">
        <v>616</v>
      </c>
      <c r="J181" s="382">
        <v>311087175</v>
      </c>
      <c r="K181" s="382">
        <v>64</v>
      </c>
      <c r="L181" s="382">
        <v>59350</v>
      </c>
      <c r="M181" s="382" t="s">
        <v>617</v>
      </c>
    </row>
    <row r="182" spans="1:13">
      <c r="A182" t="s">
        <v>730</v>
      </c>
      <c r="B182">
        <v>312665466</v>
      </c>
      <c r="C182">
        <v>461</v>
      </c>
      <c r="D182">
        <v>59650</v>
      </c>
      <c r="E182" t="s">
        <v>374</v>
      </c>
      <c r="I182" s="382" t="s">
        <v>64</v>
      </c>
      <c r="J182" s="382">
        <v>312454838</v>
      </c>
      <c r="K182" s="382">
        <v>94</v>
      </c>
      <c r="L182" s="382">
        <v>62223</v>
      </c>
      <c r="M182" s="382" t="s">
        <v>65</v>
      </c>
    </row>
    <row r="183" spans="1:13">
      <c r="A183" t="s">
        <v>1167</v>
      </c>
      <c r="B183">
        <v>312665466</v>
      </c>
      <c r="C183">
        <v>255</v>
      </c>
      <c r="D183">
        <v>35512</v>
      </c>
      <c r="E183" t="s">
        <v>1168</v>
      </c>
      <c r="I183" s="382" t="s">
        <v>989</v>
      </c>
      <c r="J183" s="382">
        <v>312454838</v>
      </c>
      <c r="K183" s="382">
        <v>29</v>
      </c>
      <c r="L183" s="382">
        <v>59300</v>
      </c>
      <c r="M183" s="382" t="s">
        <v>388</v>
      </c>
    </row>
    <row r="184" spans="1:13">
      <c r="A184" t="s">
        <v>645</v>
      </c>
      <c r="B184">
        <v>312665466</v>
      </c>
      <c r="C184">
        <v>545</v>
      </c>
      <c r="D184">
        <v>45000</v>
      </c>
      <c r="E184" t="s">
        <v>440</v>
      </c>
      <c r="I184" s="382" t="s">
        <v>730</v>
      </c>
      <c r="J184" s="382">
        <v>312665466</v>
      </c>
      <c r="K184" s="382">
        <v>552</v>
      </c>
      <c r="L184" s="382">
        <v>75012</v>
      </c>
      <c r="M184" s="382" t="s">
        <v>361</v>
      </c>
    </row>
    <row r="185" spans="1:13">
      <c r="A185" t="s">
        <v>1009</v>
      </c>
      <c r="B185">
        <v>312665466</v>
      </c>
      <c r="C185">
        <v>461</v>
      </c>
      <c r="D185">
        <v>59650</v>
      </c>
      <c r="E185" t="s">
        <v>374</v>
      </c>
      <c r="I185" s="382" t="s">
        <v>730</v>
      </c>
      <c r="J185" s="382">
        <v>312665466</v>
      </c>
      <c r="K185" s="382">
        <v>461</v>
      </c>
      <c r="L185" s="382">
        <v>59650</v>
      </c>
      <c r="M185" s="382" t="s">
        <v>374</v>
      </c>
    </row>
    <row r="186" spans="1:13">
      <c r="A186" t="s">
        <v>650</v>
      </c>
      <c r="B186">
        <v>313151110</v>
      </c>
      <c r="C186">
        <v>27</v>
      </c>
      <c r="D186">
        <v>62000</v>
      </c>
      <c r="E186" t="s">
        <v>330</v>
      </c>
      <c r="I186" s="382" t="s">
        <v>1167</v>
      </c>
      <c r="J186" s="382">
        <v>312665466</v>
      </c>
      <c r="K186" s="382">
        <v>255</v>
      </c>
      <c r="L186" s="382">
        <v>35512</v>
      </c>
      <c r="M186" s="382" t="s">
        <v>1168</v>
      </c>
    </row>
    <row r="187" spans="1:13">
      <c r="A187" t="s">
        <v>804</v>
      </c>
      <c r="B187">
        <v>313285199</v>
      </c>
      <c r="C187">
        <v>86</v>
      </c>
      <c r="D187">
        <v>62000</v>
      </c>
      <c r="E187" t="s">
        <v>330</v>
      </c>
      <c r="I187" s="382" t="s">
        <v>645</v>
      </c>
      <c r="J187" s="382">
        <v>312665466</v>
      </c>
      <c r="K187" s="382">
        <v>545</v>
      </c>
      <c r="L187" s="382">
        <v>45000</v>
      </c>
      <c r="M187" s="382" t="s">
        <v>440</v>
      </c>
    </row>
    <row r="188" spans="1:13">
      <c r="A188" t="s">
        <v>847</v>
      </c>
      <c r="B188">
        <v>313609844</v>
      </c>
      <c r="C188">
        <v>37</v>
      </c>
      <c r="D188">
        <v>59310</v>
      </c>
      <c r="E188" t="s">
        <v>848</v>
      </c>
      <c r="I188" s="382" t="s">
        <v>1009</v>
      </c>
      <c r="J188" s="382">
        <v>312665466</v>
      </c>
      <c r="K188" s="382">
        <v>461</v>
      </c>
      <c r="L188" s="382">
        <v>59650</v>
      </c>
      <c r="M188" s="382" t="s">
        <v>374</v>
      </c>
    </row>
    <row r="189" spans="1:13">
      <c r="A189" t="s">
        <v>664</v>
      </c>
      <c r="B189">
        <v>314153420</v>
      </c>
      <c r="C189">
        <v>75</v>
      </c>
      <c r="D189">
        <v>59650</v>
      </c>
      <c r="E189" t="s">
        <v>591</v>
      </c>
      <c r="I189" s="382" t="s">
        <v>650</v>
      </c>
      <c r="J189" s="382">
        <v>313151110</v>
      </c>
      <c r="K189" s="382">
        <v>27</v>
      </c>
      <c r="L189" s="382">
        <v>62000</v>
      </c>
      <c r="M189" s="382" t="s">
        <v>330</v>
      </c>
    </row>
    <row r="190" spans="1:13">
      <c r="A190" t="s">
        <v>4</v>
      </c>
      <c r="B190">
        <v>314686742</v>
      </c>
      <c r="C190">
        <v>29</v>
      </c>
      <c r="D190">
        <v>59220</v>
      </c>
      <c r="E190" t="s">
        <v>710</v>
      </c>
      <c r="I190" s="382" t="s">
        <v>804</v>
      </c>
      <c r="J190" s="382">
        <v>313285199</v>
      </c>
      <c r="K190" s="382">
        <v>86</v>
      </c>
      <c r="L190" s="382">
        <v>62000</v>
      </c>
      <c r="M190" s="382" t="s">
        <v>330</v>
      </c>
    </row>
    <row r="191" spans="1:13">
      <c r="A191" t="s">
        <v>916</v>
      </c>
      <c r="B191">
        <v>314789546</v>
      </c>
      <c r="C191">
        <v>46</v>
      </c>
      <c r="D191">
        <v>59650</v>
      </c>
      <c r="E191" t="s">
        <v>374</v>
      </c>
      <c r="I191" s="382" t="s">
        <v>847</v>
      </c>
      <c r="J191" s="382">
        <v>313609844</v>
      </c>
      <c r="K191" s="382">
        <v>37</v>
      </c>
      <c r="L191" s="382">
        <v>59310</v>
      </c>
      <c r="M191" s="382" t="s">
        <v>848</v>
      </c>
    </row>
    <row r="192" spans="1:13">
      <c r="A192" t="s">
        <v>896</v>
      </c>
      <c r="B192">
        <v>315083378</v>
      </c>
      <c r="C192">
        <v>36</v>
      </c>
      <c r="D192">
        <v>59301</v>
      </c>
      <c r="E192" t="s">
        <v>518</v>
      </c>
      <c r="I192" s="382" t="s">
        <v>664</v>
      </c>
      <c r="J192" s="382">
        <v>314153420</v>
      </c>
      <c r="K192" s="382">
        <v>75</v>
      </c>
      <c r="L192" s="382">
        <v>59650</v>
      </c>
      <c r="M192" s="382" t="s">
        <v>591</v>
      </c>
    </row>
    <row r="193" spans="1:13">
      <c r="A193" t="s">
        <v>721</v>
      </c>
      <c r="B193">
        <v>316007210</v>
      </c>
      <c r="C193">
        <v>16</v>
      </c>
      <c r="D193">
        <v>59308</v>
      </c>
      <c r="E193" t="s">
        <v>518</v>
      </c>
      <c r="I193" s="382" t="s">
        <v>4</v>
      </c>
      <c r="J193" s="382">
        <v>314686742</v>
      </c>
      <c r="K193" s="382">
        <v>29</v>
      </c>
      <c r="L193" s="382">
        <v>59220</v>
      </c>
      <c r="M193" s="382" t="s">
        <v>710</v>
      </c>
    </row>
    <row r="194" spans="1:13">
      <c r="A194" t="s">
        <v>423</v>
      </c>
      <c r="B194">
        <v>316331065</v>
      </c>
      <c r="C194">
        <v>11</v>
      </c>
      <c r="D194">
        <v>75008</v>
      </c>
      <c r="E194" t="s">
        <v>361</v>
      </c>
      <c r="I194" s="382" t="s">
        <v>916</v>
      </c>
      <c r="J194" s="382">
        <v>314789546</v>
      </c>
      <c r="K194" s="382">
        <v>46</v>
      </c>
      <c r="L194" s="382">
        <v>59650</v>
      </c>
      <c r="M194" s="382" t="s">
        <v>374</v>
      </c>
    </row>
    <row r="195" spans="1:13">
      <c r="A195" t="s">
        <v>786</v>
      </c>
      <c r="B195">
        <v>316420199</v>
      </c>
      <c r="C195">
        <v>28</v>
      </c>
      <c r="D195">
        <v>62114</v>
      </c>
      <c r="E195" t="s">
        <v>348</v>
      </c>
      <c r="I195" s="382" t="s">
        <v>896</v>
      </c>
      <c r="J195" s="382">
        <v>315083378</v>
      </c>
      <c r="K195" s="382">
        <v>36</v>
      </c>
      <c r="L195" s="382">
        <v>59301</v>
      </c>
      <c r="M195" s="382" t="s">
        <v>518</v>
      </c>
    </row>
    <row r="196" spans="1:13">
      <c r="A196" t="s">
        <v>846</v>
      </c>
      <c r="B196">
        <v>316561794</v>
      </c>
      <c r="C196">
        <v>58</v>
      </c>
      <c r="D196">
        <v>59100</v>
      </c>
      <c r="E196" t="s">
        <v>338</v>
      </c>
      <c r="I196" s="382" t="s">
        <v>721</v>
      </c>
      <c r="J196" s="382">
        <v>316007210</v>
      </c>
      <c r="K196" s="382">
        <v>16</v>
      </c>
      <c r="L196" s="382">
        <v>59308</v>
      </c>
      <c r="M196" s="382" t="s">
        <v>518</v>
      </c>
    </row>
    <row r="197" spans="1:13">
      <c r="A197" t="s">
        <v>680</v>
      </c>
      <c r="B197">
        <v>316644640</v>
      </c>
      <c r="C197">
        <v>13</v>
      </c>
      <c r="D197">
        <v>59119</v>
      </c>
      <c r="E197" t="s">
        <v>681</v>
      </c>
      <c r="I197" s="382" t="s">
        <v>423</v>
      </c>
      <c r="J197" s="382">
        <v>316331065</v>
      </c>
      <c r="K197" s="382">
        <v>11</v>
      </c>
      <c r="L197" s="382">
        <v>75008</v>
      </c>
      <c r="M197" s="382" t="s">
        <v>361</v>
      </c>
    </row>
    <row r="198" spans="1:13">
      <c r="A198" t="s">
        <v>15</v>
      </c>
      <c r="B198">
        <v>317169134</v>
      </c>
      <c r="C198">
        <v>28</v>
      </c>
      <c r="D198">
        <v>57004</v>
      </c>
      <c r="E198" t="s">
        <v>16</v>
      </c>
      <c r="I198" s="382" t="s">
        <v>786</v>
      </c>
      <c r="J198" s="382">
        <v>316420199</v>
      </c>
      <c r="K198" s="382">
        <v>28</v>
      </c>
      <c r="L198" s="382">
        <v>62114</v>
      </c>
      <c r="M198" s="382" t="s">
        <v>348</v>
      </c>
    </row>
    <row r="199" spans="1:13">
      <c r="A199" t="s">
        <v>1162</v>
      </c>
      <c r="B199">
        <v>317217990</v>
      </c>
      <c r="C199">
        <v>33</v>
      </c>
      <c r="D199">
        <v>59800</v>
      </c>
      <c r="E199" t="s">
        <v>384</v>
      </c>
      <c r="I199" s="382" t="s">
        <v>846</v>
      </c>
      <c r="J199" s="382">
        <v>316561794</v>
      </c>
      <c r="K199" s="382">
        <v>58</v>
      </c>
      <c r="L199" s="382">
        <v>59100</v>
      </c>
      <c r="M199" s="382" t="s">
        <v>338</v>
      </c>
    </row>
    <row r="200" spans="1:13">
      <c r="A200" t="s">
        <v>805</v>
      </c>
      <c r="B200">
        <v>317288389</v>
      </c>
      <c r="C200">
        <v>65</v>
      </c>
      <c r="D200">
        <v>49002</v>
      </c>
      <c r="E200" t="s">
        <v>806</v>
      </c>
      <c r="I200" s="382" t="s">
        <v>680</v>
      </c>
      <c r="J200" s="382">
        <v>316644640</v>
      </c>
      <c r="K200" s="382">
        <v>13</v>
      </c>
      <c r="L200" s="382">
        <v>59119</v>
      </c>
      <c r="M200" s="382" t="s">
        <v>681</v>
      </c>
    </row>
    <row r="201" spans="1:13">
      <c r="A201" t="s">
        <v>1183</v>
      </c>
      <c r="B201">
        <v>317308278</v>
      </c>
      <c r="C201">
        <v>25</v>
      </c>
      <c r="D201">
        <v>59130</v>
      </c>
      <c r="E201" t="s">
        <v>0</v>
      </c>
      <c r="I201" s="382" t="s">
        <v>15</v>
      </c>
      <c r="J201" s="382">
        <v>317169134</v>
      </c>
      <c r="K201" s="382">
        <v>28</v>
      </c>
      <c r="L201" s="382">
        <v>57004</v>
      </c>
      <c r="M201" s="382" t="s">
        <v>16</v>
      </c>
    </row>
    <row r="202" spans="1:13">
      <c r="A202" t="s">
        <v>669</v>
      </c>
      <c r="B202">
        <v>317357341</v>
      </c>
      <c r="C202">
        <v>21</v>
      </c>
      <c r="D202">
        <v>59910</v>
      </c>
      <c r="E202" t="s">
        <v>670</v>
      </c>
      <c r="I202" s="382" t="s">
        <v>1162</v>
      </c>
      <c r="J202" s="382">
        <v>317217990</v>
      </c>
      <c r="K202" s="382">
        <v>33</v>
      </c>
      <c r="L202" s="382">
        <v>59800</v>
      </c>
      <c r="M202" s="382" t="s">
        <v>384</v>
      </c>
    </row>
    <row r="203" spans="1:13">
      <c r="A203" t="s">
        <v>57</v>
      </c>
      <c r="B203">
        <v>317704575</v>
      </c>
      <c r="C203">
        <v>40</v>
      </c>
      <c r="D203">
        <v>62480</v>
      </c>
      <c r="E203" t="s">
        <v>58</v>
      </c>
      <c r="I203" s="382" t="s">
        <v>805</v>
      </c>
      <c r="J203" s="382">
        <v>317288389</v>
      </c>
      <c r="K203" s="382">
        <v>65</v>
      </c>
      <c r="L203" s="382">
        <v>49002</v>
      </c>
      <c r="M203" s="382" t="s">
        <v>806</v>
      </c>
    </row>
    <row r="204" spans="1:13">
      <c r="A204" t="s">
        <v>700</v>
      </c>
      <c r="B204">
        <v>318895000</v>
      </c>
      <c r="C204">
        <v>46</v>
      </c>
      <c r="D204">
        <v>62360</v>
      </c>
      <c r="E204" t="s">
        <v>395</v>
      </c>
      <c r="I204" s="382" t="s">
        <v>1183</v>
      </c>
      <c r="J204" s="382">
        <v>317308278</v>
      </c>
      <c r="K204" s="382">
        <v>25</v>
      </c>
      <c r="L204" s="382">
        <v>59130</v>
      </c>
      <c r="M204" s="382" t="s">
        <v>0</v>
      </c>
    </row>
    <row r="205" spans="1:13">
      <c r="A205" t="s">
        <v>938</v>
      </c>
      <c r="B205">
        <v>318906443</v>
      </c>
      <c r="C205">
        <v>11</v>
      </c>
      <c r="D205">
        <v>91630</v>
      </c>
      <c r="E205" t="s">
        <v>939</v>
      </c>
      <c r="I205" s="382" t="s">
        <v>669</v>
      </c>
      <c r="J205" s="382">
        <v>317357341</v>
      </c>
      <c r="K205" s="382">
        <v>21</v>
      </c>
      <c r="L205" s="382">
        <v>59910</v>
      </c>
      <c r="M205" s="382" t="s">
        <v>670</v>
      </c>
    </row>
    <row r="206" spans="1:13">
      <c r="A206" t="s">
        <v>533</v>
      </c>
      <c r="B206">
        <v>319279576</v>
      </c>
      <c r="C206">
        <v>122</v>
      </c>
      <c r="D206">
        <v>28000</v>
      </c>
      <c r="E206" t="s">
        <v>534</v>
      </c>
      <c r="I206" s="382" t="s">
        <v>57</v>
      </c>
      <c r="J206" s="382">
        <v>317704575</v>
      </c>
      <c r="K206" s="382">
        <v>40</v>
      </c>
      <c r="L206" s="382">
        <v>62480</v>
      </c>
      <c r="M206" s="382" t="s">
        <v>58</v>
      </c>
    </row>
    <row r="207" spans="1:13">
      <c r="A207" t="s">
        <v>765</v>
      </c>
      <c r="B207">
        <v>319428967</v>
      </c>
      <c r="C207">
        <v>16</v>
      </c>
      <c r="D207">
        <v>13627</v>
      </c>
      <c r="E207" t="s">
        <v>766</v>
      </c>
      <c r="I207" s="382" t="s">
        <v>700</v>
      </c>
      <c r="J207" s="382">
        <v>318895000</v>
      </c>
      <c r="K207" s="382">
        <v>46</v>
      </c>
      <c r="L207" s="382">
        <v>62360</v>
      </c>
      <c r="M207" s="382" t="s">
        <v>395</v>
      </c>
    </row>
    <row r="208" spans="1:13">
      <c r="A208" t="s">
        <v>517</v>
      </c>
      <c r="B208">
        <v>319581336</v>
      </c>
      <c r="C208">
        <v>17</v>
      </c>
      <c r="D208">
        <v>59309</v>
      </c>
      <c r="E208" t="s">
        <v>518</v>
      </c>
      <c r="I208" s="382" t="s">
        <v>938</v>
      </c>
      <c r="J208" s="382">
        <v>318906443</v>
      </c>
      <c r="K208" s="382">
        <v>11</v>
      </c>
      <c r="L208" s="382">
        <v>91630</v>
      </c>
      <c r="M208" s="382" t="s">
        <v>939</v>
      </c>
    </row>
    <row r="209" spans="1:13">
      <c r="A209" t="s">
        <v>457</v>
      </c>
      <c r="B209">
        <v>319814869</v>
      </c>
      <c r="C209">
        <v>16</v>
      </c>
      <c r="D209">
        <v>59540</v>
      </c>
      <c r="E209" t="s">
        <v>458</v>
      </c>
      <c r="I209" s="382" t="s">
        <v>533</v>
      </c>
      <c r="J209" s="382">
        <v>319279576</v>
      </c>
      <c r="K209" s="382">
        <v>122</v>
      </c>
      <c r="L209" s="382">
        <v>28000</v>
      </c>
      <c r="M209" s="382" t="s">
        <v>534</v>
      </c>
    </row>
    <row r="210" spans="1:13">
      <c r="A210" t="s">
        <v>443</v>
      </c>
      <c r="B210">
        <v>319870929</v>
      </c>
      <c r="C210">
        <v>27</v>
      </c>
      <c r="D210">
        <v>59000</v>
      </c>
      <c r="E210" t="s">
        <v>384</v>
      </c>
      <c r="I210" s="382" t="s">
        <v>765</v>
      </c>
      <c r="J210" s="382">
        <v>319428967</v>
      </c>
      <c r="K210" s="382">
        <v>16</v>
      </c>
      <c r="L210" s="382">
        <v>13627</v>
      </c>
      <c r="M210" s="382" t="s">
        <v>766</v>
      </c>
    </row>
    <row r="211" spans="1:13">
      <c r="A211" t="s">
        <v>1118</v>
      </c>
      <c r="B211">
        <v>320508930</v>
      </c>
      <c r="C211">
        <v>239</v>
      </c>
      <c r="D211">
        <v>75011</v>
      </c>
      <c r="E211" t="s">
        <v>361</v>
      </c>
      <c r="I211" s="382" t="s">
        <v>517</v>
      </c>
      <c r="J211" s="382">
        <v>319581336</v>
      </c>
      <c r="K211" s="382">
        <v>17</v>
      </c>
      <c r="L211" s="382">
        <v>59309</v>
      </c>
      <c r="M211" s="382" t="s">
        <v>518</v>
      </c>
    </row>
    <row r="212" spans="1:13">
      <c r="A212" t="s">
        <v>491</v>
      </c>
      <c r="B212">
        <v>320772510</v>
      </c>
      <c r="C212">
        <v>22</v>
      </c>
      <c r="D212">
        <v>59650</v>
      </c>
      <c r="E212" t="s">
        <v>374</v>
      </c>
      <c r="I212" s="382" t="s">
        <v>457</v>
      </c>
      <c r="J212" s="382">
        <v>319814869</v>
      </c>
      <c r="K212" s="382">
        <v>16</v>
      </c>
      <c r="L212" s="382">
        <v>59540</v>
      </c>
      <c r="M212" s="382" t="s">
        <v>458</v>
      </c>
    </row>
    <row r="213" spans="1:13">
      <c r="A213" t="s">
        <v>432</v>
      </c>
      <c r="B213">
        <v>320772510</v>
      </c>
      <c r="C213">
        <v>535</v>
      </c>
      <c r="D213">
        <v>59155</v>
      </c>
      <c r="E213" t="s">
        <v>433</v>
      </c>
      <c r="I213" s="382" t="s">
        <v>443</v>
      </c>
      <c r="J213" s="382">
        <v>319870929</v>
      </c>
      <c r="K213" s="382">
        <v>27</v>
      </c>
      <c r="L213" s="382">
        <v>59000</v>
      </c>
      <c r="M213" s="382" t="s">
        <v>384</v>
      </c>
    </row>
    <row r="214" spans="1:13">
      <c r="A214" t="s">
        <v>82</v>
      </c>
      <c r="B214">
        <v>320816341</v>
      </c>
      <c r="C214">
        <v>12</v>
      </c>
      <c r="D214">
        <v>59640</v>
      </c>
      <c r="E214" t="s">
        <v>357</v>
      </c>
      <c r="I214" s="382" t="s">
        <v>1118</v>
      </c>
      <c r="J214" s="382">
        <v>320508930</v>
      </c>
      <c r="K214" s="382">
        <v>239</v>
      </c>
      <c r="L214" s="382">
        <v>75011</v>
      </c>
      <c r="M214" s="382" t="s">
        <v>361</v>
      </c>
    </row>
    <row r="215" spans="1:13">
      <c r="A215" t="s">
        <v>89</v>
      </c>
      <c r="B215">
        <v>320976848</v>
      </c>
      <c r="C215">
        <v>12</v>
      </c>
      <c r="D215">
        <v>59570</v>
      </c>
      <c r="E215" t="s">
        <v>90</v>
      </c>
      <c r="I215" s="382" t="s">
        <v>491</v>
      </c>
      <c r="J215" s="382">
        <v>320772510</v>
      </c>
      <c r="K215" s="382">
        <v>22</v>
      </c>
      <c r="L215" s="382">
        <v>59650</v>
      </c>
      <c r="M215" s="382" t="s">
        <v>374</v>
      </c>
    </row>
    <row r="216" spans="1:13">
      <c r="A216" t="s">
        <v>1085</v>
      </c>
      <c r="B216">
        <v>321192296</v>
      </c>
      <c r="C216">
        <v>10</v>
      </c>
      <c r="D216">
        <v>59590</v>
      </c>
      <c r="E216" t="s">
        <v>609</v>
      </c>
      <c r="I216" s="382" t="s">
        <v>432</v>
      </c>
      <c r="J216" s="382">
        <v>320772510</v>
      </c>
      <c r="K216" s="382">
        <v>535</v>
      </c>
      <c r="L216" s="382">
        <v>59155</v>
      </c>
      <c r="M216" s="382" t="s">
        <v>433</v>
      </c>
    </row>
    <row r="217" spans="1:13">
      <c r="A217" t="s">
        <v>823</v>
      </c>
      <c r="B217">
        <v>321819112</v>
      </c>
      <c r="C217">
        <v>236</v>
      </c>
      <c r="D217">
        <v>92566</v>
      </c>
      <c r="E217" t="s">
        <v>824</v>
      </c>
      <c r="I217" s="382" t="s">
        <v>82</v>
      </c>
      <c r="J217" s="382">
        <v>320816341</v>
      </c>
      <c r="K217" s="382">
        <v>12</v>
      </c>
      <c r="L217" s="382">
        <v>59640</v>
      </c>
      <c r="M217" s="382" t="s">
        <v>357</v>
      </c>
    </row>
    <row r="218" spans="1:13">
      <c r="A218" t="s">
        <v>33</v>
      </c>
      <c r="B218">
        <v>322076753</v>
      </c>
      <c r="C218">
        <v>27</v>
      </c>
      <c r="D218">
        <v>62570</v>
      </c>
      <c r="E218" t="s">
        <v>34</v>
      </c>
      <c r="I218" s="382" t="s">
        <v>89</v>
      </c>
      <c r="J218" s="382">
        <v>320976848</v>
      </c>
      <c r="K218" s="382">
        <v>12</v>
      </c>
      <c r="L218" s="382">
        <v>59570</v>
      </c>
      <c r="M218" s="382" t="s">
        <v>90</v>
      </c>
    </row>
    <row r="219" spans="1:13">
      <c r="A219" t="s">
        <v>358</v>
      </c>
      <c r="B219">
        <v>322084195</v>
      </c>
      <c r="C219">
        <v>146</v>
      </c>
      <c r="D219">
        <v>62215</v>
      </c>
      <c r="E219" t="s">
        <v>359</v>
      </c>
      <c r="I219" s="382" t="s">
        <v>1085</v>
      </c>
      <c r="J219" s="382">
        <v>321192296</v>
      </c>
      <c r="K219" s="382">
        <v>10</v>
      </c>
      <c r="L219" s="382">
        <v>59590</v>
      </c>
      <c r="M219" s="382" t="s">
        <v>609</v>
      </c>
    </row>
    <row r="220" spans="1:13">
      <c r="A220" t="s">
        <v>55</v>
      </c>
      <c r="B220">
        <v>322271438</v>
      </c>
      <c r="C220">
        <v>10</v>
      </c>
      <c r="D220">
        <v>59139</v>
      </c>
      <c r="E220" t="s">
        <v>326</v>
      </c>
      <c r="I220" s="382" t="s">
        <v>823</v>
      </c>
      <c r="J220" s="382">
        <v>321819112</v>
      </c>
      <c r="K220" s="382">
        <v>236</v>
      </c>
      <c r="L220" s="382">
        <v>92566</v>
      </c>
      <c r="M220" s="382" t="s">
        <v>824</v>
      </c>
    </row>
    <row r="221" spans="1:13">
      <c r="A221" t="s">
        <v>856</v>
      </c>
      <c r="B221">
        <v>322593104</v>
      </c>
      <c r="C221">
        <v>183</v>
      </c>
      <c r="D221">
        <v>59880</v>
      </c>
      <c r="E221" t="s">
        <v>464</v>
      </c>
      <c r="I221" s="382" t="s">
        <v>33</v>
      </c>
      <c r="J221" s="382">
        <v>322076753</v>
      </c>
      <c r="K221" s="382">
        <v>27</v>
      </c>
      <c r="L221" s="382">
        <v>62570</v>
      </c>
      <c r="M221" s="382" t="s">
        <v>34</v>
      </c>
    </row>
    <row r="222" spans="1:13">
      <c r="A222" t="s">
        <v>829</v>
      </c>
      <c r="B222">
        <v>322995291</v>
      </c>
      <c r="C222">
        <v>18</v>
      </c>
      <c r="D222">
        <v>62270</v>
      </c>
      <c r="E222" t="s">
        <v>830</v>
      </c>
      <c r="I222" s="382" t="s">
        <v>358</v>
      </c>
      <c r="J222" s="382">
        <v>322084195</v>
      </c>
      <c r="K222" s="382">
        <v>146</v>
      </c>
      <c r="L222" s="382">
        <v>62215</v>
      </c>
      <c r="M222" s="382" t="s">
        <v>359</v>
      </c>
    </row>
    <row r="223" spans="1:13">
      <c r="A223" t="s">
        <v>843</v>
      </c>
      <c r="B223">
        <v>323057083</v>
      </c>
      <c r="C223">
        <v>1200</v>
      </c>
      <c r="D223">
        <v>59471</v>
      </c>
      <c r="E223" t="s">
        <v>734</v>
      </c>
      <c r="I223" s="382" t="s">
        <v>55</v>
      </c>
      <c r="J223" s="382">
        <v>322271438</v>
      </c>
      <c r="K223" s="382">
        <v>10</v>
      </c>
      <c r="L223" s="382">
        <v>59139</v>
      </c>
      <c r="M223" s="382" t="s">
        <v>326</v>
      </c>
    </row>
    <row r="224" spans="1:13">
      <c r="A224" t="s">
        <v>608</v>
      </c>
      <c r="B224">
        <v>324444702</v>
      </c>
      <c r="C224">
        <v>17</v>
      </c>
      <c r="D224">
        <v>59590</v>
      </c>
      <c r="E224" t="s">
        <v>609</v>
      </c>
      <c r="I224" s="382" t="s">
        <v>856</v>
      </c>
      <c r="J224" s="382">
        <v>322593104</v>
      </c>
      <c r="K224" s="382">
        <v>183</v>
      </c>
      <c r="L224" s="382">
        <v>59880</v>
      </c>
      <c r="M224" s="382" t="s">
        <v>464</v>
      </c>
    </row>
    <row r="225" spans="1:13">
      <c r="A225" t="s">
        <v>627</v>
      </c>
      <c r="B225">
        <v>324676519</v>
      </c>
      <c r="C225">
        <v>22</v>
      </c>
      <c r="D225">
        <v>62400</v>
      </c>
      <c r="E225" t="s">
        <v>628</v>
      </c>
      <c r="I225" s="382" t="s">
        <v>829</v>
      </c>
      <c r="J225" s="382">
        <v>322995291</v>
      </c>
      <c r="K225" s="382">
        <v>18</v>
      </c>
      <c r="L225" s="382">
        <v>62270</v>
      </c>
      <c r="M225" s="382" t="s">
        <v>830</v>
      </c>
    </row>
    <row r="226" spans="1:13">
      <c r="A226" t="s">
        <v>857</v>
      </c>
      <c r="B226">
        <v>324691500</v>
      </c>
      <c r="C226">
        <v>23</v>
      </c>
      <c r="D226">
        <v>59700</v>
      </c>
      <c r="E226" t="s">
        <v>397</v>
      </c>
      <c r="I226" s="382" t="s">
        <v>843</v>
      </c>
      <c r="J226" s="382">
        <v>323057083</v>
      </c>
      <c r="K226" s="382">
        <v>1200</v>
      </c>
      <c r="L226" s="382">
        <v>59471</v>
      </c>
      <c r="M226" s="382" t="s">
        <v>734</v>
      </c>
    </row>
    <row r="227" spans="1:13">
      <c r="A227" t="s">
        <v>943</v>
      </c>
      <c r="B227">
        <v>325141125</v>
      </c>
      <c r="C227">
        <v>71</v>
      </c>
      <c r="D227">
        <v>78610</v>
      </c>
      <c r="E227" t="s">
        <v>944</v>
      </c>
      <c r="I227" s="382" t="s">
        <v>608</v>
      </c>
      <c r="J227" s="382">
        <v>324444702</v>
      </c>
      <c r="K227" s="382">
        <v>17</v>
      </c>
      <c r="L227" s="382">
        <v>59590</v>
      </c>
      <c r="M227" s="382" t="s">
        <v>609</v>
      </c>
    </row>
    <row r="228" spans="1:13">
      <c r="A228" t="s">
        <v>100</v>
      </c>
      <c r="B228">
        <v>325307106</v>
      </c>
      <c r="C228">
        <v>30</v>
      </c>
      <c r="D228">
        <v>59290</v>
      </c>
      <c r="E228" t="s">
        <v>340</v>
      </c>
      <c r="I228" s="382" t="s">
        <v>627</v>
      </c>
      <c r="J228" s="382">
        <v>324676519</v>
      </c>
      <c r="K228" s="382">
        <v>22</v>
      </c>
      <c r="L228" s="382">
        <v>62400</v>
      </c>
      <c r="M228" s="382" t="s">
        <v>628</v>
      </c>
    </row>
    <row r="229" spans="1:13">
      <c r="A229" t="s">
        <v>385</v>
      </c>
      <c r="B229">
        <v>325365674</v>
      </c>
      <c r="C229">
        <v>10</v>
      </c>
      <c r="D229">
        <v>62100</v>
      </c>
      <c r="E229" t="s">
        <v>386</v>
      </c>
      <c r="I229" s="382" t="s">
        <v>857</v>
      </c>
      <c r="J229" s="382">
        <v>324691500</v>
      </c>
      <c r="K229" s="382">
        <v>23</v>
      </c>
      <c r="L229" s="382">
        <v>59700</v>
      </c>
      <c r="M229" s="382" t="s">
        <v>397</v>
      </c>
    </row>
    <row r="230" spans="1:13">
      <c r="A230" t="s">
        <v>988</v>
      </c>
      <c r="B230">
        <v>325579076</v>
      </c>
      <c r="C230">
        <v>10</v>
      </c>
      <c r="D230">
        <v>59100</v>
      </c>
      <c r="E230" t="s">
        <v>338</v>
      </c>
      <c r="I230" s="382" t="s">
        <v>943</v>
      </c>
      <c r="J230" s="382">
        <v>325141125</v>
      </c>
      <c r="K230" s="382">
        <v>71</v>
      </c>
      <c r="L230" s="382">
        <v>78610</v>
      </c>
      <c r="M230" s="382" t="s">
        <v>944</v>
      </c>
    </row>
    <row r="231" spans="1:13">
      <c r="A231" t="s">
        <v>705</v>
      </c>
      <c r="B231">
        <v>326094471</v>
      </c>
      <c r="C231">
        <v>17</v>
      </c>
      <c r="D231">
        <v>75016</v>
      </c>
      <c r="E231" t="s">
        <v>706</v>
      </c>
      <c r="I231" s="382" t="s">
        <v>100</v>
      </c>
      <c r="J231" s="382">
        <v>325307106</v>
      </c>
      <c r="K231" s="382">
        <v>30</v>
      </c>
      <c r="L231" s="382">
        <v>59290</v>
      </c>
      <c r="M231" s="382" t="s">
        <v>340</v>
      </c>
    </row>
    <row r="232" spans="1:13">
      <c r="A232" t="s">
        <v>10</v>
      </c>
      <c r="B232">
        <v>326591328</v>
      </c>
      <c r="C232">
        <v>25</v>
      </c>
      <c r="D232">
        <v>59980</v>
      </c>
      <c r="E232" t="s">
        <v>637</v>
      </c>
      <c r="I232" s="382" t="s">
        <v>385</v>
      </c>
      <c r="J232" s="382">
        <v>325365674</v>
      </c>
      <c r="K232" s="382">
        <v>10</v>
      </c>
      <c r="L232" s="382">
        <v>62100</v>
      </c>
      <c r="M232" s="382" t="s">
        <v>386</v>
      </c>
    </row>
    <row r="233" spans="1:13">
      <c r="A233" t="s">
        <v>872</v>
      </c>
      <c r="B233">
        <v>327181715</v>
      </c>
      <c r="C233">
        <v>68</v>
      </c>
      <c r="D233">
        <v>59800</v>
      </c>
      <c r="E233" t="s">
        <v>384</v>
      </c>
      <c r="I233" s="382" t="s">
        <v>988</v>
      </c>
      <c r="J233" s="382">
        <v>325579076</v>
      </c>
      <c r="K233" s="382">
        <v>10</v>
      </c>
      <c r="L233" s="382">
        <v>59100</v>
      </c>
      <c r="M233" s="382" t="s">
        <v>338</v>
      </c>
    </row>
    <row r="234" spans="1:13">
      <c r="A234" t="s">
        <v>103</v>
      </c>
      <c r="B234">
        <v>327280368</v>
      </c>
      <c r="C234">
        <v>132</v>
      </c>
      <c r="D234">
        <v>94526</v>
      </c>
      <c r="E234" t="s">
        <v>888</v>
      </c>
      <c r="I234" s="382" t="s">
        <v>705</v>
      </c>
      <c r="J234" s="382">
        <v>326094471</v>
      </c>
      <c r="K234" s="382">
        <v>17</v>
      </c>
      <c r="L234" s="382">
        <v>75016</v>
      </c>
      <c r="M234" s="382" t="s">
        <v>706</v>
      </c>
    </row>
    <row r="235" spans="1:13">
      <c r="A235" t="s">
        <v>31</v>
      </c>
      <c r="B235">
        <v>328063532</v>
      </c>
      <c r="C235">
        <v>19</v>
      </c>
      <c r="D235">
        <v>62300</v>
      </c>
      <c r="E235" t="s">
        <v>450</v>
      </c>
      <c r="I235" s="382" t="s">
        <v>10</v>
      </c>
      <c r="J235" s="382">
        <v>326591328</v>
      </c>
      <c r="K235" s="382">
        <v>25</v>
      </c>
      <c r="L235" s="382">
        <v>59980</v>
      </c>
      <c r="M235" s="382" t="s">
        <v>637</v>
      </c>
    </row>
    <row r="236" spans="1:13">
      <c r="A236" t="s">
        <v>889</v>
      </c>
      <c r="B236">
        <v>328458567</v>
      </c>
      <c r="C236">
        <v>18</v>
      </c>
      <c r="D236">
        <v>62110</v>
      </c>
      <c r="E236" t="s">
        <v>401</v>
      </c>
      <c r="I236" s="382" t="s">
        <v>872</v>
      </c>
      <c r="J236" s="382">
        <v>327181715</v>
      </c>
      <c r="K236" s="382">
        <v>68</v>
      </c>
      <c r="L236" s="382">
        <v>59800</v>
      </c>
      <c r="M236" s="382" t="s">
        <v>384</v>
      </c>
    </row>
    <row r="237" spans="1:13">
      <c r="A237" t="s">
        <v>673</v>
      </c>
      <c r="B237">
        <v>328619721</v>
      </c>
      <c r="C237">
        <v>17</v>
      </c>
      <c r="D237">
        <v>59700</v>
      </c>
      <c r="E237" t="s">
        <v>397</v>
      </c>
      <c r="I237" s="382" t="s">
        <v>103</v>
      </c>
      <c r="J237" s="382">
        <v>327280368</v>
      </c>
      <c r="K237" s="382">
        <v>132</v>
      </c>
      <c r="L237" s="382">
        <v>94526</v>
      </c>
      <c r="M237" s="382" t="s">
        <v>888</v>
      </c>
    </row>
    <row r="238" spans="1:13">
      <c r="A238" t="s">
        <v>394</v>
      </c>
      <c r="B238">
        <v>328877220</v>
      </c>
      <c r="C238">
        <v>41</v>
      </c>
      <c r="D238">
        <v>62360</v>
      </c>
      <c r="E238" t="s">
        <v>395</v>
      </c>
      <c r="I238" s="382" t="s">
        <v>31</v>
      </c>
      <c r="J238" s="382">
        <v>328063532</v>
      </c>
      <c r="K238" s="382">
        <v>19</v>
      </c>
      <c r="L238" s="382">
        <v>62300</v>
      </c>
      <c r="M238" s="382" t="s">
        <v>450</v>
      </c>
    </row>
    <row r="239" spans="1:13">
      <c r="A239" t="s">
        <v>605</v>
      </c>
      <c r="B239">
        <v>328960265</v>
      </c>
      <c r="C239">
        <v>36</v>
      </c>
      <c r="D239">
        <v>45140</v>
      </c>
      <c r="E239" t="s">
        <v>606</v>
      </c>
      <c r="I239" s="382" t="s">
        <v>889</v>
      </c>
      <c r="J239" s="382">
        <v>328458567</v>
      </c>
      <c r="K239" s="382">
        <v>18</v>
      </c>
      <c r="L239" s="382">
        <v>62110</v>
      </c>
      <c r="M239" s="382" t="s">
        <v>401</v>
      </c>
    </row>
    <row r="240" spans="1:13">
      <c r="A240" t="s">
        <v>7</v>
      </c>
      <c r="B240">
        <v>329108096</v>
      </c>
      <c r="C240">
        <v>10</v>
      </c>
      <c r="D240">
        <v>62360</v>
      </c>
      <c r="E240" t="s">
        <v>395</v>
      </c>
      <c r="I240" s="382" t="s">
        <v>673</v>
      </c>
      <c r="J240" s="382">
        <v>328619721</v>
      </c>
      <c r="K240" s="382">
        <v>17</v>
      </c>
      <c r="L240" s="382">
        <v>59700</v>
      </c>
      <c r="M240" s="382" t="s">
        <v>397</v>
      </c>
    </row>
    <row r="241" spans="1:13">
      <c r="A241" t="s">
        <v>882</v>
      </c>
      <c r="B241">
        <v>329196836</v>
      </c>
      <c r="C241">
        <v>12</v>
      </c>
      <c r="D241">
        <v>59790</v>
      </c>
      <c r="E241" t="s">
        <v>883</v>
      </c>
      <c r="I241" s="382" t="s">
        <v>394</v>
      </c>
      <c r="J241" s="382">
        <v>328877220</v>
      </c>
      <c r="K241" s="382">
        <v>41</v>
      </c>
      <c r="L241" s="382">
        <v>62360</v>
      </c>
      <c r="M241" s="382" t="s">
        <v>395</v>
      </c>
    </row>
    <row r="242" spans="1:13">
      <c r="A242" t="s">
        <v>1150</v>
      </c>
      <c r="B242">
        <v>329690317</v>
      </c>
      <c r="C242">
        <v>22</v>
      </c>
      <c r="D242">
        <v>59200</v>
      </c>
      <c r="E242" t="s">
        <v>368</v>
      </c>
      <c r="I242" s="382" t="s">
        <v>605</v>
      </c>
      <c r="J242" s="382">
        <v>328960265</v>
      </c>
      <c r="K242" s="382">
        <v>36</v>
      </c>
      <c r="L242" s="382">
        <v>45140</v>
      </c>
      <c r="M242" s="382" t="s">
        <v>606</v>
      </c>
    </row>
    <row r="243" spans="1:13">
      <c r="A243" t="s">
        <v>29</v>
      </c>
      <c r="B243">
        <v>330481409</v>
      </c>
      <c r="C243">
        <v>10</v>
      </c>
      <c r="D243">
        <v>62300</v>
      </c>
      <c r="E243" t="s">
        <v>450</v>
      </c>
      <c r="I243" s="382" t="s">
        <v>7</v>
      </c>
      <c r="J243" s="382">
        <v>329108096</v>
      </c>
      <c r="K243" s="382">
        <v>10</v>
      </c>
      <c r="L243" s="382">
        <v>62360</v>
      </c>
      <c r="M243" s="382" t="s">
        <v>395</v>
      </c>
    </row>
    <row r="244" spans="1:13">
      <c r="A244" t="s">
        <v>67</v>
      </c>
      <c r="B244">
        <v>330622291</v>
      </c>
      <c r="C244">
        <v>20</v>
      </c>
      <c r="D244">
        <v>59136</v>
      </c>
      <c r="E244" t="s">
        <v>1053</v>
      </c>
      <c r="I244" s="382" t="s">
        <v>882</v>
      </c>
      <c r="J244" s="382">
        <v>329196836</v>
      </c>
      <c r="K244" s="382">
        <v>12</v>
      </c>
      <c r="L244" s="382">
        <v>59790</v>
      </c>
      <c r="M244" s="382" t="s">
        <v>883</v>
      </c>
    </row>
    <row r="245" spans="1:13">
      <c r="A245" t="s">
        <v>1134</v>
      </c>
      <c r="B245">
        <v>331576926</v>
      </c>
      <c r="C245">
        <v>17</v>
      </c>
      <c r="D245">
        <v>59159</v>
      </c>
      <c r="E245" t="s">
        <v>1135</v>
      </c>
      <c r="I245" s="382" t="s">
        <v>1150</v>
      </c>
      <c r="J245" s="382">
        <v>329690317</v>
      </c>
      <c r="K245" s="382">
        <v>22</v>
      </c>
      <c r="L245" s="382">
        <v>59200</v>
      </c>
      <c r="M245" s="382" t="s">
        <v>368</v>
      </c>
    </row>
    <row r="246" spans="1:13">
      <c r="A246" t="s">
        <v>1092</v>
      </c>
      <c r="B246">
        <v>331997676</v>
      </c>
      <c r="C246">
        <v>27</v>
      </c>
      <c r="D246">
        <v>62880</v>
      </c>
      <c r="E246" t="s">
        <v>1093</v>
      </c>
      <c r="I246" s="382" t="s">
        <v>29</v>
      </c>
      <c r="J246" s="382">
        <v>330481409</v>
      </c>
      <c r="K246" s="382">
        <v>10</v>
      </c>
      <c r="L246" s="382">
        <v>62300</v>
      </c>
      <c r="M246" s="382" t="s">
        <v>450</v>
      </c>
    </row>
    <row r="247" spans="1:13">
      <c r="A247" t="s">
        <v>1147</v>
      </c>
      <c r="B247">
        <v>331998401</v>
      </c>
      <c r="C247">
        <v>29</v>
      </c>
      <c r="D247">
        <v>59226</v>
      </c>
      <c r="E247" t="s">
        <v>1148</v>
      </c>
      <c r="I247" s="382" t="s">
        <v>67</v>
      </c>
      <c r="J247" s="382">
        <v>330622291</v>
      </c>
      <c r="K247" s="382">
        <v>20</v>
      </c>
      <c r="L247" s="382">
        <v>59136</v>
      </c>
      <c r="M247" s="382" t="s">
        <v>1053</v>
      </c>
    </row>
    <row r="248" spans="1:13">
      <c r="A248" t="s">
        <v>981</v>
      </c>
      <c r="B248">
        <v>332097674</v>
      </c>
      <c r="C248">
        <v>29</v>
      </c>
      <c r="D248">
        <v>62720</v>
      </c>
      <c r="E248" t="s">
        <v>982</v>
      </c>
      <c r="I248" s="382" t="s">
        <v>1134</v>
      </c>
      <c r="J248" s="382">
        <v>331576926</v>
      </c>
      <c r="K248" s="382">
        <v>17</v>
      </c>
      <c r="L248" s="382">
        <v>59159</v>
      </c>
      <c r="M248" s="382" t="s">
        <v>1135</v>
      </c>
    </row>
    <row r="249" spans="1:13">
      <c r="A249" t="s">
        <v>1142</v>
      </c>
      <c r="B249">
        <v>332346766</v>
      </c>
      <c r="C249">
        <v>14</v>
      </c>
      <c r="D249">
        <v>59800</v>
      </c>
      <c r="E249" t="s">
        <v>384</v>
      </c>
      <c r="I249" s="382" t="s">
        <v>1092</v>
      </c>
      <c r="J249" s="382">
        <v>331997676</v>
      </c>
      <c r="K249" s="382">
        <v>27</v>
      </c>
      <c r="L249" s="382">
        <v>62880</v>
      </c>
      <c r="M249" s="382" t="s">
        <v>1093</v>
      </c>
    </row>
    <row r="250" spans="1:13">
      <c r="A250" t="s">
        <v>676</v>
      </c>
      <c r="B250">
        <v>332359637</v>
      </c>
      <c r="C250">
        <v>45</v>
      </c>
      <c r="D250">
        <v>62100</v>
      </c>
      <c r="E250" t="s">
        <v>386</v>
      </c>
      <c r="I250" s="382" t="s">
        <v>1147</v>
      </c>
      <c r="J250" s="382">
        <v>331998401</v>
      </c>
      <c r="K250" s="382">
        <v>29</v>
      </c>
      <c r="L250" s="382">
        <v>59226</v>
      </c>
      <c r="M250" s="382" t="s">
        <v>1148</v>
      </c>
    </row>
    <row r="251" spans="1:13">
      <c r="A251" t="s">
        <v>817</v>
      </c>
      <c r="B251">
        <v>332455500</v>
      </c>
      <c r="C251">
        <v>22</v>
      </c>
      <c r="D251">
        <v>95000</v>
      </c>
      <c r="E251" t="s">
        <v>818</v>
      </c>
      <c r="I251" s="382" t="s">
        <v>981</v>
      </c>
      <c r="J251" s="382">
        <v>332097674</v>
      </c>
      <c r="K251" s="382">
        <v>29</v>
      </c>
      <c r="L251" s="382">
        <v>62720</v>
      </c>
      <c r="M251" s="382" t="s">
        <v>982</v>
      </c>
    </row>
    <row r="252" spans="1:13">
      <c r="A252" t="s">
        <v>369</v>
      </c>
      <c r="B252">
        <v>332748391</v>
      </c>
      <c r="C252">
        <v>15</v>
      </c>
      <c r="D252">
        <v>59164</v>
      </c>
      <c r="E252" t="s">
        <v>370</v>
      </c>
      <c r="I252" s="382" t="s">
        <v>1142</v>
      </c>
      <c r="J252" s="382">
        <v>332346766</v>
      </c>
      <c r="K252" s="382">
        <v>14</v>
      </c>
      <c r="L252" s="382">
        <v>59800</v>
      </c>
      <c r="M252" s="382" t="s">
        <v>384</v>
      </c>
    </row>
    <row r="253" spans="1:13">
      <c r="A253" t="s">
        <v>420</v>
      </c>
      <c r="B253">
        <v>333087294</v>
      </c>
      <c r="C253">
        <v>505</v>
      </c>
      <c r="D253">
        <v>59000</v>
      </c>
      <c r="E253" t="s">
        <v>384</v>
      </c>
      <c r="I253" s="382" t="s">
        <v>676</v>
      </c>
      <c r="J253" s="382">
        <v>332359637</v>
      </c>
      <c r="K253" s="382">
        <v>45</v>
      </c>
      <c r="L253" s="382">
        <v>62100</v>
      </c>
      <c r="M253" s="382" t="s">
        <v>386</v>
      </c>
    </row>
    <row r="254" spans="1:13">
      <c r="A254" t="s">
        <v>133</v>
      </c>
      <c r="B254">
        <v>333912764</v>
      </c>
      <c r="C254">
        <v>86</v>
      </c>
      <c r="D254">
        <v>13008</v>
      </c>
      <c r="E254" t="s">
        <v>134</v>
      </c>
      <c r="I254" s="382" t="s">
        <v>817</v>
      </c>
      <c r="J254" s="382">
        <v>332455500</v>
      </c>
      <c r="K254" s="382">
        <v>22</v>
      </c>
      <c r="L254" s="382">
        <v>95000</v>
      </c>
      <c r="M254" s="382" t="s">
        <v>818</v>
      </c>
    </row>
    <row r="255" spans="1:13">
      <c r="A255" t="s">
        <v>1061</v>
      </c>
      <c r="B255">
        <v>334130127</v>
      </c>
      <c r="C255">
        <v>15</v>
      </c>
      <c r="D255">
        <v>75009</v>
      </c>
      <c r="E255" t="s">
        <v>361</v>
      </c>
      <c r="I255" s="382" t="s">
        <v>369</v>
      </c>
      <c r="J255" s="382">
        <v>332748391</v>
      </c>
      <c r="K255" s="382">
        <v>15</v>
      </c>
      <c r="L255" s="382">
        <v>59164</v>
      </c>
      <c r="M255" s="382" t="s">
        <v>370</v>
      </c>
    </row>
    <row r="256" spans="1:13">
      <c r="A256" t="s">
        <v>1019</v>
      </c>
      <c r="B256">
        <v>334191871</v>
      </c>
      <c r="C256">
        <v>1137</v>
      </c>
      <c r="D256">
        <v>59100</v>
      </c>
      <c r="E256" t="s">
        <v>338</v>
      </c>
      <c r="I256" s="382" t="s">
        <v>420</v>
      </c>
      <c r="J256" s="382">
        <v>333087294</v>
      </c>
      <c r="K256" s="382">
        <v>505</v>
      </c>
      <c r="L256" s="382">
        <v>59000</v>
      </c>
      <c r="M256" s="382" t="s">
        <v>384</v>
      </c>
    </row>
    <row r="257" spans="1:13">
      <c r="A257" t="s">
        <v>769</v>
      </c>
      <c r="B257">
        <v>334610821</v>
      </c>
      <c r="C257">
        <v>20</v>
      </c>
      <c r="D257">
        <v>59581</v>
      </c>
      <c r="E257" t="s">
        <v>770</v>
      </c>
      <c r="I257" s="382" t="s">
        <v>133</v>
      </c>
      <c r="J257" s="382">
        <v>333912764</v>
      </c>
      <c r="K257" s="382">
        <v>86</v>
      </c>
      <c r="L257" s="382">
        <v>13008</v>
      </c>
      <c r="M257" s="382" t="s">
        <v>134</v>
      </c>
    </row>
    <row r="258" spans="1:13">
      <c r="A258" t="s">
        <v>979</v>
      </c>
      <c r="B258">
        <v>334783248</v>
      </c>
      <c r="C258">
        <v>19</v>
      </c>
      <c r="D258">
        <v>59320</v>
      </c>
      <c r="E258" t="s">
        <v>980</v>
      </c>
      <c r="I258" s="382" t="s">
        <v>1061</v>
      </c>
      <c r="J258" s="382">
        <v>334130127</v>
      </c>
      <c r="K258" s="382">
        <v>15</v>
      </c>
      <c r="L258" s="382">
        <v>75009</v>
      </c>
      <c r="M258" s="382" t="s">
        <v>361</v>
      </c>
    </row>
    <row r="259" spans="1:13">
      <c r="A259" t="s">
        <v>331</v>
      </c>
      <c r="B259">
        <v>335337119</v>
      </c>
      <c r="C259">
        <v>36</v>
      </c>
      <c r="D259">
        <v>51450</v>
      </c>
      <c r="E259" t="s">
        <v>332</v>
      </c>
      <c r="I259" s="382" t="s">
        <v>1019</v>
      </c>
      <c r="J259" s="382">
        <v>334191871</v>
      </c>
      <c r="K259" s="382">
        <v>1137</v>
      </c>
      <c r="L259" s="382">
        <v>59100</v>
      </c>
      <c r="M259" s="382" t="s">
        <v>338</v>
      </c>
    </row>
    <row r="260" spans="1:13">
      <c r="A260" t="s">
        <v>809</v>
      </c>
      <c r="B260">
        <v>337624043</v>
      </c>
      <c r="C260">
        <v>51</v>
      </c>
      <c r="D260">
        <v>59650</v>
      </c>
      <c r="E260" t="s">
        <v>374</v>
      </c>
      <c r="I260" s="382" t="s">
        <v>769</v>
      </c>
      <c r="J260" s="382">
        <v>334610821</v>
      </c>
      <c r="K260" s="382">
        <v>20</v>
      </c>
      <c r="L260" s="382">
        <v>59581</v>
      </c>
      <c r="M260" s="382" t="s">
        <v>770</v>
      </c>
    </row>
    <row r="261" spans="1:13">
      <c r="A261" t="s">
        <v>724</v>
      </c>
      <c r="B261">
        <v>338100993</v>
      </c>
      <c r="C261">
        <v>17</v>
      </c>
      <c r="D261">
        <v>59818</v>
      </c>
      <c r="E261" t="s">
        <v>725</v>
      </c>
      <c r="I261" s="382" t="s">
        <v>979</v>
      </c>
      <c r="J261" s="382">
        <v>334783248</v>
      </c>
      <c r="K261" s="382">
        <v>19</v>
      </c>
      <c r="L261" s="382">
        <v>59320</v>
      </c>
      <c r="M261" s="382" t="s">
        <v>980</v>
      </c>
    </row>
    <row r="262" spans="1:13">
      <c r="A262" t="s">
        <v>724</v>
      </c>
      <c r="B262">
        <v>338100993</v>
      </c>
      <c r="C262">
        <v>25</v>
      </c>
      <c r="D262">
        <v>59800</v>
      </c>
      <c r="E262" t="s">
        <v>384</v>
      </c>
      <c r="I262" s="382" t="s">
        <v>331</v>
      </c>
      <c r="J262" s="382">
        <v>335337119</v>
      </c>
      <c r="K262" s="382">
        <v>36</v>
      </c>
      <c r="L262" s="382">
        <v>51450</v>
      </c>
      <c r="M262" s="382" t="s">
        <v>332</v>
      </c>
    </row>
    <row r="263" spans="1:13">
      <c r="A263" t="s">
        <v>396</v>
      </c>
      <c r="B263">
        <v>338253230</v>
      </c>
      <c r="C263">
        <v>10844</v>
      </c>
      <c r="D263">
        <v>59700</v>
      </c>
      <c r="E263" t="s">
        <v>397</v>
      </c>
      <c r="I263" s="382" t="s">
        <v>809</v>
      </c>
      <c r="J263" s="382">
        <v>337624043</v>
      </c>
      <c r="K263" s="382">
        <v>51</v>
      </c>
      <c r="L263" s="382">
        <v>59650</v>
      </c>
      <c r="M263" s="382" t="s">
        <v>374</v>
      </c>
    </row>
    <row r="264" spans="1:13">
      <c r="A264" t="s">
        <v>819</v>
      </c>
      <c r="B264">
        <v>338325780</v>
      </c>
      <c r="C264">
        <v>25</v>
      </c>
      <c r="D264">
        <v>44118</v>
      </c>
      <c r="E264" t="s">
        <v>820</v>
      </c>
      <c r="I264" s="382" t="s">
        <v>724</v>
      </c>
      <c r="J264" s="382">
        <v>338100993</v>
      </c>
      <c r="K264" s="382">
        <v>17</v>
      </c>
      <c r="L264" s="382">
        <v>59818</v>
      </c>
      <c r="M264" s="382" t="s">
        <v>725</v>
      </c>
    </row>
    <row r="265" spans="1:13">
      <c r="A265" t="s">
        <v>1071</v>
      </c>
      <c r="B265">
        <v>338614589</v>
      </c>
      <c r="C265">
        <v>12</v>
      </c>
      <c r="D265">
        <v>59620</v>
      </c>
      <c r="E265" t="s">
        <v>1072</v>
      </c>
      <c r="I265" s="382" t="s">
        <v>724</v>
      </c>
      <c r="J265" s="382">
        <v>338100993</v>
      </c>
      <c r="K265" s="382">
        <v>25</v>
      </c>
      <c r="L265" s="382">
        <v>59800</v>
      </c>
      <c r="M265" s="382" t="s">
        <v>384</v>
      </c>
    </row>
    <row r="266" spans="1:13">
      <c r="A266" t="s">
        <v>494</v>
      </c>
      <c r="B266">
        <v>338880180</v>
      </c>
      <c r="C266">
        <v>520</v>
      </c>
      <c r="D266">
        <v>93000</v>
      </c>
      <c r="E266" t="s">
        <v>495</v>
      </c>
      <c r="I266" s="382" t="s">
        <v>396</v>
      </c>
      <c r="J266" s="382">
        <v>338253230</v>
      </c>
      <c r="K266" s="382">
        <v>10844</v>
      </c>
      <c r="L266" s="382">
        <v>59700</v>
      </c>
      <c r="M266" s="382" t="s">
        <v>397</v>
      </c>
    </row>
    <row r="267" spans="1:13">
      <c r="A267" t="s">
        <v>1172</v>
      </c>
      <c r="B267">
        <v>338902554</v>
      </c>
      <c r="C267">
        <v>58</v>
      </c>
      <c r="D267">
        <v>59800</v>
      </c>
      <c r="E267" t="s">
        <v>384</v>
      </c>
      <c r="I267" s="382" t="s">
        <v>819</v>
      </c>
      <c r="J267" s="382">
        <v>338325780</v>
      </c>
      <c r="K267" s="382">
        <v>25</v>
      </c>
      <c r="L267" s="382">
        <v>44118</v>
      </c>
      <c r="M267" s="382" t="s">
        <v>820</v>
      </c>
    </row>
    <row r="268" spans="1:13">
      <c r="A268" t="s">
        <v>802</v>
      </c>
      <c r="B268">
        <v>338977564</v>
      </c>
      <c r="C268">
        <v>16</v>
      </c>
      <c r="D268">
        <v>59000</v>
      </c>
      <c r="E268" t="s">
        <v>384</v>
      </c>
      <c r="I268" s="382" t="s">
        <v>1071</v>
      </c>
      <c r="J268" s="382">
        <v>338614589</v>
      </c>
      <c r="K268" s="382">
        <v>12</v>
      </c>
      <c r="L268" s="382">
        <v>59620</v>
      </c>
      <c r="M268" s="382" t="s">
        <v>1072</v>
      </c>
    </row>
    <row r="269" spans="1:13">
      <c r="A269" t="s">
        <v>14</v>
      </c>
      <c r="B269">
        <v>339148835</v>
      </c>
      <c r="C269">
        <v>20</v>
      </c>
      <c r="D269">
        <v>59223</v>
      </c>
      <c r="E269" t="s">
        <v>732</v>
      </c>
      <c r="I269" s="382" t="s">
        <v>494</v>
      </c>
      <c r="J269" s="382">
        <v>338880180</v>
      </c>
      <c r="K269" s="382">
        <v>520</v>
      </c>
      <c r="L269" s="382">
        <v>93000</v>
      </c>
      <c r="M269" s="382" t="s">
        <v>495</v>
      </c>
    </row>
    <row r="270" spans="1:13">
      <c r="A270" t="s">
        <v>402</v>
      </c>
      <c r="B270">
        <v>339268203</v>
      </c>
      <c r="C270">
        <v>17</v>
      </c>
      <c r="D270">
        <v>62340</v>
      </c>
      <c r="E270" t="s">
        <v>403</v>
      </c>
      <c r="I270" s="382" t="s">
        <v>1172</v>
      </c>
      <c r="J270" s="382">
        <v>338902554</v>
      </c>
      <c r="K270" s="382">
        <v>58</v>
      </c>
      <c r="L270" s="382">
        <v>59800</v>
      </c>
      <c r="M270" s="382" t="s">
        <v>384</v>
      </c>
    </row>
    <row r="271" spans="1:13">
      <c r="A271" t="s">
        <v>968</v>
      </c>
      <c r="B271">
        <v>339517856</v>
      </c>
      <c r="C271">
        <v>11</v>
      </c>
      <c r="D271">
        <v>59491</v>
      </c>
      <c r="E271" t="s">
        <v>374</v>
      </c>
      <c r="I271" s="382" t="s">
        <v>802</v>
      </c>
      <c r="J271" s="382">
        <v>338977564</v>
      </c>
      <c r="K271" s="382">
        <v>16</v>
      </c>
      <c r="L271" s="382">
        <v>59000</v>
      </c>
      <c r="M271" s="382" t="s">
        <v>384</v>
      </c>
    </row>
    <row r="272" spans="1:13">
      <c r="A272" t="s">
        <v>1175</v>
      </c>
      <c r="B272">
        <v>339733081</v>
      </c>
      <c r="C272">
        <v>22</v>
      </c>
      <c r="D272">
        <v>59229</v>
      </c>
      <c r="E272" t="s">
        <v>344</v>
      </c>
      <c r="I272" s="382" t="s">
        <v>14</v>
      </c>
      <c r="J272" s="382">
        <v>339148835</v>
      </c>
      <c r="K272" s="382">
        <v>20</v>
      </c>
      <c r="L272" s="382">
        <v>59223</v>
      </c>
      <c r="M272" s="382" t="s">
        <v>732</v>
      </c>
    </row>
    <row r="273" spans="1:13">
      <c r="A273" t="s">
        <v>349</v>
      </c>
      <c r="B273">
        <v>339895781</v>
      </c>
      <c r="C273">
        <v>427</v>
      </c>
      <c r="D273">
        <v>59139</v>
      </c>
      <c r="E273" t="s">
        <v>326</v>
      </c>
      <c r="I273" s="382" t="s">
        <v>402</v>
      </c>
      <c r="J273" s="382">
        <v>339268203</v>
      </c>
      <c r="K273" s="382">
        <v>17</v>
      </c>
      <c r="L273" s="382">
        <v>62340</v>
      </c>
      <c r="M273" s="382" t="s">
        <v>403</v>
      </c>
    </row>
    <row r="274" spans="1:13">
      <c r="A274" t="s">
        <v>349</v>
      </c>
      <c r="B274">
        <v>339895781</v>
      </c>
      <c r="C274">
        <v>1227</v>
      </c>
      <c r="D274">
        <v>59200</v>
      </c>
      <c r="E274" t="s">
        <v>368</v>
      </c>
      <c r="I274" s="382" t="s">
        <v>968</v>
      </c>
      <c r="J274" s="382">
        <v>339517856</v>
      </c>
      <c r="K274" s="382">
        <v>11</v>
      </c>
      <c r="L274" s="382">
        <v>59491</v>
      </c>
      <c r="M274" s="382" t="s">
        <v>374</v>
      </c>
    </row>
    <row r="275" spans="1:13">
      <c r="A275" t="s">
        <v>356</v>
      </c>
      <c r="B275">
        <v>339903296</v>
      </c>
      <c r="C275">
        <v>20</v>
      </c>
      <c r="D275">
        <v>59140</v>
      </c>
      <c r="E275" t="s">
        <v>357</v>
      </c>
      <c r="I275" s="382" t="s">
        <v>1175</v>
      </c>
      <c r="J275" s="382">
        <v>339733081</v>
      </c>
      <c r="K275" s="382">
        <v>22</v>
      </c>
      <c r="L275" s="382">
        <v>59229</v>
      </c>
      <c r="M275" s="382" t="s">
        <v>344</v>
      </c>
    </row>
    <row r="276" spans="1:13">
      <c r="A276" t="s">
        <v>364</v>
      </c>
      <c r="B276">
        <v>339993164</v>
      </c>
      <c r="C276">
        <v>260</v>
      </c>
      <c r="D276">
        <v>57070</v>
      </c>
      <c r="E276" t="s">
        <v>365</v>
      </c>
      <c r="I276" s="382" t="s">
        <v>349</v>
      </c>
      <c r="J276" s="382">
        <v>339895781</v>
      </c>
      <c r="K276" s="382">
        <v>427</v>
      </c>
      <c r="L276" s="382">
        <v>59139</v>
      </c>
      <c r="M276" s="382" t="s">
        <v>326</v>
      </c>
    </row>
    <row r="277" spans="1:13">
      <c r="A277" t="s">
        <v>104</v>
      </c>
      <c r="B277">
        <v>340652106</v>
      </c>
      <c r="C277">
        <v>22</v>
      </c>
      <c r="D277">
        <v>59480</v>
      </c>
      <c r="E277" t="s">
        <v>105</v>
      </c>
      <c r="I277" s="382" t="s">
        <v>349</v>
      </c>
      <c r="J277" s="382">
        <v>339895781</v>
      </c>
      <c r="K277" s="382">
        <v>1227</v>
      </c>
      <c r="L277" s="382">
        <v>59200</v>
      </c>
      <c r="M277" s="382" t="s">
        <v>368</v>
      </c>
    </row>
    <row r="278" spans="1:13">
      <c r="A278" t="s">
        <v>662</v>
      </c>
      <c r="B278">
        <v>340769793</v>
      </c>
      <c r="C278">
        <v>126</v>
      </c>
      <c r="D278">
        <v>30900</v>
      </c>
      <c r="E278" t="s">
        <v>663</v>
      </c>
      <c r="I278" s="382" t="s">
        <v>356</v>
      </c>
      <c r="J278" s="382">
        <v>339903296</v>
      </c>
      <c r="K278" s="382">
        <v>20</v>
      </c>
      <c r="L278" s="382">
        <v>59140</v>
      </c>
      <c r="M278" s="382" t="s">
        <v>357</v>
      </c>
    </row>
    <row r="279" spans="1:13">
      <c r="A279" t="s">
        <v>787</v>
      </c>
      <c r="B279">
        <v>341103117</v>
      </c>
      <c r="C279">
        <v>48</v>
      </c>
      <c r="D279">
        <v>75008</v>
      </c>
      <c r="E279" t="s">
        <v>788</v>
      </c>
      <c r="I279" s="382" t="s">
        <v>364</v>
      </c>
      <c r="J279" s="382">
        <v>339993164</v>
      </c>
      <c r="K279" s="382">
        <v>260</v>
      </c>
      <c r="L279" s="382">
        <v>57070</v>
      </c>
      <c r="M279" s="382" t="s">
        <v>365</v>
      </c>
    </row>
    <row r="280" spans="1:13">
      <c r="A280" t="s">
        <v>904</v>
      </c>
      <c r="B280">
        <v>341125540</v>
      </c>
      <c r="C280">
        <v>102</v>
      </c>
      <c r="D280">
        <v>60000</v>
      </c>
      <c r="E280" t="s">
        <v>905</v>
      </c>
      <c r="I280" s="382" t="s">
        <v>104</v>
      </c>
      <c r="J280" s="382">
        <v>340652106</v>
      </c>
      <c r="K280" s="382">
        <v>22</v>
      </c>
      <c r="L280" s="382">
        <v>59480</v>
      </c>
      <c r="M280" s="382" t="s">
        <v>105</v>
      </c>
    </row>
    <row r="281" spans="1:13">
      <c r="A281" t="s">
        <v>702</v>
      </c>
      <c r="B281">
        <v>341256998</v>
      </c>
      <c r="C281">
        <v>20</v>
      </c>
      <c r="D281">
        <v>59024</v>
      </c>
      <c r="E281" t="s">
        <v>422</v>
      </c>
      <c r="I281" s="382" t="s">
        <v>662</v>
      </c>
      <c r="J281" s="382">
        <v>340769793</v>
      </c>
      <c r="K281" s="382">
        <v>126</v>
      </c>
      <c r="L281" s="382">
        <v>30900</v>
      </c>
      <c r="M281" s="382" t="s">
        <v>663</v>
      </c>
    </row>
    <row r="282" spans="1:13">
      <c r="A282" t="s">
        <v>632</v>
      </c>
      <c r="B282">
        <v>342322211</v>
      </c>
      <c r="C282">
        <v>26</v>
      </c>
      <c r="D282">
        <v>62200</v>
      </c>
      <c r="E282" t="s">
        <v>390</v>
      </c>
      <c r="I282" s="382" t="s">
        <v>787</v>
      </c>
      <c r="J282" s="382">
        <v>341103117</v>
      </c>
      <c r="K282" s="382">
        <v>48</v>
      </c>
      <c r="L282" s="382">
        <v>75008</v>
      </c>
      <c r="M282" s="382" t="s">
        <v>788</v>
      </c>
    </row>
    <row r="283" spans="1:13">
      <c r="A283" t="s">
        <v>45</v>
      </c>
      <c r="B283">
        <v>342623378</v>
      </c>
      <c r="C283">
        <v>29</v>
      </c>
      <c r="D283">
        <v>59850</v>
      </c>
      <c r="E283" t="s">
        <v>46</v>
      </c>
      <c r="I283" s="382" t="s">
        <v>904</v>
      </c>
      <c r="J283" s="382">
        <v>341125540</v>
      </c>
      <c r="K283" s="382">
        <v>102</v>
      </c>
      <c r="L283" s="382">
        <v>60000</v>
      </c>
      <c r="M283" s="382" t="s">
        <v>905</v>
      </c>
    </row>
    <row r="284" spans="1:13">
      <c r="A284" t="s">
        <v>339</v>
      </c>
      <c r="B284">
        <v>342938107</v>
      </c>
      <c r="C284">
        <v>30</v>
      </c>
      <c r="D284">
        <v>59290</v>
      </c>
      <c r="E284" t="s">
        <v>340</v>
      </c>
      <c r="I284" s="382" t="s">
        <v>702</v>
      </c>
      <c r="J284" s="382">
        <v>341256998</v>
      </c>
      <c r="K284" s="382">
        <v>20</v>
      </c>
      <c r="L284" s="382">
        <v>59024</v>
      </c>
      <c r="M284" s="382" t="s">
        <v>422</v>
      </c>
    </row>
    <row r="285" spans="1:13">
      <c r="A285" t="s">
        <v>995</v>
      </c>
      <c r="B285">
        <v>343160859</v>
      </c>
      <c r="C285">
        <v>17</v>
      </c>
      <c r="D285">
        <v>21120</v>
      </c>
      <c r="E285" t="s">
        <v>996</v>
      </c>
      <c r="I285" s="382" t="s">
        <v>632</v>
      </c>
      <c r="J285" s="382">
        <v>342322211</v>
      </c>
      <c r="K285" s="382">
        <v>26</v>
      </c>
      <c r="L285" s="382">
        <v>62200</v>
      </c>
      <c r="M285" s="382" t="s">
        <v>390</v>
      </c>
    </row>
    <row r="286" spans="1:13">
      <c r="A286" t="s">
        <v>746</v>
      </c>
      <c r="B286">
        <v>343688016</v>
      </c>
      <c r="C286">
        <v>405</v>
      </c>
      <c r="D286">
        <v>92130</v>
      </c>
      <c r="E286" t="s">
        <v>595</v>
      </c>
      <c r="I286" s="382" t="s">
        <v>45</v>
      </c>
      <c r="J286" s="382">
        <v>342623378</v>
      </c>
      <c r="K286" s="382">
        <v>29</v>
      </c>
      <c r="L286" s="382">
        <v>59850</v>
      </c>
      <c r="M286" s="382" t="s">
        <v>46</v>
      </c>
    </row>
    <row r="287" spans="1:13">
      <c r="A287" t="s">
        <v>1165</v>
      </c>
      <c r="B287">
        <v>343887568</v>
      </c>
      <c r="C287">
        <v>32</v>
      </c>
      <c r="D287">
        <v>62200</v>
      </c>
      <c r="E287" t="s">
        <v>390</v>
      </c>
      <c r="I287" s="382" t="s">
        <v>339</v>
      </c>
      <c r="J287" s="382">
        <v>342938107</v>
      </c>
      <c r="K287" s="382">
        <v>30</v>
      </c>
      <c r="L287" s="382">
        <v>59290</v>
      </c>
      <c r="M287" s="382" t="s">
        <v>340</v>
      </c>
    </row>
    <row r="288" spans="1:13">
      <c r="A288" t="s">
        <v>1029</v>
      </c>
      <c r="B288">
        <v>343947925</v>
      </c>
      <c r="C288">
        <v>16</v>
      </c>
      <c r="D288">
        <v>59880</v>
      </c>
      <c r="E288" t="s">
        <v>464</v>
      </c>
      <c r="I288" s="382" t="s">
        <v>995</v>
      </c>
      <c r="J288" s="382">
        <v>343160859</v>
      </c>
      <c r="K288" s="382">
        <v>17</v>
      </c>
      <c r="L288" s="382">
        <v>21120</v>
      </c>
      <c r="M288" s="382" t="s">
        <v>996</v>
      </c>
    </row>
    <row r="289" spans="1:13">
      <c r="A289" t="s">
        <v>832</v>
      </c>
      <c r="B289">
        <v>344938444</v>
      </c>
      <c r="C289">
        <v>17</v>
      </c>
      <c r="D289">
        <v>59270</v>
      </c>
      <c r="E289" t="s">
        <v>833</v>
      </c>
      <c r="I289" s="382" t="s">
        <v>746</v>
      </c>
      <c r="J289" s="382">
        <v>343688016</v>
      </c>
      <c r="K289" s="382">
        <v>405</v>
      </c>
      <c r="L289" s="382">
        <v>92130</v>
      </c>
      <c r="M289" s="382" t="s">
        <v>595</v>
      </c>
    </row>
    <row r="290" spans="1:13">
      <c r="A290" t="s">
        <v>325</v>
      </c>
      <c r="B290">
        <v>344941570</v>
      </c>
      <c r="C290">
        <v>22</v>
      </c>
      <c r="D290">
        <v>59139</v>
      </c>
      <c r="E290" t="s">
        <v>326</v>
      </c>
      <c r="I290" s="382" t="s">
        <v>1165</v>
      </c>
      <c r="J290" s="382">
        <v>343887568</v>
      </c>
      <c r="K290" s="382">
        <v>32</v>
      </c>
      <c r="L290" s="382">
        <v>62200</v>
      </c>
      <c r="M290" s="382" t="s">
        <v>390</v>
      </c>
    </row>
    <row r="291" spans="1:13">
      <c r="A291" t="s">
        <v>801</v>
      </c>
      <c r="B291">
        <v>345130512</v>
      </c>
      <c r="C291">
        <v>2044</v>
      </c>
      <c r="D291">
        <v>59300</v>
      </c>
      <c r="E291" t="s">
        <v>470</v>
      </c>
      <c r="I291" s="382" t="s">
        <v>1029</v>
      </c>
      <c r="J291" s="382">
        <v>343947925</v>
      </c>
      <c r="K291" s="382">
        <v>16</v>
      </c>
      <c r="L291" s="382">
        <v>59880</v>
      </c>
      <c r="M291" s="382" t="s">
        <v>464</v>
      </c>
    </row>
    <row r="292" spans="1:13">
      <c r="A292" t="s">
        <v>800</v>
      </c>
      <c r="B292">
        <v>345405096</v>
      </c>
      <c r="C292">
        <v>24</v>
      </c>
      <c r="D292">
        <v>62100</v>
      </c>
      <c r="E292" t="s">
        <v>386</v>
      </c>
      <c r="I292" s="382" t="s">
        <v>832</v>
      </c>
      <c r="J292" s="382">
        <v>344938444</v>
      </c>
      <c r="K292" s="382">
        <v>17</v>
      </c>
      <c r="L292" s="382">
        <v>59270</v>
      </c>
      <c r="M292" s="382" t="s">
        <v>833</v>
      </c>
    </row>
    <row r="293" spans="1:13">
      <c r="A293" t="s">
        <v>1086</v>
      </c>
      <c r="B293">
        <v>347607764</v>
      </c>
      <c r="C293">
        <v>11</v>
      </c>
      <c r="D293">
        <v>59650</v>
      </c>
      <c r="E293" t="s">
        <v>374</v>
      </c>
      <c r="I293" s="382" t="s">
        <v>325</v>
      </c>
      <c r="J293" s="382">
        <v>344941570</v>
      </c>
      <c r="K293" s="382">
        <v>22</v>
      </c>
      <c r="L293" s="382">
        <v>59139</v>
      </c>
      <c r="M293" s="382" t="s">
        <v>326</v>
      </c>
    </row>
    <row r="294" spans="1:13">
      <c r="A294" t="s">
        <v>748</v>
      </c>
      <c r="B294">
        <v>347745630</v>
      </c>
      <c r="C294">
        <v>17</v>
      </c>
      <c r="D294">
        <v>59240</v>
      </c>
      <c r="E294" t="s">
        <v>357</v>
      </c>
      <c r="I294" s="382" t="s">
        <v>801</v>
      </c>
      <c r="J294" s="382">
        <v>345130512</v>
      </c>
      <c r="K294" s="382">
        <v>2044</v>
      </c>
      <c r="L294" s="382">
        <v>59300</v>
      </c>
      <c r="M294" s="382" t="s">
        <v>470</v>
      </c>
    </row>
    <row r="295" spans="1:13">
      <c r="A295" t="s">
        <v>96</v>
      </c>
      <c r="B295">
        <v>347747503</v>
      </c>
      <c r="C295">
        <v>22</v>
      </c>
      <c r="D295">
        <v>91120</v>
      </c>
      <c r="E295" t="s">
        <v>97</v>
      </c>
      <c r="I295" s="382" t="s">
        <v>800</v>
      </c>
      <c r="J295" s="382">
        <v>345405096</v>
      </c>
      <c r="K295" s="382">
        <v>24</v>
      </c>
      <c r="L295" s="382">
        <v>62100</v>
      </c>
      <c r="M295" s="382" t="s">
        <v>386</v>
      </c>
    </row>
    <row r="296" spans="1:13">
      <c r="A296" t="s">
        <v>529</v>
      </c>
      <c r="B296">
        <v>347939191</v>
      </c>
      <c r="C296">
        <v>24</v>
      </c>
      <c r="D296">
        <v>62310</v>
      </c>
      <c r="E296" t="s">
        <v>530</v>
      </c>
      <c r="I296" s="382" t="s">
        <v>1086</v>
      </c>
      <c r="J296" s="382">
        <v>347607764</v>
      </c>
      <c r="K296" s="382">
        <v>11</v>
      </c>
      <c r="L296" s="382">
        <v>59650</v>
      </c>
      <c r="M296" s="382" t="s">
        <v>374</v>
      </c>
    </row>
    <row r="297" spans="1:13">
      <c r="A297" t="s">
        <v>550</v>
      </c>
      <c r="B297">
        <v>348038191</v>
      </c>
      <c r="C297">
        <v>22</v>
      </c>
      <c r="D297">
        <v>95450</v>
      </c>
      <c r="E297" t="s">
        <v>551</v>
      </c>
      <c r="I297" s="382" t="s">
        <v>748</v>
      </c>
      <c r="J297" s="382">
        <v>347745630</v>
      </c>
      <c r="K297" s="382">
        <v>17</v>
      </c>
      <c r="L297" s="382">
        <v>59240</v>
      </c>
      <c r="M297" s="382" t="s">
        <v>357</v>
      </c>
    </row>
    <row r="298" spans="1:13">
      <c r="A298" t="s">
        <v>636</v>
      </c>
      <c r="B298">
        <v>348316571</v>
      </c>
      <c r="C298">
        <v>51</v>
      </c>
      <c r="D298">
        <v>59980</v>
      </c>
      <c r="E298" t="s">
        <v>637</v>
      </c>
      <c r="I298" s="382" t="s">
        <v>96</v>
      </c>
      <c r="J298" s="382">
        <v>347747503</v>
      </c>
      <c r="K298" s="382">
        <v>22</v>
      </c>
      <c r="L298" s="382">
        <v>91120</v>
      </c>
      <c r="M298" s="382" t="s">
        <v>97</v>
      </c>
    </row>
    <row r="299" spans="1:13">
      <c r="A299" t="s">
        <v>760</v>
      </c>
      <c r="B299">
        <v>348417692</v>
      </c>
      <c r="C299">
        <v>12</v>
      </c>
      <c r="D299">
        <v>59100</v>
      </c>
      <c r="E299" t="s">
        <v>338</v>
      </c>
      <c r="I299" s="382" t="s">
        <v>529</v>
      </c>
      <c r="J299" s="382">
        <v>347939191</v>
      </c>
      <c r="K299" s="382">
        <v>24</v>
      </c>
      <c r="L299" s="382">
        <v>62310</v>
      </c>
      <c r="M299" s="382" t="s">
        <v>530</v>
      </c>
    </row>
    <row r="300" spans="1:13">
      <c r="A300" t="s">
        <v>1152</v>
      </c>
      <c r="B300">
        <v>349019661</v>
      </c>
      <c r="C300">
        <v>17</v>
      </c>
      <c r="D300">
        <v>59270</v>
      </c>
      <c r="E300" t="s">
        <v>334</v>
      </c>
      <c r="I300" s="382" t="s">
        <v>550</v>
      </c>
      <c r="J300" s="382">
        <v>348038191</v>
      </c>
      <c r="K300" s="382">
        <v>22</v>
      </c>
      <c r="L300" s="382">
        <v>95450</v>
      </c>
      <c r="M300" s="382" t="s">
        <v>551</v>
      </c>
    </row>
    <row r="301" spans="1:13">
      <c r="A301" t="s">
        <v>527</v>
      </c>
      <c r="B301">
        <v>349026955</v>
      </c>
      <c r="C301">
        <v>63</v>
      </c>
      <c r="D301">
        <v>59110</v>
      </c>
      <c r="E301" t="s">
        <v>409</v>
      </c>
      <c r="I301" s="382" t="s">
        <v>636</v>
      </c>
      <c r="J301" s="382">
        <v>348316571</v>
      </c>
      <c r="K301" s="382">
        <v>51</v>
      </c>
      <c r="L301" s="382">
        <v>59980</v>
      </c>
      <c r="M301" s="382" t="s">
        <v>637</v>
      </c>
    </row>
    <row r="302" spans="1:13">
      <c r="A302" t="s">
        <v>684</v>
      </c>
      <c r="B302">
        <v>349059519</v>
      </c>
      <c r="C302">
        <v>18</v>
      </c>
      <c r="D302">
        <v>62160</v>
      </c>
      <c r="E302" t="s">
        <v>685</v>
      </c>
      <c r="I302" s="382" t="s">
        <v>760</v>
      </c>
      <c r="J302" s="382">
        <v>348417692</v>
      </c>
      <c r="K302" s="382">
        <v>12</v>
      </c>
      <c r="L302" s="382">
        <v>59100</v>
      </c>
      <c r="M302" s="382" t="s">
        <v>338</v>
      </c>
    </row>
    <row r="303" spans="1:13">
      <c r="A303" t="s">
        <v>81</v>
      </c>
      <c r="B303">
        <v>349284323</v>
      </c>
      <c r="C303">
        <v>38</v>
      </c>
      <c r="D303">
        <v>59140</v>
      </c>
      <c r="E303" t="s">
        <v>357</v>
      </c>
      <c r="I303" s="382" t="s">
        <v>1152</v>
      </c>
      <c r="J303" s="382">
        <v>349019661</v>
      </c>
      <c r="K303" s="382">
        <v>17</v>
      </c>
      <c r="L303" s="382">
        <v>59270</v>
      </c>
      <c r="M303" s="382" t="s">
        <v>334</v>
      </c>
    </row>
    <row r="304" spans="1:13">
      <c r="A304" t="s">
        <v>438</v>
      </c>
      <c r="B304">
        <v>349557934</v>
      </c>
      <c r="C304">
        <v>16</v>
      </c>
      <c r="D304">
        <v>59110</v>
      </c>
      <c r="E304" t="s">
        <v>409</v>
      </c>
      <c r="I304" s="382" t="s">
        <v>527</v>
      </c>
      <c r="J304" s="382">
        <v>349026955</v>
      </c>
      <c r="K304" s="382">
        <v>63</v>
      </c>
      <c r="L304" s="382">
        <v>59110</v>
      </c>
      <c r="M304" s="382" t="s">
        <v>409</v>
      </c>
    </row>
    <row r="305" spans="1:13">
      <c r="A305" t="s">
        <v>519</v>
      </c>
      <c r="B305">
        <v>349557934</v>
      </c>
      <c r="C305">
        <v>16</v>
      </c>
      <c r="D305">
        <v>59110</v>
      </c>
      <c r="E305" t="s">
        <v>409</v>
      </c>
      <c r="I305" s="382" t="s">
        <v>684</v>
      </c>
      <c r="J305" s="382">
        <v>349059519</v>
      </c>
      <c r="K305" s="382">
        <v>18</v>
      </c>
      <c r="L305" s="382">
        <v>62160</v>
      </c>
      <c r="M305" s="382" t="s">
        <v>685</v>
      </c>
    </row>
    <row r="306" spans="1:13">
      <c r="A306" t="s">
        <v>1030</v>
      </c>
      <c r="B306">
        <v>349824243</v>
      </c>
      <c r="C306">
        <v>19</v>
      </c>
      <c r="D306">
        <v>62860</v>
      </c>
      <c r="E306" t="s">
        <v>1031</v>
      </c>
      <c r="I306" s="382" t="s">
        <v>81</v>
      </c>
      <c r="J306" s="382">
        <v>349284323</v>
      </c>
      <c r="K306" s="382">
        <v>38</v>
      </c>
      <c r="L306" s="382">
        <v>59140</v>
      </c>
      <c r="M306" s="382" t="s">
        <v>357</v>
      </c>
    </row>
    <row r="307" spans="1:13">
      <c r="A307" t="s">
        <v>1095</v>
      </c>
      <c r="B307">
        <v>350039590</v>
      </c>
      <c r="C307">
        <v>20</v>
      </c>
      <c r="D307">
        <v>59320</v>
      </c>
      <c r="E307" t="s">
        <v>980</v>
      </c>
      <c r="I307" s="382" t="s">
        <v>438</v>
      </c>
      <c r="J307" s="382">
        <v>349557934</v>
      </c>
      <c r="K307" s="382">
        <v>16</v>
      </c>
      <c r="L307" s="382">
        <v>59110</v>
      </c>
      <c r="M307" s="382" t="s">
        <v>409</v>
      </c>
    </row>
    <row r="308" spans="1:13">
      <c r="A308" t="s">
        <v>923</v>
      </c>
      <c r="B308">
        <v>350379251</v>
      </c>
      <c r="C308">
        <v>19</v>
      </c>
      <c r="D308">
        <v>75116</v>
      </c>
      <c r="E308" t="s">
        <v>361</v>
      </c>
      <c r="I308" s="382" t="s">
        <v>519</v>
      </c>
      <c r="J308" s="382">
        <v>349557934</v>
      </c>
      <c r="K308" s="382">
        <v>16</v>
      </c>
      <c r="L308" s="382">
        <v>59110</v>
      </c>
      <c r="M308" s="382" t="s">
        <v>409</v>
      </c>
    </row>
    <row r="309" spans="1:13">
      <c r="A309" t="s">
        <v>147</v>
      </c>
      <c r="B309">
        <v>350558128</v>
      </c>
      <c r="C309">
        <v>20</v>
      </c>
      <c r="D309">
        <v>62200</v>
      </c>
      <c r="E309" t="s">
        <v>390</v>
      </c>
      <c r="I309" s="382" t="s">
        <v>1030</v>
      </c>
      <c r="J309" s="382">
        <v>349824243</v>
      </c>
      <c r="K309" s="382">
        <v>19</v>
      </c>
      <c r="L309" s="382">
        <v>62860</v>
      </c>
      <c r="M309" s="382" t="s">
        <v>1031</v>
      </c>
    </row>
    <row r="310" spans="1:13">
      <c r="A310" t="s">
        <v>27</v>
      </c>
      <c r="B310">
        <v>350907366</v>
      </c>
      <c r="C310">
        <v>73</v>
      </c>
      <c r="D310">
        <v>62218</v>
      </c>
      <c r="E310" t="s">
        <v>28</v>
      </c>
      <c r="I310" s="382" t="s">
        <v>1095</v>
      </c>
      <c r="J310" s="382">
        <v>350039590</v>
      </c>
      <c r="K310" s="382">
        <v>20</v>
      </c>
      <c r="L310" s="382">
        <v>59320</v>
      </c>
      <c r="M310" s="382" t="s">
        <v>980</v>
      </c>
    </row>
    <row r="311" spans="1:13">
      <c r="A311" t="s">
        <v>1136</v>
      </c>
      <c r="B311">
        <v>351327051</v>
      </c>
      <c r="C311">
        <v>30</v>
      </c>
      <c r="D311">
        <v>59175</v>
      </c>
      <c r="E311" t="s">
        <v>611</v>
      </c>
      <c r="I311" s="382" t="s">
        <v>923</v>
      </c>
      <c r="J311" s="382">
        <v>350379251</v>
      </c>
      <c r="K311" s="382">
        <v>19</v>
      </c>
      <c r="L311" s="382">
        <v>75116</v>
      </c>
      <c r="M311" s="382" t="s">
        <v>361</v>
      </c>
    </row>
    <row r="312" spans="1:13">
      <c r="A312" t="s">
        <v>772</v>
      </c>
      <c r="B312">
        <v>351490560</v>
      </c>
      <c r="C312">
        <v>15</v>
      </c>
      <c r="D312">
        <v>59450</v>
      </c>
      <c r="E312" t="s">
        <v>679</v>
      </c>
      <c r="I312" s="382" t="s">
        <v>147</v>
      </c>
      <c r="J312" s="382">
        <v>350558128</v>
      </c>
      <c r="K312" s="382">
        <v>20</v>
      </c>
      <c r="L312" s="382">
        <v>62200</v>
      </c>
      <c r="M312" s="382" t="s">
        <v>390</v>
      </c>
    </row>
    <row r="313" spans="1:13">
      <c r="A313" t="s">
        <v>602</v>
      </c>
      <c r="B313">
        <v>351844527</v>
      </c>
      <c r="C313">
        <v>66</v>
      </c>
      <c r="D313">
        <v>59552</v>
      </c>
      <c r="E313" t="s">
        <v>603</v>
      </c>
      <c r="I313" s="382" t="s">
        <v>27</v>
      </c>
      <c r="J313" s="382">
        <v>350907366</v>
      </c>
      <c r="K313" s="382">
        <v>73</v>
      </c>
      <c r="L313" s="382">
        <v>62218</v>
      </c>
      <c r="M313" s="382" t="s">
        <v>28</v>
      </c>
    </row>
    <row r="314" spans="1:13">
      <c r="A314" t="s">
        <v>128</v>
      </c>
      <c r="B314">
        <v>352014955</v>
      </c>
      <c r="C314">
        <v>186</v>
      </c>
      <c r="D314">
        <v>69286</v>
      </c>
      <c r="E314" t="s">
        <v>129</v>
      </c>
      <c r="I314" s="382" t="s">
        <v>1136</v>
      </c>
      <c r="J314" s="382">
        <v>351327051</v>
      </c>
      <c r="K314" s="382">
        <v>30</v>
      </c>
      <c r="L314" s="382">
        <v>59175</v>
      </c>
      <c r="M314" s="382" t="s">
        <v>611</v>
      </c>
    </row>
    <row r="315" spans="1:13">
      <c r="A315" t="s">
        <v>620</v>
      </c>
      <c r="B315">
        <v>352708747</v>
      </c>
      <c r="C315">
        <v>14</v>
      </c>
      <c r="D315">
        <v>62190</v>
      </c>
      <c r="E315" t="s">
        <v>621</v>
      </c>
      <c r="I315" s="382" t="s">
        <v>772</v>
      </c>
      <c r="J315" s="382">
        <v>351490560</v>
      </c>
      <c r="K315" s="382">
        <v>15</v>
      </c>
      <c r="L315" s="382">
        <v>59450</v>
      </c>
      <c r="M315" s="382" t="s">
        <v>679</v>
      </c>
    </row>
    <row r="316" spans="1:13">
      <c r="A316" t="s">
        <v>1023</v>
      </c>
      <c r="B316">
        <v>352882112</v>
      </c>
      <c r="C316">
        <v>19</v>
      </c>
      <c r="D316">
        <v>59300</v>
      </c>
      <c r="E316" t="s">
        <v>388</v>
      </c>
      <c r="I316" s="382" t="s">
        <v>602</v>
      </c>
      <c r="J316" s="382">
        <v>351844527</v>
      </c>
      <c r="K316" s="382">
        <v>66</v>
      </c>
      <c r="L316" s="382">
        <v>59552</v>
      </c>
      <c r="M316" s="382" t="s">
        <v>603</v>
      </c>
    </row>
    <row r="317" spans="1:13">
      <c r="A317" t="s">
        <v>1157</v>
      </c>
      <c r="B317">
        <v>352929103</v>
      </c>
      <c r="C317">
        <v>2514</v>
      </c>
      <c r="D317">
        <v>95700</v>
      </c>
      <c r="E317" t="s">
        <v>1158</v>
      </c>
      <c r="I317" s="382" t="s">
        <v>128</v>
      </c>
      <c r="J317" s="382">
        <v>352014955</v>
      </c>
      <c r="K317" s="382">
        <v>186</v>
      </c>
      <c r="L317" s="382">
        <v>69286</v>
      </c>
      <c r="M317" s="382" t="s">
        <v>129</v>
      </c>
    </row>
    <row r="318" spans="1:13">
      <c r="A318" t="s">
        <v>205</v>
      </c>
      <c r="B318">
        <v>352945349</v>
      </c>
      <c r="C318">
        <v>87</v>
      </c>
      <c r="D318">
        <v>62440</v>
      </c>
      <c r="E318" t="s">
        <v>803</v>
      </c>
      <c r="I318" s="382" t="s">
        <v>620</v>
      </c>
      <c r="J318" s="382">
        <v>352708747</v>
      </c>
      <c r="K318" s="382">
        <v>14</v>
      </c>
      <c r="L318" s="382">
        <v>62190</v>
      </c>
      <c r="M318" s="382" t="s">
        <v>621</v>
      </c>
    </row>
    <row r="319" spans="1:13">
      <c r="A319" t="s">
        <v>774</v>
      </c>
      <c r="B319">
        <v>356200808</v>
      </c>
      <c r="C319">
        <v>18</v>
      </c>
      <c r="D319">
        <v>62840</v>
      </c>
      <c r="E319" t="s">
        <v>775</v>
      </c>
      <c r="I319" s="382" t="s">
        <v>1023</v>
      </c>
      <c r="J319" s="382">
        <v>352882112</v>
      </c>
      <c r="K319" s="382">
        <v>19</v>
      </c>
      <c r="L319" s="382">
        <v>59300</v>
      </c>
      <c r="M319" s="382" t="s">
        <v>388</v>
      </c>
    </row>
    <row r="320" spans="1:13">
      <c r="A320" t="s">
        <v>940</v>
      </c>
      <c r="B320">
        <v>366200269</v>
      </c>
      <c r="C320">
        <v>20</v>
      </c>
      <c r="D320">
        <v>62302</v>
      </c>
      <c r="E320" t="s">
        <v>777</v>
      </c>
      <c r="I320" s="382" t="s">
        <v>1157</v>
      </c>
      <c r="J320" s="382">
        <v>352929103</v>
      </c>
      <c r="K320" s="382">
        <v>2514</v>
      </c>
      <c r="L320" s="382">
        <v>95700</v>
      </c>
      <c r="M320" s="382" t="s">
        <v>1158</v>
      </c>
    </row>
    <row r="321" spans="1:13">
      <c r="A321" t="s">
        <v>329</v>
      </c>
      <c r="B321">
        <v>369200431</v>
      </c>
      <c r="C321">
        <v>38</v>
      </c>
      <c r="D321">
        <v>62000</v>
      </c>
      <c r="E321" t="s">
        <v>330</v>
      </c>
      <c r="I321" s="382" t="s">
        <v>205</v>
      </c>
      <c r="J321" s="382">
        <v>352945349</v>
      </c>
      <c r="K321" s="382">
        <v>87</v>
      </c>
      <c r="L321" s="382">
        <v>62440</v>
      </c>
      <c r="M321" s="382" t="s">
        <v>803</v>
      </c>
    </row>
    <row r="322" spans="1:13">
      <c r="A322" t="s">
        <v>1001</v>
      </c>
      <c r="B322">
        <v>370201089</v>
      </c>
      <c r="C322">
        <v>15</v>
      </c>
      <c r="D322">
        <v>62640</v>
      </c>
      <c r="E322" t="s">
        <v>1002</v>
      </c>
      <c r="I322" s="382" t="s">
        <v>774</v>
      </c>
      <c r="J322" s="382">
        <v>356200808</v>
      </c>
      <c r="K322" s="382">
        <v>18</v>
      </c>
      <c r="L322" s="382">
        <v>62840</v>
      </c>
      <c r="M322" s="382" t="s">
        <v>775</v>
      </c>
    </row>
    <row r="323" spans="1:13">
      <c r="A323" t="s">
        <v>671</v>
      </c>
      <c r="B323">
        <v>371801721</v>
      </c>
      <c r="C323">
        <v>15</v>
      </c>
      <c r="D323">
        <v>57380</v>
      </c>
      <c r="E323" t="s">
        <v>672</v>
      </c>
      <c r="I323" s="382" t="s">
        <v>940</v>
      </c>
      <c r="J323" s="382">
        <v>366200269</v>
      </c>
      <c r="K323" s="382">
        <v>20</v>
      </c>
      <c r="L323" s="382">
        <v>62302</v>
      </c>
      <c r="M323" s="382" t="s">
        <v>777</v>
      </c>
    </row>
    <row r="324" spans="1:13">
      <c r="A324" t="s">
        <v>873</v>
      </c>
      <c r="B324">
        <v>372200881</v>
      </c>
      <c r="C324">
        <v>20</v>
      </c>
      <c r="D324">
        <v>59930</v>
      </c>
      <c r="E324" t="s">
        <v>874</v>
      </c>
      <c r="I324" s="382" t="s">
        <v>329</v>
      </c>
      <c r="J324" s="382">
        <v>369200431</v>
      </c>
      <c r="K324" s="382">
        <v>38</v>
      </c>
      <c r="L324" s="382">
        <v>62000</v>
      </c>
      <c r="M324" s="382" t="s">
        <v>330</v>
      </c>
    </row>
    <row r="325" spans="1:13">
      <c r="A325" t="s">
        <v>125</v>
      </c>
      <c r="B325">
        <v>377524319</v>
      </c>
      <c r="C325">
        <v>29</v>
      </c>
      <c r="D325">
        <v>62100</v>
      </c>
      <c r="E325" t="s">
        <v>386</v>
      </c>
      <c r="I325" s="382" t="s">
        <v>1001</v>
      </c>
      <c r="J325" s="382">
        <v>370201089</v>
      </c>
      <c r="K325" s="382">
        <v>15</v>
      </c>
      <c r="L325" s="382">
        <v>62640</v>
      </c>
      <c r="M325" s="382" t="s">
        <v>1002</v>
      </c>
    </row>
    <row r="326" spans="1:13">
      <c r="A326" t="s">
        <v>1010</v>
      </c>
      <c r="B326">
        <v>377619416</v>
      </c>
      <c r="C326">
        <v>11</v>
      </c>
      <c r="D326">
        <v>59110</v>
      </c>
      <c r="E326" t="s">
        <v>409</v>
      </c>
      <c r="I326" s="382" t="s">
        <v>671</v>
      </c>
      <c r="J326" s="382">
        <v>371801721</v>
      </c>
      <c r="K326" s="382">
        <v>15</v>
      </c>
      <c r="L326" s="382">
        <v>57380</v>
      </c>
      <c r="M326" s="382" t="s">
        <v>672</v>
      </c>
    </row>
    <row r="327" spans="1:13">
      <c r="A327" t="s">
        <v>383</v>
      </c>
      <c r="B327">
        <v>378072144</v>
      </c>
      <c r="C327">
        <v>17</v>
      </c>
      <c r="D327">
        <v>59800</v>
      </c>
      <c r="E327" t="s">
        <v>384</v>
      </c>
      <c r="I327" s="382" t="s">
        <v>873</v>
      </c>
      <c r="J327" s="382">
        <v>372200881</v>
      </c>
      <c r="K327" s="382">
        <v>20</v>
      </c>
      <c r="L327" s="382">
        <v>59930</v>
      </c>
      <c r="M327" s="382" t="s">
        <v>874</v>
      </c>
    </row>
    <row r="328" spans="1:13">
      <c r="A328" t="s">
        <v>624</v>
      </c>
      <c r="B328">
        <v>378175822</v>
      </c>
      <c r="C328">
        <v>48</v>
      </c>
      <c r="D328">
        <v>62950</v>
      </c>
      <c r="E328" t="s">
        <v>625</v>
      </c>
      <c r="I328" s="382" t="s">
        <v>125</v>
      </c>
      <c r="J328" s="382">
        <v>377524319</v>
      </c>
      <c r="K328" s="382">
        <v>29</v>
      </c>
      <c r="L328" s="382">
        <v>62100</v>
      </c>
      <c r="M328" s="382" t="s">
        <v>386</v>
      </c>
    </row>
    <row r="329" spans="1:13">
      <c r="A329" t="s">
        <v>379</v>
      </c>
      <c r="B329">
        <v>378368294</v>
      </c>
      <c r="C329">
        <v>13</v>
      </c>
      <c r="D329">
        <v>62223</v>
      </c>
      <c r="E329" t="s">
        <v>380</v>
      </c>
      <c r="I329" s="382" t="s">
        <v>1010</v>
      </c>
      <c r="J329" s="382">
        <v>377619416</v>
      </c>
      <c r="K329" s="382">
        <v>11</v>
      </c>
      <c r="L329" s="382">
        <v>59110</v>
      </c>
      <c r="M329" s="382" t="s">
        <v>409</v>
      </c>
    </row>
    <row r="330" spans="1:13">
      <c r="A330" t="s">
        <v>738</v>
      </c>
      <c r="B330">
        <v>378517148</v>
      </c>
      <c r="C330">
        <v>29</v>
      </c>
      <c r="D330">
        <v>59260</v>
      </c>
      <c r="E330" t="s">
        <v>384</v>
      </c>
      <c r="I330" s="382" t="s">
        <v>383</v>
      </c>
      <c r="J330" s="382">
        <v>378072144</v>
      </c>
      <c r="K330" s="382">
        <v>17</v>
      </c>
      <c r="L330" s="382">
        <v>59800</v>
      </c>
      <c r="M330" s="382" t="s">
        <v>384</v>
      </c>
    </row>
    <row r="331" spans="1:13">
      <c r="A331" t="s">
        <v>738</v>
      </c>
      <c r="B331">
        <v>378517148</v>
      </c>
      <c r="C331">
        <v>11</v>
      </c>
      <c r="D331">
        <v>59800</v>
      </c>
      <c r="E331" t="s">
        <v>384</v>
      </c>
      <c r="I331" s="382" t="s">
        <v>624</v>
      </c>
      <c r="J331" s="382">
        <v>378175822</v>
      </c>
      <c r="K331" s="382">
        <v>48</v>
      </c>
      <c r="L331" s="382">
        <v>62950</v>
      </c>
      <c r="M331" s="382" t="s">
        <v>625</v>
      </c>
    </row>
    <row r="332" spans="1:13">
      <c r="A332" t="s">
        <v>930</v>
      </c>
      <c r="B332">
        <v>378865703</v>
      </c>
      <c r="C332">
        <v>11</v>
      </c>
      <c r="D332">
        <v>59560</v>
      </c>
      <c r="E332" t="s">
        <v>931</v>
      </c>
      <c r="I332" s="382" t="s">
        <v>379</v>
      </c>
      <c r="J332" s="382">
        <v>378368294</v>
      </c>
      <c r="K332" s="382">
        <v>13</v>
      </c>
      <c r="L332" s="382">
        <v>62223</v>
      </c>
      <c r="M332" s="382" t="s">
        <v>380</v>
      </c>
    </row>
    <row r="333" spans="1:13">
      <c r="A333" t="s">
        <v>932</v>
      </c>
      <c r="B333">
        <v>378865703</v>
      </c>
      <c r="C333">
        <v>11</v>
      </c>
      <c r="D333">
        <v>59560</v>
      </c>
      <c r="E333" t="s">
        <v>931</v>
      </c>
      <c r="I333" s="382" t="s">
        <v>738</v>
      </c>
      <c r="J333" s="382">
        <v>378517148</v>
      </c>
      <c r="K333" s="382">
        <v>29</v>
      </c>
      <c r="L333" s="382">
        <v>59260</v>
      </c>
      <c r="M333" s="382" t="s">
        <v>384</v>
      </c>
    </row>
    <row r="334" spans="1:13">
      <c r="A334" t="s">
        <v>902</v>
      </c>
      <c r="B334">
        <v>378901946</v>
      </c>
      <c r="C334">
        <v>95</v>
      </c>
      <c r="D334">
        <v>41013</v>
      </c>
      <c r="E334" t="s">
        <v>903</v>
      </c>
      <c r="I334" s="382" t="s">
        <v>738</v>
      </c>
      <c r="J334" s="382">
        <v>378517148</v>
      </c>
      <c r="K334" s="382">
        <v>11</v>
      </c>
      <c r="L334" s="382">
        <v>59800</v>
      </c>
      <c r="M334" s="382" t="s">
        <v>384</v>
      </c>
    </row>
    <row r="335" spans="1:13">
      <c r="A335" t="s">
        <v>902</v>
      </c>
      <c r="B335">
        <v>378901946</v>
      </c>
      <c r="C335">
        <v>95</v>
      </c>
      <c r="D335">
        <v>41000</v>
      </c>
      <c r="E335" t="s">
        <v>903</v>
      </c>
      <c r="I335" s="382" t="s">
        <v>930</v>
      </c>
      <c r="J335" s="382">
        <v>378865703</v>
      </c>
      <c r="K335" s="382">
        <v>11</v>
      </c>
      <c r="L335" s="382">
        <v>59560</v>
      </c>
      <c r="M335" s="382" t="s">
        <v>931</v>
      </c>
    </row>
    <row r="336" spans="1:13">
      <c r="A336" t="s">
        <v>736</v>
      </c>
      <c r="B336">
        <v>379037062</v>
      </c>
      <c r="C336">
        <v>39</v>
      </c>
      <c r="D336">
        <v>13590</v>
      </c>
      <c r="E336" t="s">
        <v>737</v>
      </c>
      <c r="I336" s="382" t="s">
        <v>932</v>
      </c>
      <c r="J336" s="382">
        <v>378865703</v>
      </c>
      <c r="K336" s="382">
        <v>11</v>
      </c>
      <c r="L336" s="382">
        <v>59560</v>
      </c>
      <c r="M336" s="382" t="s">
        <v>931</v>
      </c>
    </row>
    <row r="337" spans="1:13">
      <c r="A337" t="s">
        <v>851</v>
      </c>
      <c r="B337">
        <v>379395734</v>
      </c>
      <c r="C337">
        <v>13</v>
      </c>
      <c r="D337">
        <v>59600</v>
      </c>
      <c r="E337" t="s">
        <v>577</v>
      </c>
      <c r="I337" s="382" t="s">
        <v>902</v>
      </c>
      <c r="J337" s="382">
        <v>378901946</v>
      </c>
      <c r="K337" s="382">
        <v>95</v>
      </c>
      <c r="L337" s="382">
        <v>41013</v>
      </c>
      <c r="M337" s="382" t="s">
        <v>903</v>
      </c>
    </row>
    <row r="338" spans="1:13">
      <c r="A338" t="s">
        <v>692</v>
      </c>
      <c r="B338">
        <v>379455231</v>
      </c>
      <c r="C338">
        <v>850</v>
      </c>
      <c r="D338">
        <v>62147</v>
      </c>
      <c r="E338" t="s">
        <v>693</v>
      </c>
      <c r="I338" s="382" t="s">
        <v>902</v>
      </c>
      <c r="J338" s="382">
        <v>378901946</v>
      </c>
      <c r="K338" s="382">
        <v>95</v>
      </c>
      <c r="L338" s="382">
        <v>41000</v>
      </c>
      <c r="M338" s="382" t="s">
        <v>903</v>
      </c>
    </row>
    <row r="339" spans="1:13">
      <c r="A339" t="s">
        <v>416</v>
      </c>
      <c r="B339">
        <v>379651904</v>
      </c>
      <c r="C339">
        <v>29</v>
      </c>
      <c r="D339">
        <v>62100</v>
      </c>
      <c r="E339" t="s">
        <v>386</v>
      </c>
      <c r="I339" s="382" t="s">
        <v>736</v>
      </c>
      <c r="J339" s="382">
        <v>379037062</v>
      </c>
      <c r="K339" s="382">
        <v>39</v>
      </c>
      <c r="L339" s="382">
        <v>13590</v>
      </c>
      <c r="M339" s="382" t="s">
        <v>737</v>
      </c>
    </row>
    <row r="340" spans="1:13">
      <c r="A340" t="s">
        <v>1109</v>
      </c>
      <c r="B340">
        <v>379902877</v>
      </c>
      <c r="C340">
        <v>32</v>
      </c>
      <c r="D340">
        <v>59110</v>
      </c>
      <c r="E340" t="s">
        <v>409</v>
      </c>
      <c r="I340" s="382" t="s">
        <v>851</v>
      </c>
      <c r="J340" s="382">
        <v>379395734</v>
      </c>
      <c r="K340" s="382">
        <v>13</v>
      </c>
      <c r="L340" s="382">
        <v>59600</v>
      </c>
      <c r="M340" s="382" t="s">
        <v>577</v>
      </c>
    </row>
    <row r="341" spans="1:13">
      <c r="A341" t="s">
        <v>399</v>
      </c>
      <c r="B341">
        <v>380019620</v>
      </c>
      <c r="C341">
        <v>109</v>
      </c>
      <c r="D341">
        <v>59777</v>
      </c>
      <c r="E341" t="s">
        <v>384</v>
      </c>
      <c r="I341" s="382" t="s">
        <v>692</v>
      </c>
      <c r="J341" s="382">
        <v>379455231</v>
      </c>
      <c r="K341" s="382">
        <v>850</v>
      </c>
      <c r="L341" s="382">
        <v>62147</v>
      </c>
      <c r="M341" s="382" t="s">
        <v>693</v>
      </c>
    </row>
    <row r="342" spans="1:13">
      <c r="A342" t="s">
        <v>111</v>
      </c>
      <c r="B342">
        <v>380153973</v>
      </c>
      <c r="C342">
        <v>25</v>
      </c>
      <c r="D342">
        <v>62110</v>
      </c>
      <c r="E342" t="s">
        <v>401</v>
      </c>
      <c r="I342" s="382" t="s">
        <v>416</v>
      </c>
      <c r="J342" s="382">
        <v>379651904</v>
      </c>
      <c r="K342" s="382">
        <v>29</v>
      </c>
      <c r="L342" s="382">
        <v>62100</v>
      </c>
      <c r="M342" s="382" t="s">
        <v>386</v>
      </c>
    </row>
    <row r="343" spans="1:13">
      <c r="A343" t="s">
        <v>1008</v>
      </c>
      <c r="B343">
        <v>380253518</v>
      </c>
      <c r="C343">
        <v>68</v>
      </c>
      <c r="D343">
        <v>92200</v>
      </c>
      <c r="E343" t="s">
        <v>838</v>
      </c>
      <c r="I343" s="382" t="s">
        <v>1109</v>
      </c>
      <c r="J343" s="382">
        <v>379902877</v>
      </c>
      <c r="K343" s="382">
        <v>32</v>
      </c>
      <c r="L343" s="382">
        <v>59110</v>
      </c>
      <c r="M343" s="382" t="s">
        <v>409</v>
      </c>
    </row>
    <row r="344" spans="1:13">
      <c r="A344" t="s">
        <v>965</v>
      </c>
      <c r="B344">
        <v>380525477</v>
      </c>
      <c r="C344">
        <v>10</v>
      </c>
      <c r="D344">
        <v>62110</v>
      </c>
      <c r="E344" t="s">
        <v>401</v>
      </c>
      <c r="I344" s="382" t="s">
        <v>399</v>
      </c>
      <c r="J344" s="382">
        <v>380019620</v>
      </c>
      <c r="K344" s="382">
        <v>109</v>
      </c>
      <c r="L344" s="382">
        <v>59777</v>
      </c>
      <c r="M344" s="382" t="s">
        <v>384</v>
      </c>
    </row>
    <row r="345" spans="1:13">
      <c r="A345" t="s">
        <v>920</v>
      </c>
      <c r="B345">
        <v>380959965</v>
      </c>
      <c r="C345">
        <v>27</v>
      </c>
      <c r="D345">
        <v>59160</v>
      </c>
      <c r="E345" t="s">
        <v>921</v>
      </c>
      <c r="I345" s="382" t="s">
        <v>111</v>
      </c>
      <c r="J345" s="382">
        <v>380153973</v>
      </c>
      <c r="K345" s="382">
        <v>25</v>
      </c>
      <c r="L345" s="382">
        <v>62110</v>
      </c>
      <c r="M345" s="382" t="s">
        <v>401</v>
      </c>
    </row>
    <row r="346" spans="1:13">
      <c r="A346" t="s">
        <v>1094</v>
      </c>
      <c r="B346">
        <v>381033539</v>
      </c>
      <c r="C346">
        <v>36</v>
      </c>
      <c r="D346">
        <v>59100</v>
      </c>
      <c r="E346" t="s">
        <v>338</v>
      </c>
      <c r="I346" s="382" t="s">
        <v>1008</v>
      </c>
      <c r="J346" s="382">
        <v>380253518</v>
      </c>
      <c r="K346" s="382">
        <v>68</v>
      </c>
      <c r="L346" s="382">
        <v>92200</v>
      </c>
      <c r="M346" s="382" t="s">
        <v>838</v>
      </c>
    </row>
    <row r="347" spans="1:13">
      <c r="A347" t="s">
        <v>977</v>
      </c>
      <c r="B347">
        <v>381479583</v>
      </c>
      <c r="C347">
        <v>19</v>
      </c>
      <c r="D347">
        <v>62970</v>
      </c>
      <c r="E347" t="s">
        <v>978</v>
      </c>
      <c r="I347" s="382" t="s">
        <v>965</v>
      </c>
      <c r="J347" s="382">
        <v>380525477</v>
      </c>
      <c r="K347" s="382">
        <v>10</v>
      </c>
      <c r="L347" s="382">
        <v>62110</v>
      </c>
      <c r="M347" s="382" t="s">
        <v>401</v>
      </c>
    </row>
    <row r="348" spans="1:13">
      <c r="A348" t="s">
        <v>510</v>
      </c>
      <c r="B348">
        <v>381480367</v>
      </c>
      <c r="C348">
        <v>14</v>
      </c>
      <c r="D348">
        <v>62130</v>
      </c>
      <c r="E348" t="s">
        <v>511</v>
      </c>
      <c r="I348" s="382" t="s">
        <v>920</v>
      </c>
      <c r="J348" s="382">
        <v>380959965</v>
      </c>
      <c r="K348" s="382">
        <v>27</v>
      </c>
      <c r="L348" s="382">
        <v>59160</v>
      </c>
      <c r="M348" s="382" t="s">
        <v>921</v>
      </c>
    </row>
    <row r="349" spans="1:13">
      <c r="A349" t="s">
        <v>1155</v>
      </c>
      <c r="B349">
        <v>381548791</v>
      </c>
      <c r="C349">
        <v>577</v>
      </c>
      <c r="D349">
        <v>94405</v>
      </c>
      <c r="E349" t="s">
        <v>1156</v>
      </c>
      <c r="I349" s="382" t="s">
        <v>1094</v>
      </c>
      <c r="J349" s="382">
        <v>381033539</v>
      </c>
      <c r="K349" s="382">
        <v>36</v>
      </c>
      <c r="L349" s="382">
        <v>59100</v>
      </c>
      <c r="M349" s="382" t="s">
        <v>338</v>
      </c>
    </row>
    <row r="350" spans="1:13">
      <c r="A350" t="s">
        <v>728</v>
      </c>
      <c r="B350">
        <v>381581958</v>
      </c>
      <c r="C350">
        <v>18</v>
      </c>
      <c r="D350">
        <v>62530</v>
      </c>
      <c r="E350" t="s">
        <v>729</v>
      </c>
      <c r="I350" s="382" t="s">
        <v>977</v>
      </c>
      <c r="J350" s="382">
        <v>381479583</v>
      </c>
      <c r="K350" s="382">
        <v>19</v>
      </c>
      <c r="L350" s="382">
        <v>62970</v>
      </c>
      <c r="M350" s="382" t="s">
        <v>978</v>
      </c>
    </row>
    <row r="351" spans="1:13">
      <c r="A351" t="s">
        <v>123</v>
      </c>
      <c r="B351">
        <v>381595164</v>
      </c>
      <c r="C351">
        <v>25</v>
      </c>
      <c r="D351">
        <v>62223</v>
      </c>
      <c r="E351" t="s">
        <v>124</v>
      </c>
      <c r="I351" s="382" t="s">
        <v>510</v>
      </c>
      <c r="J351" s="382">
        <v>381480367</v>
      </c>
      <c r="K351" s="382">
        <v>14</v>
      </c>
      <c r="L351" s="382">
        <v>62130</v>
      </c>
      <c r="M351" s="382" t="s">
        <v>511</v>
      </c>
    </row>
    <row r="352" spans="1:13">
      <c r="A352" t="s">
        <v>1177</v>
      </c>
      <c r="B352">
        <v>381743335</v>
      </c>
      <c r="C352">
        <v>71</v>
      </c>
      <c r="D352">
        <v>92130</v>
      </c>
      <c r="E352" t="s">
        <v>595</v>
      </c>
      <c r="I352" s="382" t="s">
        <v>1155</v>
      </c>
      <c r="J352" s="382">
        <v>381548791</v>
      </c>
      <c r="K352" s="382">
        <v>577</v>
      </c>
      <c r="L352" s="382">
        <v>94405</v>
      </c>
      <c r="M352" s="382" t="s">
        <v>1156</v>
      </c>
    </row>
    <row r="353" spans="1:13">
      <c r="A353" t="s">
        <v>1115</v>
      </c>
      <c r="B353">
        <v>381854249</v>
      </c>
      <c r="C353">
        <v>12</v>
      </c>
      <c r="D353">
        <v>59380</v>
      </c>
      <c r="E353" t="s">
        <v>1116</v>
      </c>
      <c r="I353" s="382" t="s">
        <v>728</v>
      </c>
      <c r="J353" s="382">
        <v>381581958</v>
      </c>
      <c r="K353" s="382">
        <v>18</v>
      </c>
      <c r="L353" s="382">
        <v>62530</v>
      </c>
      <c r="M353" s="382" t="s">
        <v>729</v>
      </c>
    </row>
    <row r="354" spans="1:13">
      <c r="A354" t="s">
        <v>1171</v>
      </c>
      <c r="B354">
        <v>382365260</v>
      </c>
      <c r="C354">
        <v>19</v>
      </c>
      <c r="D354">
        <v>59650</v>
      </c>
      <c r="E354" t="s">
        <v>374</v>
      </c>
      <c r="I354" s="382" t="s">
        <v>123</v>
      </c>
      <c r="J354" s="382">
        <v>381595164</v>
      </c>
      <c r="K354" s="382">
        <v>25</v>
      </c>
      <c r="L354" s="382">
        <v>62223</v>
      </c>
      <c r="M354" s="382" t="s">
        <v>124</v>
      </c>
    </row>
    <row r="355" spans="1:13">
      <c r="A355" t="s">
        <v>726</v>
      </c>
      <c r="B355">
        <v>382393494</v>
      </c>
      <c r="C355">
        <v>36</v>
      </c>
      <c r="D355">
        <v>59175</v>
      </c>
      <c r="E355" t="s">
        <v>611</v>
      </c>
      <c r="I355" s="382" t="s">
        <v>1177</v>
      </c>
      <c r="J355" s="382">
        <v>381743335</v>
      </c>
      <c r="K355" s="382">
        <v>71</v>
      </c>
      <c r="L355" s="382">
        <v>92130</v>
      </c>
      <c r="M355" s="382" t="s">
        <v>595</v>
      </c>
    </row>
    <row r="356" spans="1:13">
      <c r="A356" t="s">
        <v>130</v>
      </c>
      <c r="B356">
        <v>382401867</v>
      </c>
      <c r="C356">
        <v>363</v>
      </c>
      <c r="D356">
        <v>75017</v>
      </c>
      <c r="E356" t="s">
        <v>361</v>
      </c>
      <c r="I356" s="382" t="s">
        <v>1115</v>
      </c>
      <c r="J356" s="382">
        <v>381854249</v>
      </c>
      <c r="K356" s="382">
        <v>12</v>
      </c>
      <c r="L356" s="382">
        <v>59380</v>
      </c>
      <c r="M356" s="382" t="s">
        <v>1116</v>
      </c>
    </row>
    <row r="357" spans="1:13">
      <c r="A357" t="s">
        <v>845</v>
      </c>
      <c r="B357">
        <v>382717791</v>
      </c>
      <c r="C357">
        <v>42</v>
      </c>
      <c r="D357">
        <v>75001</v>
      </c>
      <c r="E357" t="s">
        <v>361</v>
      </c>
      <c r="I357" s="382" t="s">
        <v>1171</v>
      </c>
      <c r="J357" s="382">
        <v>382365260</v>
      </c>
      <c r="K357" s="382">
        <v>19</v>
      </c>
      <c r="L357" s="382">
        <v>59650</v>
      </c>
      <c r="M357" s="382" t="s">
        <v>374</v>
      </c>
    </row>
    <row r="358" spans="1:13">
      <c r="A358" t="s">
        <v>1100</v>
      </c>
      <c r="B358">
        <v>382721124</v>
      </c>
      <c r="C358">
        <v>24</v>
      </c>
      <c r="D358">
        <v>59021</v>
      </c>
      <c r="E358" t="s">
        <v>422</v>
      </c>
      <c r="I358" s="382" t="s">
        <v>726</v>
      </c>
      <c r="J358" s="382">
        <v>382393494</v>
      </c>
      <c r="K358" s="382">
        <v>36</v>
      </c>
      <c r="L358" s="382">
        <v>59175</v>
      </c>
      <c r="M358" s="382" t="s">
        <v>611</v>
      </c>
    </row>
    <row r="359" spans="1:13">
      <c r="A359" t="s">
        <v>412</v>
      </c>
      <c r="B359">
        <v>382814879</v>
      </c>
      <c r="C359">
        <v>21</v>
      </c>
      <c r="D359">
        <v>59553</v>
      </c>
      <c r="E359" t="s">
        <v>413</v>
      </c>
      <c r="I359" s="382" t="s">
        <v>130</v>
      </c>
      <c r="J359" s="382">
        <v>382401867</v>
      </c>
      <c r="K359" s="382">
        <v>363</v>
      </c>
      <c r="L359" s="382">
        <v>75017</v>
      </c>
      <c r="M359" s="382" t="s">
        <v>361</v>
      </c>
    </row>
    <row r="360" spans="1:13">
      <c r="A360" t="s">
        <v>1005</v>
      </c>
      <c r="B360">
        <v>382963007</v>
      </c>
      <c r="C360">
        <v>10</v>
      </c>
      <c r="D360">
        <v>59300</v>
      </c>
      <c r="E360" t="s">
        <v>388</v>
      </c>
      <c r="I360" s="382" t="s">
        <v>845</v>
      </c>
      <c r="J360" s="382">
        <v>382717791</v>
      </c>
      <c r="K360" s="382">
        <v>42</v>
      </c>
      <c r="L360" s="382">
        <v>75001</v>
      </c>
      <c r="M360" s="382" t="s">
        <v>361</v>
      </c>
    </row>
    <row r="361" spans="1:13">
      <c r="A361" t="s">
        <v>958</v>
      </c>
      <c r="B361">
        <v>382963007</v>
      </c>
      <c r="C361">
        <v>515</v>
      </c>
      <c r="D361">
        <v>59300</v>
      </c>
      <c r="E361" t="s">
        <v>388</v>
      </c>
      <c r="I361" s="382" t="s">
        <v>1100</v>
      </c>
      <c r="J361" s="382">
        <v>382721124</v>
      </c>
      <c r="K361" s="382">
        <v>24</v>
      </c>
      <c r="L361" s="382">
        <v>59021</v>
      </c>
      <c r="M361" s="382" t="s">
        <v>422</v>
      </c>
    </row>
    <row r="362" spans="1:13">
      <c r="A362" t="s">
        <v>559</v>
      </c>
      <c r="B362">
        <v>382988145</v>
      </c>
      <c r="C362">
        <v>19</v>
      </c>
      <c r="D362">
        <v>59100</v>
      </c>
      <c r="E362" t="s">
        <v>338</v>
      </c>
      <c r="I362" s="382" t="s">
        <v>412</v>
      </c>
      <c r="J362" s="382">
        <v>382814879</v>
      </c>
      <c r="K362" s="382">
        <v>21</v>
      </c>
      <c r="L362" s="382">
        <v>59553</v>
      </c>
      <c r="M362" s="382" t="s">
        <v>413</v>
      </c>
    </row>
    <row r="363" spans="1:13">
      <c r="A363" t="s">
        <v>875</v>
      </c>
      <c r="B363">
        <v>382993418</v>
      </c>
      <c r="C363">
        <v>13</v>
      </c>
      <c r="D363">
        <v>62380</v>
      </c>
      <c r="E363" t="s">
        <v>876</v>
      </c>
      <c r="I363" s="382" t="s">
        <v>1005</v>
      </c>
      <c r="J363" s="382">
        <v>382963007</v>
      </c>
      <c r="K363" s="382">
        <v>10</v>
      </c>
      <c r="L363" s="382">
        <v>59300</v>
      </c>
      <c r="M363" s="382" t="s">
        <v>388</v>
      </c>
    </row>
    <row r="364" spans="1:13">
      <c r="A364" t="s">
        <v>1000</v>
      </c>
      <c r="B364">
        <v>383099801</v>
      </c>
      <c r="C364">
        <v>11</v>
      </c>
      <c r="D364">
        <v>80200</v>
      </c>
      <c r="E364" t="s">
        <v>513</v>
      </c>
      <c r="I364" s="382" t="s">
        <v>958</v>
      </c>
      <c r="J364" s="382">
        <v>382963007</v>
      </c>
      <c r="K364" s="382">
        <v>515</v>
      </c>
      <c r="L364" s="382">
        <v>59300</v>
      </c>
      <c r="M364" s="382" t="s">
        <v>388</v>
      </c>
    </row>
    <row r="365" spans="1:13">
      <c r="A365" t="s">
        <v>1056</v>
      </c>
      <c r="B365">
        <v>383470937</v>
      </c>
      <c r="C365">
        <v>95</v>
      </c>
      <c r="D365">
        <v>59700</v>
      </c>
      <c r="E365" t="s">
        <v>397</v>
      </c>
      <c r="I365" s="382" t="s">
        <v>559</v>
      </c>
      <c r="J365" s="382">
        <v>382988145</v>
      </c>
      <c r="K365" s="382">
        <v>19</v>
      </c>
      <c r="L365" s="382">
        <v>59100</v>
      </c>
      <c r="M365" s="382" t="s">
        <v>338</v>
      </c>
    </row>
    <row r="366" spans="1:13">
      <c r="A366" t="s">
        <v>878</v>
      </c>
      <c r="B366">
        <v>383474046</v>
      </c>
      <c r="C366">
        <v>18</v>
      </c>
      <c r="D366">
        <v>59470</v>
      </c>
      <c r="E366" t="s">
        <v>879</v>
      </c>
      <c r="I366" s="382" t="s">
        <v>875</v>
      </c>
      <c r="J366" s="382">
        <v>382993418</v>
      </c>
      <c r="K366" s="382">
        <v>13</v>
      </c>
      <c r="L366" s="382">
        <v>62380</v>
      </c>
      <c r="M366" s="382" t="s">
        <v>876</v>
      </c>
    </row>
    <row r="367" spans="1:13">
      <c r="A367" t="s">
        <v>542</v>
      </c>
      <c r="B367">
        <v>383714714</v>
      </c>
      <c r="C367">
        <v>268</v>
      </c>
      <c r="D367">
        <v>91190</v>
      </c>
      <c r="E367" t="s">
        <v>543</v>
      </c>
      <c r="I367" s="382" t="s">
        <v>1000</v>
      </c>
      <c r="J367" s="382">
        <v>383099801</v>
      </c>
      <c r="K367" s="382">
        <v>11</v>
      </c>
      <c r="L367" s="382">
        <v>80200</v>
      </c>
      <c r="M367" s="382" t="s">
        <v>513</v>
      </c>
    </row>
    <row r="368" spans="1:13">
      <c r="A368" t="s">
        <v>707</v>
      </c>
      <c r="B368">
        <v>384214409</v>
      </c>
      <c r="C368">
        <v>29</v>
      </c>
      <c r="D368">
        <v>62450</v>
      </c>
      <c r="E368" t="s">
        <v>708</v>
      </c>
      <c r="I368" s="382" t="s">
        <v>1056</v>
      </c>
      <c r="J368" s="382">
        <v>383470937</v>
      </c>
      <c r="K368" s="382">
        <v>95</v>
      </c>
      <c r="L368" s="382">
        <v>59700</v>
      </c>
      <c r="M368" s="382" t="s">
        <v>397</v>
      </c>
    </row>
    <row r="369" spans="1:13">
      <c r="A369" t="s">
        <v>42</v>
      </c>
      <c r="B369">
        <v>384504064</v>
      </c>
      <c r="C369">
        <v>13</v>
      </c>
      <c r="D369">
        <v>76700</v>
      </c>
      <c r="E369" t="s">
        <v>43</v>
      </c>
      <c r="I369" s="382" t="s">
        <v>878</v>
      </c>
      <c r="J369" s="382">
        <v>383474046</v>
      </c>
      <c r="K369" s="382">
        <v>18</v>
      </c>
      <c r="L369" s="382">
        <v>59470</v>
      </c>
      <c r="M369" s="382" t="s">
        <v>879</v>
      </c>
    </row>
    <row r="370" spans="1:13">
      <c r="A370" t="s">
        <v>1173</v>
      </c>
      <c r="B370">
        <v>384518114</v>
      </c>
      <c r="C370">
        <v>77</v>
      </c>
      <c r="D370">
        <v>59650</v>
      </c>
      <c r="E370" t="s">
        <v>374</v>
      </c>
      <c r="I370" s="382" t="s">
        <v>542</v>
      </c>
      <c r="J370" s="382">
        <v>383714714</v>
      </c>
      <c r="K370" s="382">
        <v>268</v>
      </c>
      <c r="L370" s="382">
        <v>91190</v>
      </c>
      <c r="M370" s="382" t="s">
        <v>543</v>
      </c>
    </row>
    <row r="371" spans="1:13">
      <c r="A371" t="s">
        <v>441</v>
      </c>
      <c r="B371">
        <v>384560942</v>
      </c>
      <c r="C371">
        <v>250</v>
      </c>
      <c r="D371">
        <v>59712</v>
      </c>
      <c r="E371" t="s">
        <v>384</v>
      </c>
      <c r="I371" s="382" t="s">
        <v>707</v>
      </c>
      <c r="J371" s="382">
        <v>384214409</v>
      </c>
      <c r="K371" s="382">
        <v>29</v>
      </c>
      <c r="L371" s="382">
        <v>62450</v>
      </c>
      <c r="M371" s="382" t="s">
        <v>708</v>
      </c>
    </row>
    <row r="372" spans="1:13">
      <c r="A372" t="s">
        <v>343</v>
      </c>
      <c r="B372">
        <v>384652756</v>
      </c>
      <c r="C372">
        <v>30</v>
      </c>
      <c r="D372">
        <v>59229</v>
      </c>
      <c r="E372" t="s">
        <v>344</v>
      </c>
      <c r="I372" s="382" t="s">
        <v>42</v>
      </c>
      <c r="J372" s="382">
        <v>384504064</v>
      </c>
      <c r="K372" s="382">
        <v>13</v>
      </c>
      <c r="L372" s="382">
        <v>76700</v>
      </c>
      <c r="M372" s="382" t="s">
        <v>43</v>
      </c>
    </row>
    <row r="373" spans="1:13">
      <c r="A373" t="s">
        <v>859</v>
      </c>
      <c r="B373">
        <v>384839544</v>
      </c>
      <c r="C373">
        <v>28</v>
      </c>
      <c r="D373">
        <v>62000</v>
      </c>
      <c r="E373" t="s">
        <v>330</v>
      </c>
      <c r="I373" s="382" t="s">
        <v>1173</v>
      </c>
      <c r="J373" s="382">
        <v>384518114</v>
      </c>
      <c r="K373" s="382">
        <v>77</v>
      </c>
      <c r="L373" s="382">
        <v>59650</v>
      </c>
      <c r="M373" s="382" t="s">
        <v>374</v>
      </c>
    </row>
    <row r="374" spans="1:13">
      <c r="A374" t="s">
        <v>604</v>
      </c>
      <c r="B374">
        <v>384998183</v>
      </c>
      <c r="C374">
        <v>55</v>
      </c>
      <c r="D374">
        <v>59800</v>
      </c>
      <c r="E374" t="s">
        <v>384</v>
      </c>
      <c r="I374" s="382" t="s">
        <v>441</v>
      </c>
      <c r="J374" s="382">
        <v>384560942</v>
      </c>
      <c r="K374" s="382">
        <v>250</v>
      </c>
      <c r="L374" s="382">
        <v>59712</v>
      </c>
      <c r="M374" s="382" t="s">
        <v>384</v>
      </c>
    </row>
    <row r="375" spans="1:13">
      <c r="A375" t="s">
        <v>655</v>
      </c>
      <c r="B375">
        <v>385309588</v>
      </c>
      <c r="C375">
        <v>64</v>
      </c>
      <c r="D375">
        <v>75008</v>
      </c>
      <c r="E375" t="s">
        <v>361</v>
      </c>
      <c r="I375" s="382" t="s">
        <v>343</v>
      </c>
      <c r="J375" s="382">
        <v>384652756</v>
      </c>
      <c r="K375" s="382">
        <v>30</v>
      </c>
      <c r="L375" s="382">
        <v>59229</v>
      </c>
      <c r="M375" s="382" t="s">
        <v>344</v>
      </c>
    </row>
    <row r="376" spans="1:13">
      <c r="A376" t="s">
        <v>117</v>
      </c>
      <c r="B376">
        <v>385327960</v>
      </c>
      <c r="C376">
        <v>30</v>
      </c>
      <c r="D376">
        <v>59500</v>
      </c>
      <c r="E376" t="s">
        <v>429</v>
      </c>
      <c r="I376" s="382" t="s">
        <v>859</v>
      </c>
      <c r="J376" s="382">
        <v>384839544</v>
      </c>
      <c r="K376" s="382">
        <v>28</v>
      </c>
      <c r="L376" s="382">
        <v>62000</v>
      </c>
      <c r="M376" s="382" t="s">
        <v>330</v>
      </c>
    </row>
    <row r="377" spans="1:13">
      <c r="A377" t="s">
        <v>918</v>
      </c>
      <c r="B377">
        <v>388002842</v>
      </c>
      <c r="C377">
        <v>10</v>
      </c>
      <c r="D377">
        <v>59118</v>
      </c>
      <c r="E377" t="s">
        <v>919</v>
      </c>
      <c r="I377" s="382" t="s">
        <v>604</v>
      </c>
      <c r="J377" s="382">
        <v>384998183</v>
      </c>
      <c r="K377" s="382">
        <v>55</v>
      </c>
      <c r="L377" s="382">
        <v>59800</v>
      </c>
      <c r="M377" s="382" t="s">
        <v>384</v>
      </c>
    </row>
    <row r="378" spans="1:13">
      <c r="A378" t="s">
        <v>87</v>
      </c>
      <c r="B378">
        <v>388149882</v>
      </c>
      <c r="C378">
        <v>10</v>
      </c>
      <c r="D378">
        <v>33610</v>
      </c>
      <c r="E378" t="s">
        <v>88</v>
      </c>
      <c r="I378" s="382" t="s">
        <v>655</v>
      </c>
      <c r="J378" s="382">
        <v>385309588</v>
      </c>
      <c r="K378" s="382">
        <v>64</v>
      </c>
      <c r="L378" s="382">
        <v>75008</v>
      </c>
      <c r="M378" s="382" t="s">
        <v>361</v>
      </c>
    </row>
    <row r="379" spans="1:13">
      <c r="A379" t="s">
        <v>13</v>
      </c>
      <c r="B379">
        <v>388483299</v>
      </c>
      <c r="C379">
        <v>482</v>
      </c>
      <c r="D379">
        <v>62230</v>
      </c>
      <c r="E379" t="s">
        <v>753</v>
      </c>
      <c r="I379" s="382" t="s">
        <v>117</v>
      </c>
      <c r="J379" s="382">
        <v>385327960</v>
      </c>
      <c r="K379" s="382">
        <v>30</v>
      </c>
      <c r="L379" s="382">
        <v>59500</v>
      </c>
      <c r="M379" s="382" t="s">
        <v>429</v>
      </c>
    </row>
    <row r="380" spans="1:13">
      <c r="A380" t="s">
        <v>95</v>
      </c>
      <c r="B380">
        <v>389139817</v>
      </c>
      <c r="C380">
        <v>24</v>
      </c>
      <c r="D380">
        <v>59170</v>
      </c>
      <c r="E380" t="s">
        <v>376</v>
      </c>
      <c r="I380" s="382" t="s">
        <v>918</v>
      </c>
      <c r="J380" s="382">
        <v>388002842</v>
      </c>
      <c r="K380" s="382">
        <v>10</v>
      </c>
      <c r="L380" s="382">
        <v>59118</v>
      </c>
      <c r="M380" s="382" t="s">
        <v>919</v>
      </c>
    </row>
    <row r="381" spans="1:13">
      <c r="A381" t="s">
        <v>950</v>
      </c>
      <c r="B381">
        <v>389172180</v>
      </c>
      <c r="C381">
        <v>25</v>
      </c>
      <c r="D381">
        <v>80000</v>
      </c>
      <c r="E381" t="s">
        <v>951</v>
      </c>
      <c r="I381" s="382" t="s">
        <v>87</v>
      </c>
      <c r="J381" s="382">
        <v>388149882</v>
      </c>
      <c r="K381" s="382">
        <v>10</v>
      </c>
      <c r="L381" s="382">
        <v>33610</v>
      </c>
      <c r="M381" s="382" t="s">
        <v>88</v>
      </c>
    </row>
    <row r="382" spans="1:13">
      <c r="A382" t="s">
        <v>678</v>
      </c>
      <c r="B382">
        <v>389444365</v>
      </c>
      <c r="C382">
        <v>24</v>
      </c>
      <c r="D382">
        <v>59450</v>
      </c>
      <c r="E382" t="s">
        <v>679</v>
      </c>
      <c r="I382" s="382" t="s">
        <v>13</v>
      </c>
      <c r="J382" s="382">
        <v>388483299</v>
      </c>
      <c r="K382" s="382">
        <v>482</v>
      </c>
      <c r="L382" s="382">
        <v>62230</v>
      </c>
      <c r="M382" s="382" t="s">
        <v>753</v>
      </c>
    </row>
    <row r="383" spans="1:13">
      <c r="A383" t="s">
        <v>455</v>
      </c>
      <c r="B383">
        <v>389612383</v>
      </c>
      <c r="C383">
        <v>23</v>
      </c>
      <c r="D383">
        <v>59290</v>
      </c>
      <c r="E383" t="s">
        <v>340</v>
      </c>
      <c r="I383" s="382" t="s">
        <v>95</v>
      </c>
      <c r="J383" s="382">
        <v>389139817</v>
      </c>
      <c r="K383" s="382">
        <v>24</v>
      </c>
      <c r="L383" s="382">
        <v>59170</v>
      </c>
      <c r="M383" s="382" t="s">
        <v>376</v>
      </c>
    </row>
    <row r="384" spans="1:13">
      <c r="A384" t="s">
        <v>739</v>
      </c>
      <c r="B384">
        <v>389782996</v>
      </c>
      <c r="C384">
        <v>34</v>
      </c>
      <c r="D384">
        <v>59510</v>
      </c>
      <c r="E384" t="s">
        <v>378</v>
      </c>
      <c r="I384" s="382" t="s">
        <v>950</v>
      </c>
      <c r="J384" s="382">
        <v>389172180</v>
      </c>
      <c r="K384" s="382">
        <v>25</v>
      </c>
      <c r="L384" s="382">
        <v>80000</v>
      </c>
      <c r="M384" s="382" t="s">
        <v>951</v>
      </c>
    </row>
    <row r="385" spans="1:13">
      <c r="A385" t="s">
        <v>844</v>
      </c>
      <c r="B385">
        <v>390046902</v>
      </c>
      <c r="C385">
        <v>16</v>
      </c>
      <c r="D385">
        <v>62100</v>
      </c>
      <c r="E385" t="s">
        <v>386</v>
      </c>
      <c r="I385" s="382" t="s">
        <v>678</v>
      </c>
      <c r="J385" s="382">
        <v>389444365</v>
      </c>
      <c r="K385" s="382">
        <v>24</v>
      </c>
      <c r="L385" s="382">
        <v>59450</v>
      </c>
      <c r="M385" s="382" t="s">
        <v>679</v>
      </c>
    </row>
    <row r="386" spans="1:13">
      <c r="A386" t="s">
        <v>1127</v>
      </c>
      <c r="B386">
        <v>390399152</v>
      </c>
      <c r="C386">
        <v>11</v>
      </c>
      <c r="D386">
        <v>62400</v>
      </c>
      <c r="E386" t="s">
        <v>628</v>
      </c>
      <c r="I386" s="382" t="s">
        <v>455</v>
      </c>
      <c r="J386" s="382">
        <v>389612383</v>
      </c>
      <c r="K386" s="382">
        <v>23</v>
      </c>
      <c r="L386" s="382">
        <v>59290</v>
      </c>
      <c r="M386" s="382" t="s">
        <v>340</v>
      </c>
    </row>
    <row r="387" spans="1:13">
      <c r="A387" t="s">
        <v>537</v>
      </c>
      <c r="B387">
        <v>390878288</v>
      </c>
      <c r="C387">
        <v>13</v>
      </c>
      <c r="D387">
        <v>62120</v>
      </c>
      <c r="E387" t="s">
        <v>538</v>
      </c>
      <c r="I387" s="382" t="s">
        <v>739</v>
      </c>
      <c r="J387" s="382">
        <v>389782996</v>
      </c>
      <c r="K387" s="382">
        <v>34</v>
      </c>
      <c r="L387" s="382">
        <v>59510</v>
      </c>
      <c r="M387" s="382" t="s">
        <v>378</v>
      </c>
    </row>
    <row r="388" spans="1:13">
      <c r="A388" t="s">
        <v>886</v>
      </c>
      <c r="B388">
        <v>391519162</v>
      </c>
      <c r="C388">
        <v>47</v>
      </c>
      <c r="D388">
        <v>59280</v>
      </c>
      <c r="E388" t="s">
        <v>717</v>
      </c>
      <c r="I388" s="382" t="s">
        <v>844</v>
      </c>
      <c r="J388" s="382">
        <v>390046902</v>
      </c>
      <c r="K388" s="382">
        <v>16</v>
      </c>
      <c r="L388" s="382">
        <v>62100</v>
      </c>
      <c r="M388" s="382" t="s">
        <v>386</v>
      </c>
    </row>
    <row r="389" spans="1:13">
      <c r="A389" t="s">
        <v>722</v>
      </c>
      <c r="B389">
        <v>391751351</v>
      </c>
      <c r="C389">
        <v>27</v>
      </c>
      <c r="D389">
        <v>94517</v>
      </c>
      <c r="E389" t="s">
        <v>723</v>
      </c>
      <c r="I389" s="382" t="s">
        <v>1127</v>
      </c>
      <c r="J389" s="382">
        <v>390399152</v>
      </c>
      <c r="K389" s="382">
        <v>11</v>
      </c>
      <c r="L389" s="382">
        <v>62400</v>
      </c>
      <c r="M389" s="382" t="s">
        <v>628</v>
      </c>
    </row>
    <row r="390" spans="1:13">
      <c r="A390" t="s">
        <v>713</v>
      </c>
      <c r="B390">
        <v>391891140</v>
      </c>
      <c r="C390">
        <v>17</v>
      </c>
      <c r="D390">
        <v>62360</v>
      </c>
      <c r="E390" t="s">
        <v>714</v>
      </c>
      <c r="I390" s="382" t="s">
        <v>537</v>
      </c>
      <c r="J390" s="382">
        <v>390878288</v>
      </c>
      <c r="K390" s="382">
        <v>13</v>
      </c>
      <c r="L390" s="382">
        <v>62120</v>
      </c>
      <c r="M390" s="382" t="s">
        <v>538</v>
      </c>
    </row>
    <row r="391" spans="1:13">
      <c r="A391" t="s">
        <v>522</v>
      </c>
      <c r="B391">
        <v>392263760</v>
      </c>
      <c r="C391">
        <v>36</v>
      </c>
      <c r="D391">
        <v>59100</v>
      </c>
      <c r="E391" t="s">
        <v>338</v>
      </c>
      <c r="I391" s="382" t="s">
        <v>886</v>
      </c>
      <c r="J391" s="382">
        <v>391519162</v>
      </c>
      <c r="K391" s="382">
        <v>47</v>
      </c>
      <c r="L391" s="382">
        <v>59280</v>
      </c>
      <c r="M391" s="382" t="s">
        <v>717</v>
      </c>
    </row>
    <row r="392" spans="1:13">
      <c r="A392" t="s">
        <v>880</v>
      </c>
      <c r="B392">
        <v>392396966</v>
      </c>
      <c r="C392">
        <v>13</v>
      </c>
      <c r="D392">
        <v>62600</v>
      </c>
      <c r="E392" t="s">
        <v>881</v>
      </c>
      <c r="I392" s="382" t="s">
        <v>722</v>
      </c>
      <c r="J392" s="382">
        <v>391751351</v>
      </c>
      <c r="K392" s="382">
        <v>27</v>
      </c>
      <c r="L392" s="382">
        <v>94517</v>
      </c>
      <c r="M392" s="382" t="s">
        <v>723</v>
      </c>
    </row>
    <row r="393" spans="1:13">
      <c r="A393" t="s">
        <v>815</v>
      </c>
      <c r="B393">
        <v>392617775</v>
      </c>
      <c r="C393">
        <v>11</v>
      </c>
      <c r="D393">
        <v>95310</v>
      </c>
      <c r="E393" t="s">
        <v>816</v>
      </c>
      <c r="I393" s="382" t="s">
        <v>713</v>
      </c>
      <c r="J393" s="382">
        <v>391891140</v>
      </c>
      <c r="K393" s="382">
        <v>17</v>
      </c>
      <c r="L393" s="382">
        <v>62360</v>
      </c>
      <c r="M393" s="382" t="s">
        <v>714</v>
      </c>
    </row>
    <row r="394" spans="1:13">
      <c r="A394" t="s">
        <v>552</v>
      </c>
      <c r="B394">
        <v>393247713</v>
      </c>
      <c r="C394">
        <v>42</v>
      </c>
      <c r="D394">
        <v>92400</v>
      </c>
      <c r="E394" t="s">
        <v>493</v>
      </c>
      <c r="I394" s="382" t="s">
        <v>522</v>
      </c>
      <c r="J394" s="382">
        <v>392263760</v>
      </c>
      <c r="K394" s="382">
        <v>36</v>
      </c>
      <c r="L394" s="382">
        <v>59100</v>
      </c>
      <c r="M394" s="382" t="s">
        <v>338</v>
      </c>
    </row>
    <row r="395" spans="1:13">
      <c r="A395" t="s">
        <v>682</v>
      </c>
      <c r="B395">
        <v>393276332</v>
      </c>
      <c r="C395">
        <v>11</v>
      </c>
      <c r="D395">
        <v>62110</v>
      </c>
      <c r="E395" t="s">
        <v>401</v>
      </c>
      <c r="I395" s="382" t="s">
        <v>880</v>
      </c>
      <c r="J395" s="382">
        <v>392396966</v>
      </c>
      <c r="K395" s="382">
        <v>13</v>
      </c>
      <c r="L395" s="382">
        <v>62600</v>
      </c>
      <c r="M395" s="382" t="s">
        <v>881</v>
      </c>
    </row>
    <row r="396" spans="1:13">
      <c r="A396" t="s">
        <v>727</v>
      </c>
      <c r="B396">
        <v>393282199</v>
      </c>
      <c r="C396">
        <v>40</v>
      </c>
      <c r="D396">
        <v>59700</v>
      </c>
      <c r="E396" t="s">
        <v>397</v>
      </c>
      <c r="I396" s="382" t="s">
        <v>815</v>
      </c>
      <c r="J396" s="382">
        <v>392617775</v>
      </c>
      <c r="K396" s="382">
        <v>11</v>
      </c>
      <c r="L396" s="382">
        <v>95310</v>
      </c>
      <c r="M396" s="382" t="s">
        <v>816</v>
      </c>
    </row>
    <row r="397" spans="1:13">
      <c r="A397" t="s">
        <v>689</v>
      </c>
      <c r="B397">
        <v>393361134</v>
      </c>
      <c r="C397">
        <v>41</v>
      </c>
      <c r="D397">
        <v>62570</v>
      </c>
      <c r="E397" t="s">
        <v>690</v>
      </c>
      <c r="I397" s="382" t="s">
        <v>552</v>
      </c>
      <c r="J397" s="382">
        <v>393247713</v>
      </c>
      <c r="K397" s="382">
        <v>42</v>
      </c>
      <c r="L397" s="382">
        <v>92400</v>
      </c>
      <c r="M397" s="382" t="s">
        <v>493</v>
      </c>
    </row>
    <row r="398" spans="1:13">
      <c r="A398" t="s">
        <v>483</v>
      </c>
      <c r="B398">
        <v>393446737</v>
      </c>
      <c r="C398">
        <v>388</v>
      </c>
      <c r="D398">
        <v>77500</v>
      </c>
      <c r="E398" t="s">
        <v>484</v>
      </c>
      <c r="I398" s="382" t="s">
        <v>682</v>
      </c>
      <c r="J398" s="382">
        <v>393276332</v>
      </c>
      <c r="K398" s="382">
        <v>11</v>
      </c>
      <c r="L398" s="382">
        <v>62110</v>
      </c>
      <c r="M398" s="382" t="s">
        <v>401</v>
      </c>
    </row>
    <row r="399" spans="1:13">
      <c r="A399" t="s">
        <v>35</v>
      </c>
      <c r="B399">
        <v>393593850</v>
      </c>
      <c r="C399">
        <v>34</v>
      </c>
      <c r="D399">
        <v>59800</v>
      </c>
      <c r="E399" t="s">
        <v>384</v>
      </c>
      <c r="I399" s="382" t="s">
        <v>727</v>
      </c>
      <c r="J399" s="382">
        <v>393282199</v>
      </c>
      <c r="K399" s="382">
        <v>40</v>
      </c>
      <c r="L399" s="382">
        <v>59700</v>
      </c>
      <c r="M399" s="382" t="s">
        <v>397</v>
      </c>
    </row>
    <row r="400" spans="1:13">
      <c r="A400" t="s">
        <v>465</v>
      </c>
      <c r="B400">
        <v>393878764</v>
      </c>
      <c r="C400">
        <v>17</v>
      </c>
      <c r="D400">
        <v>94200</v>
      </c>
      <c r="E400" t="s">
        <v>466</v>
      </c>
      <c r="I400" s="382" t="s">
        <v>689</v>
      </c>
      <c r="J400" s="382">
        <v>393361134</v>
      </c>
      <c r="K400" s="382">
        <v>41</v>
      </c>
      <c r="L400" s="382">
        <v>62570</v>
      </c>
      <c r="M400" s="382" t="s">
        <v>690</v>
      </c>
    </row>
    <row r="401" spans="1:13">
      <c r="A401" t="s">
        <v>122</v>
      </c>
      <c r="B401">
        <v>393995451</v>
      </c>
      <c r="C401">
        <v>19</v>
      </c>
      <c r="D401">
        <v>62100</v>
      </c>
      <c r="E401" t="s">
        <v>386</v>
      </c>
      <c r="I401" s="382" t="s">
        <v>483</v>
      </c>
      <c r="J401" s="382">
        <v>393446737</v>
      </c>
      <c r="K401" s="382">
        <v>388</v>
      </c>
      <c r="L401" s="382">
        <v>77500</v>
      </c>
      <c r="M401" s="382" t="s">
        <v>484</v>
      </c>
    </row>
    <row r="402" spans="1:13">
      <c r="A402" t="s">
        <v>731</v>
      </c>
      <c r="B402">
        <v>395319767</v>
      </c>
      <c r="C402">
        <v>12</v>
      </c>
      <c r="D402">
        <v>59223</v>
      </c>
      <c r="E402" t="s">
        <v>732</v>
      </c>
      <c r="I402" s="382" t="s">
        <v>35</v>
      </c>
      <c r="J402" s="382">
        <v>393593850</v>
      </c>
      <c r="K402" s="382">
        <v>34</v>
      </c>
      <c r="L402" s="382">
        <v>59800</v>
      </c>
      <c r="M402" s="382" t="s">
        <v>384</v>
      </c>
    </row>
    <row r="403" spans="1:13">
      <c r="A403" t="s">
        <v>1082</v>
      </c>
      <c r="B403">
        <v>397520313</v>
      </c>
      <c r="C403">
        <v>16</v>
      </c>
      <c r="D403">
        <v>62231</v>
      </c>
      <c r="E403" t="s">
        <v>526</v>
      </c>
      <c r="I403" s="382" t="s">
        <v>465</v>
      </c>
      <c r="J403" s="382">
        <v>393878764</v>
      </c>
      <c r="K403" s="382">
        <v>17</v>
      </c>
      <c r="L403" s="382">
        <v>94200</v>
      </c>
      <c r="M403" s="382" t="s">
        <v>466</v>
      </c>
    </row>
    <row r="404" spans="1:13">
      <c r="A404" t="s">
        <v>926</v>
      </c>
      <c r="B404">
        <v>397789645</v>
      </c>
      <c r="C404">
        <v>33</v>
      </c>
      <c r="D404">
        <v>59223</v>
      </c>
      <c r="E404" t="s">
        <v>732</v>
      </c>
      <c r="I404" s="382" t="s">
        <v>122</v>
      </c>
      <c r="J404" s="382">
        <v>393995451</v>
      </c>
      <c r="K404" s="382">
        <v>19</v>
      </c>
      <c r="L404" s="382">
        <v>62100</v>
      </c>
      <c r="M404" s="382" t="s">
        <v>386</v>
      </c>
    </row>
    <row r="405" spans="1:13">
      <c r="A405" t="s">
        <v>997</v>
      </c>
      <c r="B405">
        <v>398046268</v>
      </c>
      <c r="C405">
        <v>23</v>
      </c>
      <c r="D405">
        <v>62190</v>
      </c>
      <c r="E405" t="s">
        <v>621</v>
      </c>
      <c r="I405" s="382" t="s">
        <v>731</v>
      </c>
      <c r="J405" s="382">
        <v>395319767</v>
      </c>
      <c r="K405" s="382">
        <v>12</v>
      </c>
      <c r="L405" s="382">
        <v>59223</v>
      </c>
      <c r="M405" s="382" t="s">
        <v>732</v>
      </c>
    </row>
    <row r="406" spans="1:13">
      <c r="A406" t="s">
        <v>1151</v>
      </c>
      <c r="B406">
        <v>398110445</v>
      </c>
      <c r="C406">
        <v>36</v>
      </c>
      <c r="D406">
        <v>59100</v>
      </c>
      <c r="E406" t="s">
        <v>338</v>
      </c>
      <c r="I406" s="382" t="s">
        <v>1082</v>
      </c>
      <c r="J406" s="382">
        <v>397520313</v>
      </c>
      <c r="K406" s="382">
        <v>16</v>
      </c>
      <c r="L406" s="382">
        <v>62231</v>
      </c>
      <c r="M406" s="382" t="s">
        <v>526</v>
      </c>
    </row>
    <row r="407" spans="1:13">
      <c r="A407" t="s">
        <v>1083</v>
      </c>
      <c r="B407">
        <v>398473470</v>
      </c>
      <c r="C407">
        <v>43</v>
      </c>
      <c r="D407">
        <v>59710</v>
      </c>
      <c r="E407" t="s">
        <v>1084</v>
      </c>
      <c r="I407" s="382" t="s">
        <v>926</v>
      </c>
      <c r="J407" s="382">
        <v>397789645</v>
      </c>
      <c r="K407" s="382">
        <v>33</v>
      </c>
      <c r="L407" s="382">
        <v>59223</v>
      </c>
      <c r="M407" s="382" t="s">
        <v>732</v>
      </c>
    </row>
    <row r="408" spans="1:13">
      <c r="A408" t="s">
        <v>11</v>
      </c>
      <c r="B408">
        <v>398581488</v>
      </c>
      <c r="C408">
        <v>36</v>
      </c>
      <c r="D408">
        <v>78960</v>
      </c>
      <c r="E408" t="s">
        <v>12</v>
      </c>
      <c r="I408" s="382" t="s">
        <v>997</v>
      </c>
      <c r="J408" s="382">
        <v>398046268</v>
      </c>
      <c r="K408" s="382">
        <v>23</v>
      </c>
      <c r="L408" s="382">
        <v>62190</v>
      </c>
      <c r="M408" s="382" t="s">
        <v>621</v>
      </c>
    </row>
    <row r="409" spans="1:13">
      <c r="A409" t="s">
        <v>1073</v>
      </c>
      <c r="B409">
        <v>398760454</v>
      </c>
      <c r="C409">
        <v>23</v>
      </c>
      <c r="D409">
        <v>59124</v>
      </c>
      <c r="E409" t="s">
        <v>1074</v>
      </c>
      <c r="I409" s="382" t="s">
        <v>1151</v>
      </c>
      <c r="J409" s="382">
        <v>398110445</v>
      </c>
      <c r="K409" s="382">
        <v>36</v>
      </c>
      <c r="L409" s="382">
        <v>59100</v>
      </c>
      <c r="M409" s="382" t="s">
        <v>338</v>
      </c>
    </row>
    <row r="410" spans="1:13">
      <c r="A410" t="s">
        <v>1164</v>
      </c>
      <c r="B410">
        <v>398898593</v>
      </c>
      <c r="C410">
        <v>15</v>
      </c>
      <c r="D410">
        <v>62200</v>
      </c>
      <c r="E410" t="s">
        <v>390</v>
      </c>
      <c r="I410" s="382" t="s">
        <v>1083</v>
      </c>
      <c r="J410" s="382">
        <v>398473470</v>
      </c>
      <c r="K410" s="382">
        <v>43</v>
      </c>
      <c r="L410" s="382">
        <v>59710</v>
      </c>
      <c r="M410" s="382" t="s">
        <v>1084</v>
      </c>
    </row>
    <row r="411" spans="1:13">
      <c r="A411" t="s">
        <v>1077</v>
      </c>
      <c r="B411">
        <v>399127745</v>
      </c>
      <c r="C411">
        <v>103</v>
      </c>
      <c r="D411">
        <v>75013</v>
      </c>
      <c r="E411" t="s">
        <v>361</v>
      </c>
      <c r="I411" s="382" t="s">
        <v>11</v>
      </c>
      <c r="J411" s="382">
        <v>398581488</v>
      </c>
      <c r="K411" s="382">
        <v>36</v>
      </c>
      <c r="L411" s="382">
        <v>78960</v>
      </c>
      <c r="M411" s="382" t="s">
        <v>12</v>
      </c>
    </row>
    <row r="412" spans="1:13">
      <c r="A412" t="s">
        <v>544</v>
      </c>
      <c r="B412">
        <v>399137744</v>
      </c>
      <c r="C412">
        <v>336</v>
      </c>
      <c r="D412">
        <v>69009</v>
      </c>
      <c r="E412" t="s">
        <v>545</v>
      </c>
      <c r="I412" s="382" t="s">
        <v>1073</v>
      </c>
      <c r="J412" s="382">
        <v>398760454</v>
      </c>
      <c r="K412" s="382">
        <v>23</v>
      </c>
      <c r="L412" s="382">
        <v>59124</v>
      </c>
      <c r="M412" s="382" t="s">
        <v>1074</v>
      </c>
    </row>
    <row r="413" spans="1:13">
      <c r="A413" t="s">
        <v>476</v>
      </c>
      <c r="B413">
        <v>399159748</v>
      </c>
      <c r="C413">
        <v>41</v>
      </c>
      <c r="D413">
        <v>59128</v>
      </c>
      <c r="E413" t="s">
        <v>477</v>
      </c>
      <c r="I413" s="382" t="s">
        <v>1164</v>
      </c>
      <c r="J413" s="382">
        <v>398898593</v>
      </c>
      <c r="K413" s="382">
        <v>15</v>
      </c>
      <c r="L413" s="382">
        <v>62200</v>
      </c>
      <c r="M413" s="382" t="s">
        <v>390</v>
      </c>
    </row>
    <row r="414" spans="1:13">
      <c r="A414" t="s">
        <v>936</v>
      </c>
      <c r="B414">
        <v>399243922</v>
      </c>
      <c r="C414">
        <v>16</v>
      </c>
      <c r="D414">
        <v>85200</v>
      </c>
      <c r="E414" t="s">
        <v>937</v>
      </c>
      <c r="I414" s="382" t="s">
        <v>1077</v>
      </c>
      <c r="J414" s="382">
        <v>399127745</v>
      </c>
      <c r="K414" s="382">
        <v>103</v>
      </c>
      <c r="L414" s="382">
        <v>75013</v>
      </c>
      <c r="M414" s="382" t="s">
        <v>361</v>
      </c>
    </row>
    <row r="415" spans="1:13">
      <c r="A415" t="s">
        <v>564</v>
      </c>
      <c r="B415">
        <v>399354497</v>
      </c>
      <c r="C415">
        <v>22</v>
      </c>
      <c r="D415">
        <v>59770</v>
      </c>
      <c r="E415" t="s">
        <v>565</v>
      </c>
      <c r="I415" s="382" t="s">
        <v>544</v>
      </c>
      <c r="J415" s="382">
        <v>399137744</v>
      </c>
      <c r="K415" s="382">
        <v>336</v>
      </c>
      <c r="L415" s="382">
        <v>69009</v>
      </c>
      <c r="M415" s="382" t="s">
        <v>545</v>
      </c>
    </row>
    <row r="416" spans="1:13">
      <c r="A416" t="s">
        <v>994</v>
      </c>
      <c r="B416">
        <v>399379148</v>
      </c>
      <c r="C416">
        <v>30</v>
      </c>
      <c r="D416">
        <v>62400</v>
      </c>
      <c r="E416" t="s">
        <v>628</v>
      </c>
      <c r="I416" s="382" t="s">
        <v>476</v>
      </c>
      <c r="J416" s="382">
        <v>399159748</v>
      </c>
      <c r="K416" s="382">
        <v>41</v>
      </c>
      <c r="L416" s="382">
        <v>59128</v>
      </c>
      <c r="M416" s="382" t="s">
        <v>477</v>
      </c>
    </row>
    <row r="417" spans="1:13">
      <c r="A417" t="s">
        <v>471</v>
      </c>
      <c r="B417">
        <v>399558238</v>
      </c>
      <c r="C417">
        <v>16</v>
      </c>
      <c r="D417">
        <v>59059</v>
      </c>
      <c r="E417" t="s">
        <v>460</v>
      </c>
      <c r="I417" s="382" t="s">
        <v>936</v>
      </c>
      <c r="J417" s="382">
        <v>399243922</v>
      </c>
      <c r="K417" s="382">
        <v>16</v>
      </c>
      <c r="L417" s="382">
        <v>85200</v>
      </c>
      <c r="M417" s="382" t="s">
        <v>937</v>
      </c>
    </row>
    <row r="418" spans="1:13">
      <c r="A418" t="s">
        <v>983</v>
      </c>
      <c r="B418">
        <v>399570258</v>
      </c>
      <c r="C418">
        <v>26</v>
      </c>
      <c r="D418">
        <v>92971</v>
      </c>
      <c r="E418" t="s">
        <v>984</v>
      </c>
      <c r="I418" s="382" t="s">
        <v>564</v>
      </c>
      <c r="J418" s="382">
        <v>399354497</v>
      </c>
      <c r="K418" s="382">
        <v>22</v>
      </c>
      <c r="L418" s="382">
        <v>59770</v>
      </c>
      <c r="M418" s="382" t="s">
        <v>565</v>
      </c>
    </row>
    <row r="419" spans="1:13">
      <c r="A419" t="s">
        <v>418</v>
      </c>
      <c r="B419">
        <v>399994730</v>
      </c>
      <c r="C419">
        <v>14</v>
      </c>
      <c r="D419">
        <v>62221</v>
      </c>
      <c r="E419" t="s">
        <v>419</v>
      </c>
      <c r="I419" s="382" t="s">
        <v>994</v>
      </c>
      <c r="J419" s="382">
        <v>399379148</v>
      </c>
      <c r="K419" s="382">
        <v>30</v>
      </c>
      <c r="L419" s="382">
        <v>62400</v>
      </c>
      <c r="M419" s="382" t="s">
        <v>628</v>
      </c>
    </row>
    <row r="420" spans="1:13">
      <c r="A420" t="s">
        <v>814</v>
      </c>
      <c r="B420">
        <v>400045514</v>
      </c>
      <c r="C420">
        <v>25</v>
      </c>
      <c r="D420">
        <v>59650</v>
      </c>
      <c r="E420" t="s">
        <v>374</v>
      </c>
      <c r="I420" s="382" t="s">
        <v>471</v>
      </c>
      <c r="J420" s="382">
        <v>399558238</v>
      </c>
      <c r="K420" s="382">
        <v>16</v>
      </c>
      <c r="L420" s="382">
        <v>59059</v>
      </c>
      <c r="M420" s="382" t="s">
        <v>460</v>
      </c>
    </row>
    <row r="421" spans="1:13">
      <c r="A421" t="s">
        <v>1103</v>
      </c>
      <c r="B421">
        <v>400570594</v>
      </c>
      <c r="C421">
        <v>38</v>
      </c>
      <c r="D421">
        <v>59100</v>
      </c>
      <c r="E421" t="s">
        <v>338</v>
      </c>
      <c r="I421" s="382" t="s">
        <v>983</v>
      </c>
      <c r="J421" s="382">
        <v>399570258</v>
      </c>
      <c r="K421" s="382">
        <v>26</v>
      </c>
      <c r="L421" s="382">
        <v>92971</v>
      </c>
      <c r="M421" s="382" t="s">
        <v>984</v>
      </c>
    </row>
    <row r="422" spans="1:13">
      <c r="A422" t="s">
        <v>1139</v>
      </c>
      <c r="B422">
        <v>400643912</v>
      </c>
      <c r="C422">
        <v>19</v>
      </c>
      <c r="D422">
        <v>59790</v>
      </c>
      <c r="E422" t="s">
        <v>883</v>
      </c>
      <c r="I422" s="382" t="s">
        <v>418</v>
      </c>
      <c r="J422" s="382">
        <v>399994730</v>
      </c>
      <c r="K422" s="382">
        <v>14</v>
      </c>
      <c r="L422" s="382">
        <v>62221</v>
      </c>
      <c r="M422" s="382" t="s">
        <v>419</v>
      </c>
    </row>
    <row r="423" spans="1:13">
      <c r="A423" t="s">
        <v>922</v>
      </c>
      <c r="B423">
        <v>400892600</v>
      </c>
      <c r="C423">
        <v>26</v>
      </c>
      <c r="D423">
        <v>59760</v>
      </c>
      <c r="E423" t="s">
        <v>791</v>
      </c>
      <c r="I423" s="382" t="s">
        <v>814</v>
      </c>
      <c r="J423" s="382">
        <v>400045514</v>
      </c>
      <c r="K423" s="382">
        <v>25</v>
      </c>
      <c r="L423" s="382">
        <v>59650</v>
      </c>
      <c r="M423" s="382" t="s">
        <v>374</v>
      </c>
    </row>
    <row r="424" spans="1:13">
      <c r="A424" t="s">
        <v>1012</v>
      </c>
      <c r="B424">
        <v>401633359</v>
      </c>
      <c r="C424">
        <v>13</v>
      </c>
      <c r="D424">
        <v>59139</v>
      </c>
      <c r="E424" t="s">
        <v>326</v>
      </c>
      <c r="I424" s="382" t="s">
        <v>1103</v>
      </c>
      <c r="J424" s="382">
        <v>400570594</v>
      </c>
      <c r="K424" s="382">
        <v>38</v>
      </c>
      <c r="L424" s="382">
        <v>59100</v>
      </c>
      <c r="M424" s="382" t="s">
        <v>338</v>
      </c>
    </row>
    <row r="425" spans="1:13">
      <c r="A425" t="s">
        <v>842</v>
      </c>
      <c r="B425">
        <v>402014633</v>
      </c>
      <c r="C425">
        <v>18</v>
      </c>
      <c r="D425">
        <v>59044</v>
      </c>
      <c r="E425" t="s">
        <v>422</v>
      </c>
      <c r="I425" s="382" t="s">
        <v>1139</v>
      </c>
      <c r="J425" s="382">
        <v>400643912</v>
      </c>
      <c r="K425" s="382">
        <v>19</v>
      </c>
      <c r="L425" s="382">
        <v>59790</v>
      </c>
      <c r="M425" s="382" t="s">
        <v>883</v>
      </c>
    </row>
    <row r="426" spans="1:13">
      <c r="A426" t="s">
        <v>1123</v>
      </c>
      <c r="B426">
        <v>402036495</v>
      </c>
      <c r="C426">
        <v>16</v>
      </c>
      <c r="D426">
        <v>62231</v>
      </c>
      <c r="E426" t="s">
        <v>526</v>
      </c>
      <c r="I426" s="382" t="s">
        <v>922</v>
      </c>
      <c r="J426" s="382">
        <v>400892600</v>
      </c>
      <c r="K426" s="382">
        <v>26</v>
      </c>
      <c r="L426" s="382">
        <v>59760</v>
      </c>
      <c r="M426" s="382" t="s">
        <v>791</v>
      </c>
    </row>
    <row r="427" spans="1:13">
      <c r="A427" t="s">
        <v>1059</v>
      </c>
      <c r="B427">
        <v>402120596</v>
      </c>
      <c r="C427">
        <v>26</v>
      </c>
      <c r="D427">
        <v>59920</v>
      </c>
      <c r="E427" t="s">
        <v>1060</v>
      </c>
      <c r="I427" s="382" t="s">
        <v>1012</v>
      </c>
      <c r="J427" s="382">
        <v>401633359</v>
      </c>
      <c r="K427" s="382">
        <v>13</v>
      </c>
      <c r="L427" s="382">
        <v>59139</v>
      </c>
      <c r="M427" s="382" t="s">
        <v>326</v>
      </c>
    </row>
    <row r="428" spans="1:13">
      <c r="A428" t="s">
        <v>563</v>
      </c>
      <c r="B428">
        <v>402185128</v>
      </c>
      <c r="C428">
        <v>12</v>
      </c>
      <c r="D428">
        <v>59800</v>
      </c>
      <c r="E428" t="s">
        <v>384</v>
      </c>
      <c r="I428" s="382" t="s">
        <v>842</v>
      </c>
      <c r="J428" s="382">
        <v>402014633</v>
      </c>
      <c r="K428" s="382">
        <v>18</v>
      </c>
      <c r="L428" s="382">
        <v>59044</v>
      </c>
      <c r="M428" s="382" t="s">
        <v>422</v>
      </c>
    </row>
    <row r="429" spans="1:13">
      <c r="A429" t="s">
        <v>831</v>
      </c>
      <c r="B429">
        <v>402185748</v>
      </c>
      <c r="C429">
        <v>33</v>
      </c>
      <c r="D429">
        <v>59600</v>
      </c>
      <c r="E429" t="s">
        <v>577</v>
      </c>
      <c r="I429" s="382" t="s">
        <v>1123</v>
      </c>
      <c r="J429" s="382">
        <v>402036495</v>
      </c>
      <c r="K429" s="382">
        <v>16</v>
      </c>
      <c r="L429" s="382">
        <v>62231</v>
      </c>
      <c r="M429" s="382" t="s">
        <v>526</v>
      </c>
    </row>
    <row r="430" spans="1:13">
      <c r="A430" t="s">
        <v>479</v>
      </c>
      <c r="B430">
        <v>402245716</v>
      </c>
      <c r="C430">
        <v>12</v>
      </c>
      <c r="D430">
        <v>59500</v>
      </c>
      <c r="E430" t="s">
        <v>429</v>
      </c>
      <c r="I430" s="382" t="s">
        <v>1059</v>
      </c>
      <c r="J430" s="382">
        <v>402120596</v>
      </c>
      <c r="K430" s="382">
        <v>26</v>
      </c>
      <c r="L430" s="382">
        <v>59920</v>
      </c>
      <c r="M430" s="382" t="s">
        <v>1060</v>
      </c>
    </row>
    <row r="431" spans="1:13">
      <c r="A431" t="s">
        <v>907</v>
      </c>
      <c r="B431">
        <v>402399075</v>
      </c>
      <c r="C431">
        <v>17</v>
      </c>
      <c r="D431">
        <v>62161</v>
      </c>
      <c r="E431" t="s">
        <v>908</v>
      </c>
      <c r="I431" s="382" t="s">
        <v>563</v>
      </c>
      <c r="J431" s="382">
        <v>402185128</v>
      </c>
      <c r="K431" s="382">
        <v>12</v>
      </c>
      <c r="L431" s="382">
        <v>59800</v>
      </c>
      <c r="M431" s="382" t="s">
        <v>384</v>
      </c>
    </row>
    <row r="432" spans="1:13">
      <c r="A432" t="s">
        <v>1160</v>
      </c>
      <c r="B432">
        <v>402536411</v>
      </c>
      <c r="C432">
        <v>26</v>
      </c>
      <c r="D432">
        <v>13331</v>
      </c>
      <c r="E432" t="s">
        <v>1161</v>
      </c>
      <c r="I432" s="382" t="s">
        <v>831</v>
      </c>
      <c r="J432" s="382">
        <v>402185748</v>
      </c>
      <c r="K432" s="382">
        <v>33</v>
      </c>
      <c r="L432" s="382">
        <v>59600</v>
      </c>
      <c r="M432" s="382" t="s">
        <v>577</v>
      </c>
    </row>
    <row r="433" spans="1:13">
      <c r="A433" t="s">
        <v>546</v>
      </c>
      <c r="B433">
        <v>402563134</v>
      </c>
      <c r="C433">
        <v>12</v>
      </c>
      <c r="D433">
        <v>59200</v>
      </c>
      <c r="E433" t="s">
        <v>368</v>
      </c>
      <c r="I433" s="382" t="s">
        <v>479</v>
      </c>
      <c r="J433" s="382">
        <v>402245716</v>
      </c>
      <c r="K433" s="382">
        <v>12</v>
      </c>
      <c r="L433" s="382">
        <v>59500</v>
      </c>
      <c r="M433" s="382" t="s">
        <v>429</v>
      </c>
    </row>
    <row r="434" spans="1:13">
      <c r="A434" t="s">
        <v>686</v>
      </c>
      <c r="B434">
        <v>402805527</v>
      </c>
      <c r="C434">
        <v>15</v>
      </c>
      <c r="D434">
        <v>92150</v>
      </c>
      <c r="E434" t="s">
        <v>490</v>
      </c>
      <c r="I434" s="382" t="s">
        <v>907</v>
      </c>
      <c r="J434" s="382">
        <v>402399075</v>
      </c>
      <c r="K434" s="382">
        <v>17</v>
      </c>
      <c r="L434" s="382">
        <v>62161</v>
      </c>
      <c r="M434" s="382" t="s">
        <v>908</v>
      </c>
    </row>
    <row r="435" spans="1:13">
      <c r="A435" t="s">
        <v>439</v>
      </c>
      <c r="B435">
        <v>402850721</v>
      </c>
      <c r="C435">
        <v>224</v>
      </c>
      <c r="D435">
        <v>45000</v>
      </c>
      <c r="E435" t="s">
        <v>440</v>
      </c>
      <c r="I435" s="382" t="s">
        <v>1160</v>
      </c>
      <c r="J435" s="382">
        <v>402536411</v>
      </c>
      <c r="K435" s="382">
        <v>26</v>
      </c>
      <c r="L435" s="382">
        <v>13331</v>
      </c>
      <c r="M435" s="382" t="s">
        <v>1161</v>
      </c>
    </row>
    <row r="436" spans="1:13">
      <c r="A436" t="s">
        <v>439</v>
      </c>
      <c r="B436">
        <v>402850721</v>
      </c>
      <c r="C436">
        <v>117</v>
      </c>
      <c r="D436">
        <v>59350</v>
      </c>
      <c r="E436" t="s">
        <v>384</v>
      </c>
      <c r="I436" s="382" t="s">
        <v>546</v>
      </c>
      <c r="J436" s="382">
        <v>402563134</v>
      </c>
      <c r="K436" s="382">
        <v>12</v>
      </c>
      <c r="L436" s="382">
        <v>59200</v>
      </c>
      <c r="M436" s="382" t="s">
        <v>368</v>
      </c>
    </row>
    <row r="437" spans="1:13">
      <c r="A437" t="s">
        <v>1036</v>
      </c>
      <c r="B437">
        <v>402974489</v>
      </c>
      <c r="C437">
        <v>13</v>
      </c>
      <c r="D437">
        <v>59510</v>
      </c>
      <c r="E437" t="s">
        <v>378</v>
      </c>
      <c r="I437" s="382" t="s">
        <v>686</v>
      </c>
      <c r="J437" s="382">
        <v>402805527</v>
      </c>
      <c r="K437" s="382">
        <v>15</v>
      </c>
      <c r="L437" s="382">
        <v>92150</v>
      </c>
      <c r="M437" s="382" t="s">
        <v>490</v>
      </c>
    </row>
    <row r="438" spans="1:13">
      <c r="A438" t="s">
        <v>408</v>
      </c>
      <c r="B438">
        <v>403052111</v>
      </c>
      <c r="C438">
        <v>16</v>
      </c>
      <c r="D438">
        <v>59110</v>
      </c>
      <c r="E438" t="s">
        <v>409</v>
      </c>
      <c r="I438" s="382" t="s">
        <v>439</v>
      </c>
      <c r="J438" s="382">
        <v>402850721</v>
      </c>
      <c r="K438" s="382">
        <v>224</v>
      </c>
      <c r="L438" s="382">
        <v>45000</v>
      </c>
      <c r="M438" s="382" t="s">
        <v>440</v>
      </c>
    </row>
    <row r="439" spans="1:13">
      <c r="A439" t="s">
        <v>444</v>
      </c>
      <c r="B439">
        <v>403052111</v>
      </c>
      <c r="C439">
        <v>16</v>
      </c>
      <c r="D439">
        <v>59110</v>
      </c>
      <c r="E439" t="s">
        <v>409</v>
      </c>
      <c r="I439" s="382" t="s">
        <v>439</v>
      </c>
      <c r="J439" s="382">
        <v>402850721</v>
      </c>
      <c r="K439" s="382">
        <v>117</v>
      </c>
      <c r="L439" s="382">
        <v>59350</v>
      </c>
      <c r="M439" s="382" t="s">
        <v>384</v>
      </c>
    </row>
    <row r="440" spans="1:13">
      <c r="A440" t="s">
        <v>747</v>
      </c>
      <c r="B440">
        <v>403222417</v>
      </c>
      <c r="C440">
        <v>20</v>
      </c>
      <c r="D440">
        <v>59820</v>
      </c>
      <c r="E440" t="s">
        <v>597</v>
      </c>
      <c r="I440" s="382" t="s">
        <v>1036</v>
      </c>
      <c r="J440" s="382">
        <v>402974489</v>
      </c>
      <c r="K440" s="382">
        <v>13</v>
      </c>
      <c r="L440" s="382">
        <v>59510</v>
      </c>
      <c r="M440" s="382" t="s">
        <v>378</v>
      </c>
    </row>
    <row r="441" spans="1:13">
      <c r="A441" t="s">
        <v>337</v>
      </c>
      <c r="B441">
        <v>403297526</v>
      </c>
      <c r="C441">
        <v>28</v>
      </c>
      <c r="D441">
        <v>59100</v>
      </c>
      <c r="E441" t="s">
        <v>338</v>
      </c>
      <c r="I441" s="382" t="s">
        <v>408</v>
      </c>
      <c r="J441" s="382">
        <v>403052111</v>
      </c>
      <c r="K441" s="382">
        <v>16</v>
      </c>
      <c r="L441" s="382">
        <v>59110</v>
      </c>
      <c r="M441" s="382" t="s">
        <v>409</v>
      </c>
    </row>
    <row r="442" spans="1:13">
      <c r="A442" t="s">
        <v>5</v>
      </c>
      <c r="B442">
        <v>403452295</v>
      </c>
      <c r="C442">
        <v>62</v>
      </c>
      <c r="D442">
        <v>59300</v>
      </c>
      <c r="E442" t="s">
        <v>388</v>
      </c>
      <c r="I442" s="382" t="s">
        <v>444</v>
      </c>
      <c r="J442" s="382">
        <v>403052111</v>
      </c>
      <c r="K442" s="382">
        <v>16</v>
      </c>
      <c r="L442" s="382">
        <v>59110</v>
      </c>
      <c r="M442" s="382" t="s">
        <v>409</v>
      </c>
    </row>
    <row r="443" spans="1:13">
      <c r="A443" t="s">
        <v>641</v>
      </c>
      <c r="B443">
        <v>403597602</v>
      </c>
      <c r="C443">
        <v>16</v>
      </c>
      <c r="D443">
        <v>59493</v>
      </c>
      <c r="E443" t="s">
        <v>374</v>
      </c>
      <c r="I443" s="382" t="s">
        <v>747</v>
      </c>
      <c r="J443" s="382">
        <v>403222417</v>
      </c>
      <c r="K443" s="382">
        <v>20</v>
      </c>
      <c r="L443" s="382">
        <v>59820</v>
      </c>
      <c r="M443" s="382" t="s">
        <v>597</v>
      </c>
    </row>
    <row r="444" spans="1:13">
      <c r="A444" t="s">
        <v>194</v>
      </c>
      <c r="B444">
        <v>404164014</v>
      </c>
      <c r="C444">
        <v>31</v>
      </c>
      <c r="D444">
        <v>59220</v>
      </c>
      <c r="E444" t="s">
        <v>710</v>
      </c>
      <c r="I444" s="382" t="s">
        <v>337</v>
      </c>
      <c r="J444" s="382">
        <v>403297526</v>
      </c>
      <c r="K444" s="382">
        <v>28</v>
      </c>
      <c r="L444" s="382">
        <v>59100</v>
      </c>
      <c r="M444" s="382" t="s">
        <v>338</v>
      </c>
    </row>
    <row r="445" spans="1:13">
      <c r="A445" t="s">
        <v>900</v>
      </c>
      <c r="B445">
        <v>404183212</v>
      </c>
      <c r="C445">
        <v>251</v>
      </c>
      <c r="D445">
        <v>62700</v>
      </c>
      <c r="E445" t="s">
        <v>901</v>
      </c>
      <c r="I445" s="382" t="s">
        <v>5</v>
      </c>
      <c r="J445" s="382">
        <v>403452295</v>
      </c>
      <c r="K445" s="382">
        <v>62</v>
      </c>
      <c r="L445" s="382">
        <v>59300</v>
      </c>
      <c r="M445" s="382" t="s">
        <v>388</v>
      </c>
    </row>
    <row r="446" spans="1:13">
      <c r="A446" t="s">
        <v>900</v>
      </c>
      <c r="B446">
        <v>404183212</v>
      </c>
      <c r="C446">
        <v>12</v>
      </c>
      <c r="D446">
        <v>62800</v>
      </c>
      <c r="E446" t="s">
        <v>346</v>
      </c>
      <c r="I446" s="382" t="s">
        <v>641</v>
      </c>
      <c r="J446" s="382">
        <v>403597602</v>
      </c>
      <c r="K446" s="382">
        <v>16</v>
      </c>
      <c r="L446" s="382">
        <v>59493</v>
      </c>
      <c r="M446" s="382" t="s">
        <v>374</v>
      </c>
    </row>
    <row r="447" spans="1:13">
      <c r="A447" t="s">
        <v>469</v>
      </c>
      <c r="B447">
        <v>404725582</v>
      </c>
      <c r="C447">
        <v>21</v>
      </c>
      <c r="D447">
        <v>59300</v>
      </c>
      <c r="E447" t="s">
        <v>470</v>
      </c>
      <c r="I447" s="382" t="s">
        <v>194</v>
      </c>
      <c r="J447" s="382">
        <v>404164014</v>
      </c>
      <c r="K447" s="382">
        <v>31</v>
      </c>
      <c r="L447" s="382">
        <v>59220</v>
      </c>
      <c r="M447" s="382" t="s">
        <v>710</v>
      </c>
    </row>
    <row r="448" spans="1:13">
      <c r="A448" t="s">
        <v>1065</v>
      </c>
      <c r="B448">
        <v>404874273</v>
      </c>
      <c r="C448">
        <v>216</v>
      </c>
      <c r="D448">
        <v>59600</v>
      </c>
      <c r="E448" t="s">
        <v>577</v>
      </c>
      <c r="I448" s="382" t="s">
        <v>900</v>
      </c>
      <c r="J448" s="382">
        <v>404183212</v>
      </c>
      <c r="K448" s="382">
        <v>251</v>
      </c>
      <c r="L448" s="382">
        <v>62700</v>
      </c>
      <c r="M448" s="382" t="s">
        <v>901</v>
      </c>
    </row>
    <row r="449" spans="1:13">
      <c r="A449" t="s">
        <v>560</v>
      </c>
      <c r="B449">
        <v>407488139</v>
      </c>
      <c r="C449">
        <v>38</v>
      </c>
      <c r="D449">
        <v>59150</v>
      </c>
      <c r="E449" t="s">
        <v>561</v>
      </c>
      <c r="I449" s="382" t="s">
        <v>900</v>
      </c>
      <c r="J449" s="382">
        <v>404183212</v>
      </c>
      <c r="K449" s="382">
        <v>12</v>
      </c>
      <c r="L449" s="382">
        <v>62800</v>
      </c>
      <c r="M449" s="382" t="s">
        <v>346</v>
      </c>
    </row>
    <row r="450" spans="1:13">
      <c r="A450" t="s">
        <v>946</v>
      </c>
      <c r="B450">
        <v>407489533</v>
      </c>
      <c r="C450">
        <v>49</v>
      </c>
      <c r="D450">
        <v>59150</v>
      </c>
      <c r="E450" t="s">
        <v>561</v>
      </c>
      <c r="I450" s="382" t="s">
        <v>469</v>
      </c>
      <c r="J450" s="382">
        <v>404725582</v>
      </c>
      <c r="K450" s="382">
        <v>21</v>
      </c>
      <c r="L450" s="382">
        <v>59300</v>
      </c>
      <c r="M450" s="382" t="s">
        <v>470</v>
      </c>
    </row>
    <row r="451" spans="1:13">
      <c r="A451" t="s">
        <v>1027</v>
      </c>
      <c r="B451">
        <v>407710623</v>
      </c>
      <c r="C451">
        <v>262</v>
      </c>
      <c r="D451">
        <v>75012</v>
      </c>
      <c r="E451" t="s">
        <v>1028</v>
      </c>
      <c r="I451" s="382" t="s">
        <v>1065</v>
      </c>
      <c r="J451" s="382">
        <v>404874273</v>
      </c>
      <c r="K451" s="382">
        <v>216</v>
      </c>
      <c r="L451" s="382">
        <v>59600</v>
      </c>
      <c r="M451" s="382" t="s">
        <v>577</v>
      </c>
    </row>
    <row r="452" spans="1:13">
      <c r="A452" t="s">
        <v>1078</v>
      </c>
      <c r="B452">
        <v>407906536</v>
      </c>
      <c r="C452">
        <v>13</v>
      </c>
      <c r="D452">
        <v>62123</v>
      </c>
      <c r="E452" t="s">
        <v>1079</v>
      </c>
      <c r="I452" s="382" t="s">
        <v>560</v>
      </c>
      <c r="J452" s="382">
        <v>407488139</v>
      </c>
      <c r="K452" s="382">
        <v>38</v>
      </c>
      <c r="L452" s="382">
        <v>59150</v>
      </c>
      <c r="M452" s="382" t="s">
        <v>561</v>
      </c>
    </row>
    <row r="453" spans="1:13">
      <c r="A453" t="s">
        <v>40</v>
      </c>
      <c r="B453">
        <v>407948926</v>
      </c>
      <c r="C453">
        <v>16</v>
      </c>
      <c r="D453">
        <v>2390</v>
      </c>
      <c r="E453" t="s">
        <v>41</v>
      </c>
      <c r="I453" s="382" t="s">
        <v>946</v>
      </c>
      <c r="J453" s="382">
        <v>407489533</v>
      </c>
      <c r="K453" s="382">
        <v>49</v>
      </c>
      <c r="L453" s="382">
        <v>59150</v>
      </c>
      <c r="M453" s="382" t="s">
        <v>561</v>
      </c>
    </row>
    <row r="454" spans="1:13">
      <c r="A454" t="s">
        <v>852</v>
      </c>
      <c r="B454">
        <v>407997162</v>
      </c>
      <c r="C454">
        <v>26</v>
      </c>
      <c r="D454">
        <v>62221</v>
      </c>
      <c r="E454" t="s">
        <v>419</v>
      </c>
      <c r="I454" s="382" t="s">
        <v>1027</v>
      </c>
      <c r="J454" s="382">
        <v>407710623</v>
      </c>
      <c r="K454" s="382">
        <v>262</v>
      </c>
      <c r="L454" s="382">
        <v>75012</v>
      </c>
      <c r="M454" s="382" t="s">
        <v>1028</v>
      </c>
    </row>
    <row r="455" spans="1:13">
      <c r="A455" t="s">
        <v>414</v>
      </c>
      <c r="B455">
        <v>408418135</v>
      </c>
      <c r="C455">
        <v>237</v>
      </c>
      <c r="D455">
        <v>95949</v>
      </c>
      <c r="E455" t="s">
        <v>415</v>
      </c>
      <c r="I455" s="382" t="s">
        <v>1078</v>
      </c>
      <c r="J455" s="382">
        <v>407906536</v>
      </c>
      <c r="K455" s="382">
        <v>13</v>
      </c>
      <c r="L455" s="382">
        <v>62123</v>
      </c>
      <c r="M455" s="382" t="s">
        <v>1079</v>
      </c>
    </row>
    <row r="456" spans="1:13">
      <c r="A456" t="s">
        <v>354</v>
      </c>
      <c r="B456">
        <v>410077366</v>
      </c>
      <c r="C456">
        <v>20</v>
      </c>
      <c r="D456">
        <v>59464</v>
      </c>
      <c r="E456" t="s">
        <v>355</v>
      </c>
      <c r="I456" s="382" t="s">
        <v>40</v>
      </c>
      <c r="J456" s="382">
        <v>407948926</v>
      </c>
      <c r="K456" s="382">
        <v>16</v>
      </c>
      <c r="L456" s="382">
        <v>2390</v>
      </c>
      <c r="M456" s="382" t="s">
        <v>41</v>
      </c>
    </row>
    <row r="457" spans="1:13">
      <c r="A457" t="s">
        <v>571</v>
      </c>
      <c r="B457">
        <v>410081640</v>
      </c>
      <c r="C457">
        <v>14</v>
      </c>
      <c r="D457">
        <v>92000</v>
      </c>
      <c r="E457" t="s">
        <v>572</v>
      </c>
      <c r="I457" s="382" t="s">
        <v>852</v>
      </c>
      <c r="J457" s="382">
        <v>407997162</v>
      </c>
      <c r="K457" s="382">
        <v>26</v>
      </c>
      <c r="L457" s="382">
        <v>62221</v>
      </c>
      <c r="M457" s="382" t="s">
        <v>419</v>
      </c>
    </row>
    <row r="458" spans="1:13">
      <c r="A458" t="s">
        <v>1013</v>
      </c>
      <c r="B458">
        <v>410313647</v>
      </c>
      <c r="C458">
        <v>92</v>
      </c>
      <c r="D458">
        <v>92300</v>
      </c>
      <c r="E458" t="s">
        <v>613</v>
      </c>
      <c r="I458" s="382" t="s">
        <v>414</v>
      </c>
      <c r="J458" s="382">
        <v>408418135</v>
      </c>
      <c r="K458" s="382">
        <v>237</v>
      </c>
      <c r="L458" s="382">
        <v>95949</v>
      </c>
      <c r="M458" s="382" t="s">
        <v>415</v>
      </c>
    </row>
    <row r="459" spans="1:13">
      <c r="A459" t="s">
        <v>1038</v>
      </c>
      <c r="B459">
        <v>410359830</v>
      </c>
      <c r="C459">
        <v>99</v>
      </c>
      <c r="D459">
        <v>59113</v>
      </c>
      <c r="E459" t="s">
        <v>1039</v>
      </c>
      <c r="I459" s="382" t="s">
        <v>354</v>
      </c>
      <c r="J459" s="382">
        <v>410077366</v>
      </c>
      <c r="K459" s="382">
        <v>20</v>
      </c>
      <c r="L459" s="382">
        <v>59464</v>
      </c>
      <c r="M459" s="382" t="s">
        <v>355</v>
      </c>
    </row>
    <row r="460" spans="1:13">
      <c r="A460" t="s">
        <v>108</v>
      </c>
      <c r="B460">
        <v>410409015</v>
      </c>
      <c r="C460">
        <v>485</v>
      </c>
      <c r="D460">
        <v>78350</v>
      </c>
      <c r="E460" t="s">
        <v>109</v>
      </c>
      <c r="I460" s="382" t="s">
        <v>571</v>
      </c>
      <c r="J460" s="382">
        <v>410081640</v>
      </c>
      <c r="K460" s="382">
        <v>14</v>
      </c>
      <c r="L460" s="382">
        <v>92000</v>
      </c>
      <c r="M460" s="382" t="s">
        <v>572</v>
      </c>
    </row>
    <row r="461" spans="1:13">
      <c r="A461" t="s">
        <v>1067</v>
      </c>
      <c r="B461">
        <v>410433221</v>
      </c>
      <c r="C461">
        <v>18</v>
      </c>
      <c r="D461">
        <v>95947</v>
      </c>
      <c r="E461" t="s">
        <v>415</v>
      </c>
      <c r="I461" s="382" t="s">
        <v>1013</v>
      </c>
      <c r="J461" s="382">
        <v>410313647</v>
      </c>
      <c r="K461" s="382">
        <v>92</v>
      </c>
      <c r="L461" s="382">
        <v>92300</v>
      </c>
      <c r="M461" s="382" t="s">
        <v>613</v>
      </c>
    </row>
    <row r="462" spans="1:13">
      <c r="A462" t="s">
        <v>929</v>
      </c>
      <c r="B462">
        <v>410626790</v>
      </c>
      <c r="C462">
        <v>27</v>
      </c>
      <c r="D462">
        <v>62217</v>
      </c>
      <c r="E462" t="s">
        <v>353</v>
      </c>
      <c r="I462" s="382" t="s">
        <v>1038</v>
      </c>
      <c r="J462" s="382">
        <v>410359830</v>
      </c>
      <c r="K462" s="382">
        <v>99</v>
      </c>
      <c r="L462" s="382">
        <v>59113</v>
      </c>
      <c r="M462" s="382" t="s">
        <v>1039</v>
      </c>
    </row>
    <row r="463" spans="1:13">
      <c r="A463" t="s">
        <v>794</v>
      </c>
      <c r="B463">
        <v>411428055</v>
      </c>
      <c r="C463">
        <v>15</v>
      </c>
      <c r="D463">
        <v>59405</v>
      </c>
      <c r="E463" t="s">
        <v>795</v>
      </c>
      <c r="I463" s="382" t="s">
        <v>108</v>
      </c>
      <c r="J463" s="382">
        <v>410409015</v>
      </c>
      <c r="K463" s="382">
        <v>485</v>
      </c>
      <c r="L463" s="382">
        <v>78350</v>
      </c>
      <c r="M463" s="382" t="s">
        <v>109</v>
      </c>
    </row>
    <row r="464" spans="1:13">
      <c r="A464" t="s">
        <v>836</v>
      </c>
      <c r="B464">
        <v>411680291</v>
      </c>
      <c r="C464">
        <v>282</v>
      </c>
      <c r="D464">
        <v>75008</v>
      </c>
      <c r="E464" t="s">
        <v>361</v>
      </c>
      <c r="I464" s="382" t="s">
        <v>1067</v>
      </c>
      <c r="J464" s="382">
        <v>410433221</v>
      </c>
      <c r="K464" s="382">
        <v>18</v>
      </c>
      <c r="L464" s="382">
        <v>95947</v>
      </c>
      <c r="M464" s="382" t="s">
        <v>415</v>
      </c>
    </row>
    <row r="465" spans="1:13">
      <c r="A465" t="s">
        <v>30</v>
      </c>
      <c r="B465">
        <v>412400699</v>
      </c>
      <c r="C465">
        <v>36</v>
      </c>
      <c r="D465">
        <v>59500</v>
      </c>
      <c r="E465" t="s">
        <v>429</v>
      </c>
      <c r="I465" s="382" t="s">
        <v>929</v>
      </c>
      <c r="J465" s="382">
        <v>410626790</v>
      </c>
      <c r="K465" s="382">
        <v>27</v>
      </c>
      <c r="L465" s="382">
        <v>62217</v>
      </c>
      <c r="M465" s="382" t="s">
        <v>353</v>
      </c>
    </row>
    <row r="466" spans="1:13">
      <c r="A466" t="s">
        <v>1176</v>
      </c>
      <c r="B466">
        <v>413077538</v>
      </c>
      <c r="C466">
        <v>28</v>
      </c>
      <c r="D466">
        <v>59300</v>
      </c>
      <c r="E466" t="s">
        <v>388</v>
      </c>
      <c r="I466" s="382" t="s">
        <v>794</v>
      </c>
      <c r="J466" s="382">
        <v>411428055</v>
      </c>
      <c r="K466" s="382">
        <v>15</v>
      </c>
      <c r="L466" s="382">
        <v>59405</v>
      </c>
      <c r="M466" s="382" t="s">
        <v>795</v>
      </c>
    </row>
    <row r="467" spans="1:13">
      <c r="A467" t="s">
        <v>520</v>
      </c>
      <c r="B467">
        <v>413114901</v>
      </c>
      <c r="C467">
        <v>23</v>
      </c>
      <c r="D467">
        <v>93176</v>
      </c>
      <c r="E467" t="s">
        <v>521</v>
      </c>
      <c r="I467" s="382" t="s">
        <v>836</v>
      </c>
      <c r="J467" s="382">
        <v>411680291</v>
      </c>
      <c r="K467" s="382">
        <v>282</v>
      </c>
      <c r="L467" s="382">
        <v>75008</v>
      </c>
      <c r="M467" s="382" t="s">
        <v>361</v>
      </c>
    </row>
    <row r="468" spans="1:13">
      <c r="A468" t="s">
        <v>66</v>
      </c>
      <c r="B468">
        <v>413156795</v>
      </c>
      <c r="C468">
        <v>10</v>
      </c>
      <c r="D468">
        <v>75019</v>
      </c>
      <c r="E468" t="s">
        <v>361</v>
      </c>
      <c r="I468" s="382" t="s">
        <v>30</v>
      </c>
      <c r="J468" s="382">
        <v>412400699</v>
      </c>
      <c r="K468" s="382">
        <v>36</v>
      </c>
      <c r="L468" s="382">
        <v>59500</v>
      </c>
      <c r="M468" s="382" t="s">
        <v>429</v>
      </c>
    </row>
    <row r="469" spans="1:13">
      <c r="A469" t="s">
        <v>691</v>
      </c>
      <c r="B469">
        <v>413290156</v>
      </c>
      <c r="C469">
        <v>20</v>
      </c>
      <c r="D469">
        <v>62200</v>
      </c>
      <c r="E469" t="s">
        <v>390</v>
      </c>
      <c r="I469" s="382" t="s">
        <v>1176</v>
      </c>
      <c r="J469" s="382">
        <v>413077538</v>
      </c>
      <c r="K469" s="382">
        <v>28</v>
      </c>
      <c r="L469" s="382">
        <v>59300</v>
      </c>
      <c r="M469" s="382" t="s">
        <v>388</v>
      </c>
    </row>
    <row r="470" spans="1:13">
      <c r="A470" t="s">
        <v>969</v>
      </c>
      <c r="B470">
        <v>414431197</v>
      </c>
      <c r="C470">
        <v>14</v>
      </c>
      <c r="D470">
        <v>59840</v>
      </c>
      <c r="E470" t="s">
        <v>970</v>
      </c>
      <c r="I470" s="382" t="s">
        <v>520</v>
      </c>
      <c r="J470" s="382">
        <v>413114901</v>
      </c>
      <c r="K470" s="382">
        <v>23</v>
      </c>
      <c r="L470" s="382">
        <v>93176</v>
      </c>
      <c r="M470" s="382" t="s">
        <v>521</v>
      </c>
    </row>
    <row r="471" spans="1:13">
      <c r="A471" t="s">
        <v>935</v>
      </c>
      <c r="B471">
        <v>414539437</v>
      </c>
      <c r="C471">
        <v>64</v>
      </c>
      <c r="D471">
        <v>59000</v>
      </c>
      <c r="E471" t="s">
        <v>384</v>
      </c>
      <c r="I471" s="382" t="s">
        <v>66</v>
      </c>
      <c r="J471" s="382">
        <v>413156795</v>
      </c>
      <c r="K471" s="382">
        <v>10</v>
      </c>
      <c r="L471" s="382">
        <v>75019</v>
      </c>
      <c r="M471" s="382" t="s">
        <v>361</v>
      </c>
    </row>
    <row r="472" spans="1:13">
      <c r="A472" t="s">
        <v>906</v>
      </c>
      <c r="B472">
        <v>414864090</v>
      </c>
      <c r="C472">
        <v>17</v>
      </c>
      <c r="D472">
        <v>59600</v>
      </c>
      <c r="E472" t="s">
        <v>577</v>
      </c>
      <c r="I472" s="382" t="s">
        <v>691</v>
      </c>
      <c r="J472" s="382">
        <v>413290156</v>
      </c>
      <c r="K472" s="382">
        <v>20</v>
      </c>
      <c r="L472" s="382">
        <v>62200</v>
      </c>
      <c r="M472" s="382" t="s">
        <v>390</v>
      </c>
    </row>
    <row r="473" spans="1:13">
      <c r="A473" t="s">
        <v>648</v>
      </c>
      <c r="B473">
        <v>414946194</v>
      </c>
      <c r="C473">
        <v>76</v>
      </c>
      <c r="D473">
        <v>92309</v>
      </c>
      <c r="E473" t="s">
        <v>613</v>
      </c>
      <c r="I473" s="382" t="s">
        <v>969</v>
      </c>
      <c r="J473" s="382">
        <v>414431197</v>
      </c>
      <c r="K473" s="382">
        <v>14</v>
      </c>
      <c r="L473" s="382">
        <v>59840</v>
      </c>
      <c r="M473" s="382" t="s">
        <v>970</v>
      </c>
    </row>
    <row r="474" spans="1:13">
      <c r="A474" t="s">
        <v>781</v>
      </c>
      <c r="B474">
        <v>414952101</v>
      </c>
      <c r="C474">
        <v>23</v>
      </c>
      <c r="D474">
        <v>95670</v>
      </c>
      <c r="E474" t="s">
        <v>782</v>
      </c>
      <c r="I474" s="382" t="s">
        <v>935</v>
      </c>
      <c r="J474" s="382">
        <v>414539437</v>
      </c>
      <c r="K474" s="382">
        <v>64</v>
      </c>
      <c r="L474" s="382">
        <v>59000</v>
      </c>
      <c r="M474" s="382" t="s">
        <v>384</v>
      </c>
    </row>
    <row r="475" spans="1:13">
      <c r="A475" t="s">
        <v>780</v>
      </c>
      <c r="B475">
        <v>417670890</v>
      </c>
      <c r="C475">
        <v>25</v>
      </c>
      <c r="D475">
        <v>59500</v>
      </c>
      <c r="E475" t="s">
        <v>429</v>
      </c>
      <c r="I475" s="382" t="s">
        <v>906</v>
      </c>
      <c r="J475" s="382">
        <v>414864090</v>
      </c>
      <c r="K475" s="382">
        <v>17</v>
      </c>
      <c r="L475" s="382">
        <v>59600</v>
      </c>
      <c r="M475" s="382" t="s">
        <v>577</v>
      </c>
    </row>
    <row r="476" spans="1:13">
      <c r="A476" t="s">
        <v>612</v>
      </c>
      <c r="B476">
        <v>418108171</v>
      </c>
      <c r="C476">
        <v>79</v>
      </c>
      <c r="D476">
        <v>92300</v>
      </c>
      <c r="E476" t="s">
        <v>613</v>
      </c>
      <c r="I476" s="382" t="s">
        <v>648</v>
      </c>
      <c r="J476" s="382">
        <v>414946194</v>
      </c>
      <c r="K476" s="382">
        <v>76</v>
      </c>
      <c r="L476" s="382">
        <v>92309</v>
      </c>
      <c r="M476" s="382" t="s">
        <v>613</v>
      </c>
    </row>
    <row r="477" spans="1:13">
      <c r="A477" t="s">
        <v>607</v>
      </c>
      <c r="B477">
        <v>418273512</v>
      </c>
      <c r="C477">
        <v>65</v>
      </c>
      <c r="D477">
        <v>59110</v>
      </c>
      <c r="E477" t="s">
        <v>409</v>
      </c>
      <c r="I477" s="382" t="s">
        <v>781</v>
      </c>
      <c r="J477" s="382">
        <v>414952101</v>
      </c>
      <c r="K477" s="382">
        <v>23</v>
      </c>
      <c r="L477" s="382">
        <v>95670</v>
      </c>
      <c r="M477" s="382" t="s">
        <v>782</v>
      </c>
    </row>
    <row r="478" spans="1:13">
      <c r="A478" t="s">
        <v>827</v>
      </c>
      <c r="B478">
        <v>418934725</v>
      </c>
      <c r="C478">
        <v>23</v>
      </c>
      <c r="D478">
        <v>59410</v>
      </c>
      <c r="E478" t="s">
        <v>828</v>
      </c>
      <c r="I478" s="382" t="s">
        <v>780</v>
      </c>
      <c r="J478" s="382">
        <v>417670890</v>
      </c>
      <c r="K478" s="382">
        <v>25</v>
      </c>
      <c r="L478" s="382">
        <v>59500</v>
      </c>
      <c r="M478" s="382" t="s">
        <v>429</v>
      </c>
    </row>
    <row r="479" spans="1:13">
      <c r="A479" t="s">
        <v>132</v>
      </c>
      <c r="B479">
        <v>419063755</v>
      </c>
      <c r="C479">
        <v>229</v>
      </c>
      <c r="D479">
        <v>59000</v>
      </c>
      <c r="E479" t="s">
        <v>384</v>
      </c>
      <c r="I479" s="382" t="s">
        <v>612</v>
      </c>
      <c r="J479" s="382">
        <v>418108171</v>
      </c>
      <c r="K479" s="382">
        <v>79</v>
      </c>
      <c r="L479" s="382">
        <v>92300</v>
      </c>
      <c r="M479" s="382" t="s">
        <v>613</v>
      </c>
    </row>
    <row r="480" spans="1:13">
      <c r="A480" t="s">
        <v>451</v>
      </c>
      <c r="B480">
        <v>419283262</v>
      </c>
      <c r="C480">
        <v>14</v>
      </c>
      <c r="D480">
        <v>67960</v>
      </c>
      <c r="E480" t="s">
        <v>452</v>
      </c>
      <c r="I480" s="382" t="s">
        <v>607</v>
      </c>
      <c r="J480" s="382">
        <v>418273512</v>
      </c>
      <c r="K480" s="382">
        <v>65</v>
      </c>
      <c r="L480" s="382">
        <v>59110</v>
      </c>
      <c r="M480" s="382" t="s">
        <v>409</v>
      </c>
    </row>
    <row r="481" spans="1:13">
      <c r="A481" t="s">
        <v>451</v>
      </c>
      <c r="B481">
        <v>419283262</v>
      </c>
      <c r="C481">
        <v>89</v>
      </c>
      <c r="D481">
        <v>59211</v>
      </c>
      <c r="E481" t="s">
        <v>917</v>
      </c>
      <c r="I481" s="382" t="s">
        <v>827</v>
      </c>
      <c r="J481" s="382">
        <v>418934725</v>
      </c>
      <c r="K481" s="382">
        <v>23</v>
      </c>
      <c r="L481" s="382">
        <v>59410</v>
      </c>
      <c r="M481" s="382" t="s">
        <v>828</v>
      </c>
    </row>
    <row r="482" spans="1:13">
      <c r="A482" t="s">
        <v>855</v>
      </c>
      <c r="B482">
        <v>419453543</v>
      </c>
      <c r="C482">
        <v>11</v>
      </c>
      <c r="D482">
        <v>59290</v>
      </c>
      <c r="E482" t="s">
        <v>340</v>
      </c>
      <c r="I482" s="382" t="s">
        <v>132</v>
      </c>
      <c r="J482" s="382">
        <v>419063755</v>
      </c>
      <c r="K482" s="382">
        <v>229</v>
      </c>
      <c r="L482" s="382">
        <v>59000</v>
      </c>
      <c r="M482" s="382" t="s">
        <v>384</v>
      </c>
    </row>
    <row r="483" spans="1:13">
      <c r="A483" t="s">
        <v>1016</v>
      </c>
      <c r="B483">
        <v>419553532</v>
      </c>
      <c r="C483">
        <v>120</v>
      </c>
      <c r="D483">
        <v>91940</v>
      </c>
      <c r="E483" t="s">
        <v>1017</v>
      </c>
      <c r="I483" s="382" t="s">
        <v>451</v>
      </c>
      <c r="J483" s="382">
        <v>419283262</v>
      </c>
      <c r="K483" s="382">
        <v>14</v>
      </c>
      <c r="L483" s="382">
        <v>67960</v>
      </c>
      <c r="M483" s="382" t="s">
        <v>452</v>
      </c>
    </row>
    <row r="484" spans="1:13">
      <c r="A484" t="s">
        <v>1046</v>
      </c>
      <c r="B484">
        <v>419834742</v>
      </c>
      <c r="C484">
        <v>19</v>
      </c>
      <c r="D484">
        <v>59700</v>
      </c>
      <c r="E484" t="s">
        <v>397</v>
      </c>
      <c r="I484" s="382" t="s">
        <v>451</v>
      </c>
      <c r="J484" s="382">
        <v>419283262</v>
      </c>
      <c r="K484" s="382">
        <v>89</v>
      </c>
      <c r="L484" s="382">
        <v>59211</v>
      </c>
      <c r="M484" s="382" t="s">
        <v>917</v>
      </c>
    </row>
    <row r="485" spans="1:13">
      <c r="A485" t="s">
        <v>1080</v>
      </c>
      <c r="B485">
        <v>420295289</v>
      </c>
      <c r="C485">
        <v>29</v>
      </c>
      <c r="D485">
        <v>59800</v>
      </c>
      <c r="E485" t="s">
        <v>384</v>
      </c>
      <c r="I485" s="382" t="s">
        <v>855</v>
      </c>
      <c r="J485" s="382">
        <v>419453543</v>
      </c>
      <c r="K485" s="382">
        <v>11</v>
      </c>
      <c r="L485" s="382">
        <v>59290</v>
      </c>
      <c r="M485" s="382" t="s">
        <v>340</v>
      </c>
    </row>
    <row r="486" spans="1:13">
      <c r="A486" t="s">
        <v>660</v>
      </c>
      <c r="B486">
        <v>420520256</v>
      </c>
      <c r="C486">
        <v>17</v>
      </c>
      <c r="D486">
        <v>59810</v>
      </c>
      <c r="E486" t="s">
        <v>661</v>
      </c>
      <c r="I486" s="382" t="s">
        <v>1016</v>
      </c>
      <c r="J486" s="382">
        <v>419553532</v>
      </c>
      <c r="K486" s="382">
        <v>120</v>
      </c>
      <c r="L486" s="382">
        <v>91940</v>
      </c>
      <c r="M486" s="382" t="s">
        <v>1017</v>
      </c>
    </row>
    <row r="487" spans="1:13">
      <c r="A487" t="s">
        <v>114</v>
      </c>
      <c r="B487">
        <v>420727026</v>
      </c>
      <c r="C487">
        <v>15</v>
      </c>
      <c r="D487">
        <v>59000</v>
      </c>
      <c r="E487" t="s">
        <v>384</v>
      </c>
      <c r="I487" s="382" t="s">
        <v>1046</v>
      </c>
      <c r="J487" s="382">
        <v>419834742</v>
      </c>
      <c r="K487" s="382">
        <v>19</v>
      </c>
      <c r="L487" s="382">
        <v>59700</v>
      </c>
      <c r="M487" s="382" t="s">
        <v>397</v>
      </c>
    </row>
    <row r="488" spans="1:13">
      <c r="A488" t="s">
        <v>863</v>
      </c>
      <c r="B488">
        <v>421358862</v>
      </c>
      <c r="C488">
        <v>17</v>
      </c>
      <c r="D488">
        <v>92100</v>
      </c>
      <c r="E488" t="s">
        <v>864</v>
      </c>
      <c r="I488" s="382" t="s">
        <v>1080</v>
      </c>
      <c r="J488" s="382">
        <v>420295289</v>
      </c>
      <c r="K488" s="382">
        <v>29</v>
      </c>
      <c r="L488" s="382">
        <v>59800</v>
      </c>
      <c r="M488" s="382" t="s">
        <v>384</v>
      </c>
    </row>
    <row r="489" spans="1:13">
      <c r="A489" t="s">
        <v>1050</v>
      </c>
      <c r="B489">
        <v>422071340</v>
      </c>
      <c r="C489">
        <v>34</v>
      </c>
      <c r="D489">
        <v>91290</v>
      </c>
      <c r="E489" t="s">
        <v>1051</v>
      </c>
      <c r="I489" s="382" t="s">
        <v>660</v>
      </c>
      <c r="J489" s="382">
        <v>420520256</v>
      </c>
      <c r="K489" s="382">
        <v>17</v>
      </c>
      <c r="L489" s="382">
        <v>59810</v>
      </c>
      <c r="M489" s="382" t="s">
        <v>661</v>
      </c>
    </row>
    <row r="490" spans="1:13">
      <c r="A490" t="s">
        <v>834</v>
      </c>
      <c r="B490">
        <v>422307140</v>
      </c>
      <c r="C490">
        <v>75</v>
      </c>
      <c r="D490">
        <v>59160</v>
      </c>
      <c r="E490" t="s">
        <v>384</v>
      </c>
      <c r="I490" s="382" t="s">
        <v>114</v>
      </c>
      <c r="J490" s="382">
        <v>420727026</v>
      </c>
      <c r="K490" s="382">
        <v>15</v>
      </c>
      <c r="L490" s="382">
        <v>59000</v>
      </c>
      <c r="M490" s="382" t="s">
        <v>384</v>
      </c>
    </row>
    <row r="491" spans="1:13">
      <c r="A491" t="s">
        <v>992</v>
      </c>
      <c r="B491">
        <v>423435544</v>
      </c>
      <c r="C491">
        <v>14</v>
      </c>
      <c r="D491">
        <v>62112</v>
      </c>
      <c r="E491" t="s">
        <v>993</v>
      </c>
      <c r="I491" s="382" t="s">
        <v>863</v>
      </c>
      <c r="J491" s="382">
        <v>421358862</v>
      </c>
      <c r="K491" s="382">
        <v>17</v>
      </c>
      <c r="L491" s="382">
        <v>92100</v>
      </c>
      <c r="M491" s="382" t="s">
        <v>864</v>
      </c>
    </row>
    <row r="492" spans="1:13">
      <c r="A492" t="s">
        <v>1088</v>
      </c>
      <c r="B492">
        <v>423556851</v>
      </c>
      <c r="C492">
        <v>40</v>
      </c>
      <c r="D492">
        <v>59800</v>
      </c>
      <c r="E492" t="s">
        <v>384</v>
      </c>
      <c r="I492" s="382" t="s">
        <v>1050</v>
      </c>
      <c r="J492" s="382">
        <v>422071340</v>
      </c>
      <c r="K492" s="382">
        <v>34</v>
      </c>
      <c r="L492" s="382">
        <v>91290</v>
      </c>
      <c r="M492" s="382" t="s">
        <v>1051</v>
      </c>
    </row>
    <row r="493" spans="1:13">
      <c r="A493" t="s">
        <v>528</v>
      </c>
      <c r="B493">
        <v>423755644</v>
      </c>
      <c r="C493">
        <v>22</v>
      </c>
      <c r="D493">
        <v>62100</v>
      </c>
      <c r="E493" t="s">
        <v>386</v>
      </c>
      <c r="I493" s="382" t="s">
        <v>834</v>
      </c>
      <c r="J493" s="382">
        <v>422307140</v>
      </c>
      <c r="K493" s="382">
        <v>75</v>
      </c>
      <c r="L493" s="382">
        <v>59160</v>
      </c>
      <c r="M493" s="382" t="s">
        <v>384</v>
      </c>
    </row>
    <row r="494" spans="1:13">
      <c r="A494" t="s">
        <v>1180</v>
      </c>
      <c r="B494">
        <v>423760230</v>
      </c>
      <c r="C494">
        <v>15</v>
      </c>
      <c r="D494">
        <v>62200</v>
      </c>
      <c r="E494" t="s">
        <v>1181</v>
      </c>
      <c r="I494" s="382" t="s">
        <v>992</v>
      </c>
      <c r="J494" s="382">
        <v>423435544</v>
      </c>
      <c r="K494" s="382">
        <v>14</v>
      </c>
      <c r="L494" s="382">
        <v>62112</v>
      </c>
      <c r="M494" s="382" t="s">
        <v>993</v>
      </c>
    </row>
    <row r="495" spans="1:13">
      <c r="A495" t="s">
        <v>585</v>
      </c>
      <c r="B495">
        <v>424850014</v>
      </c>
      <c r="C495">
        <v>38</v>
      </c>
      <c r="D495">
        <v>95330</v>
      </c>
      <c r="E495" t="s">
        <v>586</v>
      </c>
      <c r="I495" s="382" t="s">
        <v>1088</v>
      </c>
      <c r="J495" s="382">
        <v>423556851</v>
      </c>
      <c r="K495" s="382">
        <v>40</v>
      </c>
      <c r="L495" s="382">
        <v>59800</v>
      </c>
      <c r="M495" s="382" t="s">
        <v>384</v>
      </c>
    </row>
    <row r="496" spans="1:13">
      <c r="A496" t="s">
        <v>966</v>
      </c>
      <c r="B496">
        <v>428675839</v>
      </c>
      <c r="C496">
        <v>453</v>
      </c>
      <c r="D496">
        <v>62330</v>
      </c>
      <c r="E496" t="s">
        <v>967</v>
      </c>
      <c r="I496" s="382" t="s">
        <v>528</v>
      </c>
      <c r="J496" s="382">
        <v>423755644</v>
      </c>
      <c r="K496" s="382">
        <v>22</v>
      </c>
      <c r="L496" s="382">
        <v>62100</v>
      </c>
      <c r="M496" s="382" t="s">
        <v>386</v>
      </c>
    </row>
    <row r="497" spans="1:13">
      <c r="A497" t="s">
        <v>360</v>
      </c>
      <c r="B497">
        <v>428753875</v>
      </c>
      <c r="C497">
        <v>15</v>
      </c>
      <c r="D497">
        <v>75009</v>
      </c>
      <c r="E497" t="s">
        <v>361</v>
      </c>
      <c r="I497" s="382" t="s">
        <v>1180</v>
      </c>
      <c r="J497" s="382">
        <v>423760230</v>
      </c>
      <c r="K497" s="382">
        <v>15</v>
      </c>
      <c r="L497" s="382">
        <v>62200</v>
      </c>
      <c r="M497" s="382" t="s">
        <v>1181</v>
      </c>
    </row>
    <row r="498" spans="1:13">
      <c r="A498" t="s">
        <v>998</v>
      </c>
      <c r="B498">
        <v>429027907</v>
      </c>
      <c r="C498">
        <v>14</v>
      </c>
      <c r="D498">
        <v>62136</v>
      </c>
      <c r="E498" t="s">
        <v>999</v>
      </c>
      <c r="I498" s="382" t="s">
        <v>585</v>
      </c>
      <c r="J498" s="382">
        <v>424850014</v>
      </c>
      <c r="K498" s="382">
        <v>38</v>
      </c>
      <c r="L498" s="382">
        <v>95330</v>
      </c>
      <c r="M498" s="382" t="s">
        <v>586</v>
      </c>
    </row>
    <row r="499" spans="1:13">
      <c r="A499" t="s">
        <v>887</v>
      </c>
      <c r="B499">
        <v>431443407</v>
      </c>
      <c r="C499">
        <v>33</v>
      </c>
      <c r="D499">
        <v>94150</v>
      </c>
      <c r="E499" t="s">
        <v>888</v>
      </c>
      <c r="I499" s="382" t="s">
        <v>966</v>
      </c>
      <c r="J499" s="382">
        <v>428675839</v>
      </c>
      <c r="K499" s="382">
        <v>453</v>
      </c>
      <c r="L499" s="382">
        <v>62330</v>
      </c>
      <c r="M499" s="382" t="s">
        <v>967</v>
      </c>
    </row>
    <row r="500" spans="1:13">
      <c r="A500" t="s">
        <v>849</v>
      </c>
      <c r="B500">
        <v>431796390</v>
      </c>
      <c r="C500">
        <v>18</v>
      </c>
      <c r="D500">
        <v>62000</v>
      </c>
      <c r="E500" t="s">
        <v>850</v>
      </c>
      <c r="I500" s="382" t="s">
        <v>360</v>
      </c>
      <c r="J500" s="382">
        <v>428753875</v>
      </c>
      <c r="K500" s="382">
        <v>15</v>
      </c>
      <c r="L500" s="382">
        <v>75009</v>
      </c>
      <c r="M500" s="382" t="s">
        <v>361</v>
      </c>
    </row>
    <row r="501" spans="1:13">
      <c r="A501" t="s">
        <v>1159</v>
      </c>
      <c r="B501">
        <v>432217172</v>
      </c>
      <c r="C501">
        <v>19</v>
      </c>
      <c r="D501">
        <v>62000</v>
      </c>
      <c r="E501" t="s">
        <v>330</v>
      </c>
      <c r="I501" s="382" t="s">
        <v>998</v>
      </c>
      <c r="J501" s="382">
        <v>429027907</v>
      </c>
      <c r="K501" s="382">
        <v>14</v>
      </c>
      <c r="L501" s="382">
        <v>62136</v>
      </c>
      <c r="M501" s="382" t="s">
        <v>999</v>
      </c>
    </row>
    <row r="502" spans="1:13">
      <c r="A502" t="s">
        <v>562</v>
      </c>
      <c r="B502">
        <v>432717312</v>
      </c>
      <c r="C502">
        <v>16</v>
      </c>
      <c r="D502">
        <v>59300</v>
      </c>
      <c r="E502" t="s">
        <v>388</v>
      </c>
      <c r="I502" s="382" t="s">
        <v>887</v>
      </c>
      <c r="J502" s="382">
        <v>431443407</v>
      </c>
      <c r="K502" s="382">
        <v>33</v>
      </c>
      <c r="L502" s="382">
        <v>94150</v>
      </c>
      <c r="M502" s="382" t="s">
        <v>888</v>
      </c>
    </row>
    <row r="503" spans="1:13">
      <c r="A503" t="s">
        <v>1022</v>
      </c>
      <c r="B503">
        <v>432857043</v>
      </c>
      <c r="C503">
        <v>25</v>
      </c>
      <c r="D503">
        <v>62400</v>
      </c>
      <c r="E503" t="s">
        <v>628</v>
      </c>
      <c r="I503" s="382" t="s">
        <v>849</v>
      </c>
      <c r="J503" s="382">
        <v>431796390</v>
      </c>
      <c r="K503" s="382">
        <v>18</v>
      </c>
      <c r="L503" s="382">
        <v>62000</v>
      </c>
      <c r="M503" s="382" t="s">
        <v>850</v>
      </c>
    </row>
    <row r="504" spans="1:13">
      <c r="A504" t="s">
        <v>643</v>
      </c>
      <c r="B504">
        <v>433474343</v>
      </c>
      <c r="C504">
        <v>61</v>
      </c>
      <c r="D504">
        <v>62120</v>
      </c>
      <c r="E504" t="s">
        <v>644</v>
      </c>
      <c r="I504" s="382" t="s">
        <v>1159</v>
      </c>
      <c r="J504" s="382">
        <v>432217172</v>
      </c>
      <c r="K504" s="382">
        <v>19</v>
      </c>
      <c r="L504" s="382">
        <v>62000</v>
      </c>
      <c r="M504" s="382" t="s">
        <v>330</v>
      </c>
    </row>
    <row r="505" spans="1:13">
      <c r="A505" t="s">
        <v>1034</v>
      </c>
      <c r="B505">
        <v>433691862</v>
      </c>
      <c r="C505">
        <v>117</v>
      </c>
      <c r="D505">
        <v>62110</v>
      </c>
      <c r="E505" t="s">
        <v>401</v>
      </c>
      <c r="I505" s="382" t="s">
        <v>562</v>
      </c>
      <c r="J505" s="382">
        <v>432717312</v>
      </c>
      <c r="K505" s="382">
        <v>16</v>
      </c>
      <c r="L505" s="382">
        <v>59300</v>
      </c>
      <c r="M505" s="382" t="s">
        <v>388</v>
      </c>
    </row>
    <row r="506" spans="1:13">
      <c r="A506" t="s">
        <v>893</v>
      </c>
      <c r="B506">
        <v>433736170</v>
      </c>
      <c r="C506">
        <v>13</v>
      </c>
      <c r="D506">
        <v>92130</v>
      </c>
      <c r="E506" t="s">
        <v>595</v>
      </c>
      <c r="I506" s="382" t="s">
        <v>1022</v>
      </c>
      <c r="J506" s="382">
        <v>432857043</v>
      </c>
      <c r="K506" s="382">
        <v>25</v>
      </c>
      <c r="L506" s="382">
        <v>62400</v>
      </c>
      <c r="M506" s="382" t="s">
        <v>628</v>
      </c>
    </row>
    <row r="507" spans="1:13">
      <c r="A507" t="s">
        <v>778</v>
      </c>
      <c r="B507">
        <v>434349213</v>
      </c>
      <c r="C507">
        <v>18</v>
      </c>
      <c r="D507">
        <v>92120</v>
      </c>
      <c r="E507" t="s">
        <v>779</v>
      </c>
      <c r="I507" s="382" t="s">
        <v>643</v>
      </c>
      <c r="J507" s="382">
        <v>433474343</v>
      </c>
      <c r="K507" s="382">
        <v>61</v>
      </c>
      <c r="L507" s="382">
        <v>62120</v>
      </c>
      <c r="M507" s="382" t="s">
        <v>644</v>
      </c>
    </row>
    <row r="508" spans="1:13">
      <c r="A508" t="s">
        <v>991</v>
      </c>
      <c r="B508">
        <v>438053613</v>
      </c>
      <c r="C508">
        <v>24</v>
      </c>
      <c r="D508">
        <v>59444</v>
      </c>
      <c r="E508" t="s">
        <v>340</v>
      </c>
      <c r="I508" s="382" t="s">
        <v>1034</v>
      </c>
      <c r="J508" s="382">
        <v>433691862</v>
      </c>
      <c r="K508" s="382">
        <v>117</v>
      </c>
      <c r="L508" s="382">
        <v>62110</v>
      </c>
      <c r="M508" s="382" t="s">
        <v>401</v>
      </c>
    </row>
    <row r="509" spans="1:13">
      <c r="A509" t="s">
        <v>1087</v>
      </c>
      <c r="B509">
        <v>439934738</v>
      </c>
      <c r="C509">
        <v>14</v>
      </c>
      <c r="D509">
        <v>59400</v>
      </c>
      <c r="E509" t="s">
        <v>532</v>
      </c>
      <c r="I509" s="382" t="s">
        <v>893</v>
      </c>
      <c r="J509" s="382">
        <v>433736170</v>
      </c>
      <c r="K509" s="382">
        <v>13</v>
      </c>
      <c r="L509" s="382">
        <v>92130</v>
      </c>
      <c r="M509" s="382" t="s">
        <v>595</v>
      </c>
    </row>
    <row r="510" spans="1:13">
      <c r="A510" t="s">
        <v>1174</v>
      </c>
      <c r="B510">
        <v>440182723</v>
      </c>
      <c r="C510">
        <v>13</v>
      </c>
      <c r="D510">
        <v>62300</v>
      </c>
      <c r="E510" t="s">
        <v>450</v>
      </c>
      <c r="I510" s="382" t="s">
        <v>778</v>
      </c>
      <c r="J510" s="382">
        <v>434349213</v>
      </c>
      <c r="K510" s="382">
        <v>18</v>
      </c>
      <c r="L510" s="382">
        <v>92120</v>
      </c>
      <c r="M510" s="382" t="s">
        <v>779</v>
      </c>
    </row>
    <row r="511" spans="1:13">
      <c r="A511" t="s">
        <v>646</v>
      </c>
      <c r="B511">
        <v>440283752</v>
      </c>
      <c r="C511">
        <v>1729</v>
      </c>
      <c r="D511">
        <v>62180</v>
      </c>
      <c r="E511" t="s">
        <v>647</v>
      </c>
      <c r="I511" s="382" t="s">
        <v>991</v>
      </c>
      <c r="J511" s="382">
        <v>438053613</v>
      </c>
      <c r="K511" s="382">
        <v>24</v>
      </c>
      <c r="L511" s="382">
        <v>59444</v>
      </c>
      <c r="M511" s="382" t="s">
        <v>340</v>
      </c>
    </row>
    <row r="512" spans="1:13">
      <c r="A512" t="s">
        <v>646</v>
      </c>
      <c r="B512">
        <v>440283752</v>
      </c>
      <c r="C512">
        <v>2248</v>
      </c>
      <c r="D512">
        <v>59630</v>
      </c>
      <c r="E512" t="s">
        <v>1091</v>
      </c>
      <c r="I512" s="382" t="s">
        <v>1087</v>
      </c>
      <c r="J512" s="382">
        <v>439934738</v>
      </c>
      <c r="K512" s="382">
        <v>14</v>
      </c>
      <c r="L512" s="382">
        <v>59400</v>
      </c>
      <c r="M512" s="382" t="s">
        <v>532</v>
      </c>
    </row>
    <row r="513" spans="1:13">
      <c r="A513" t="s">
        <v>555</v>
      </c>
      <c r="B513">
        <v>441223823</v>
      </c>
      <c r="C513">
        <v>119</v>
      </c>
      <c r="D513">
        <v>59800</v>
      </c>
      <c r="E513" t="s">
        <v>384</v>
      </c>
      <c r="I513" s="382" t="s">
        <v>1174</v>
      </c>
      <c r="J513" s="382">
        <v>440182723</v>
      </c>
      <c r="K513" s="382">
        <v>13</v>
      </c>
      <c r="L513" s="382">
        <v>62300</v>
      </c>
      <c r="M513" s="382" t="s">
        <v>450</v>
      </c>
    </row>
    <row r="514" spans="1:13">
      <c r="A514" t="s">
        <v>51</v>
      </c>
      <c r="B514">
        <v>442473096</v>
      </c>
      <c r="C514">
        <v>18</v>
      </c>
      <c r="D514">
        <v>16600</v>
      </c>
      <c r="E514" t="s">
        <v>52</v>
      </c>
      <c r="I514" s="382" t="s">
        <v>646</v>
      </c>
      <c r="J514" s="382">
        <v>440283752</v>
      </c>
      <c r="K514" s="382">
        <v>1729</v>
      </c>
      <c r="L514" s="382">
        <v>62180</v>
      </c>
      <c r="M514" s="382" t="s">
        <v>647</v>
      </c>
    </row>
    <row r="515" spans="1:13">
      <c r="A515" t="s">
        <v>720</v>
      </c>
      <c r="B515">
        <v>443191820</v>
      </c>
      <c r="C515">
        <v>10</v>
      </c>
      <c r="D515">
        <v>92500</v>
      </c>
      <c r="E515" t="s">
        <v>363</v>
      </c>
      <c r="I515" s="382" t="s">
        <v>646</v>
      </c>
      <c r="J515" s="382">
        <v>440283752</v>
      </c>
      <c r="K515" s="382">
        <v>2248</v>
      </c>
      <c r="L515" s="382">
        <v>59630</v>
      </c>
      <c r="M515" s="382" t="s">
        <v>1091</v>
      </c>
    </row>
    <row r="516" spans="1:13">
      <c r="A516" t="s">
        <v>1015</v>
      </c>
      <c r="B516">
        <v>443829825</v>
      </c>
      <c r="C516">
        <v>19</v>
      </c>
      <c r="D516">
        <v>59700</v>
      </c>
      <c r="E516" t="s">
        <v>397</v>
      </c>
      <c r="I516" s="382" t="s">
        <v>555</v>
      </c>
      <c r="J516" s="382">
        <v>441223823</v>
      </c>
      <c r="K516" s="382">
        <v>119</v>
      </c>
      <c r="L516" s="382">
        <v>59800</v>
      </c>
      <c r="M516" s="382" t="s">
        <v>384</v>
      </c>
    </row>
    <row r="517" spans="1:13">
      <c r="A517" t="s">
        <v>975</v>
      </c>
      <c r="B517">
        <v>444195663</v>
      </c>
      <c r="C517">
        <v>18</v>
      </c>
      <c r="D517">
        <v>59800</v>
      </c>
      <c r="E517" t="s">
        <v>384</v>
      </c>
      <c r="I517" s="382" t="s">
        <v>51</v>
      </c>
      <c r="J517" s="382">
        <v>442473096</v>
      </c>
      <c r="K517" s="382">
        <v>18</v>
      </c>
      <c r="L517" s="382">
        <v>16600</v>
      </c>
      <c r="M517" s="382" t="s">
        <v>52</v>
      </c>
    </row>
    <row r="518" spans="1:13">
      <c r="A518" t="s">
        <v>799</v>
      </c>
      <c r="B518">
        <v>444662787</v>
      </c>
      <c r="C518">
        <v>43</v>
      </c>
      <c r="D518">
        <v>62200</v>
      </c>
      <c r="E518" t="s">
        <v>390</v>
      </c>
      <c r="I518" s="382" t="s">
        <v>720</v>
      </c>
      <c r="J518" s="382">
        <v>443191820</v>
      </c>
      <c r="K518" s="382">
        <v>10</v>
      </c>
      <c r="L518" s="382">
        <v>92500</v>
      </c>
      <c r="M518" s="382" t="s">
        <v>363</v>
      </c>
    </row>
    <row r="519" spans="1:13">
      <c r="A519" t="s">
        <v>799</v>
      </c>
      <c r="B519">
        <v>444662787</v>
      </c>
      <c r="C519">
        <v>27</v>
      </c>
      <c r="D519">
        <v>62200</v>
      </c>
      <c r="E519" t="s">
        <v>390</v>
      </c>
      <c r="I519" s="382" t="s">
        <v>1015</v>
      </c>
      <c r="J519" s="382">
        <v>443829825</v>
      </c>
      <c r="K519" s="382">
        <v>19</v>
      </c>
      <c r="L519" s="382">
        <v>59700</v>
      </c>
      <c r="M519" s="382" t="s">
        <v>397</v>
      </c>
    </row>
    <row r="520" spans="1:13">
      <c r="A520" t="s">
        <v>410</v>
      </c>
      <c r="B520">
        <v>445621048</v>
      </c>
      <c r="C520">
        <v>70</v>
      </c>
      <c r="D520">
        <v>62240</v>
      </c>
      <c r="E520" t="s">
        <v>411</v>
      </c>
      <c r="I520" s="382" t="s">
        <v>975</v>
      </c>
      <c r="J520" s="382">
        <v>444195663</v>
      </c>
      <c r="K520" s="382">
        <v>18</v>
      </c>
      <c r="L520" s="382">
        <v>59800</v>
      </c>
      <c r="M520" s="382" t="s">
        <v>384</v>
      </c>
    </row>
    <row r="521" spans="1:13">
      <c r="A521" t="s">
        <v>467</v>
      </c>
      <c r="B521">
        <v>445950074</v>
      </c>
      <c r="C521">
        <v>85</v>
      </c>
      <c r="D521">
        <v>59193</v>
      </c>
      <c r="E521" t="s">
        <v>468</v>
      </c>
      <c r="I521" s="382" t="s">
        <v>799</v>
      </c>
      <c r="J521" s="382">
        <v>444662787</v>
      </c>
      <c r="K521" s="382">
        <v>43</v>
      </c>
      <c r="L521" s="382">
        <v>62200</v>
      </c>
      <c r="M521" s="382" t="s">
        <v>390</v>
      </c>
    </row>
    <row r="522" spans="1:13">
      <c r="A522" t="s">
        <v>1111</v>
      </c>
      <c r="B522">
        <v>446420218</v>
      </c>
      <c r="C522">
        <v>112</v>
      </c>
      <c r="D522">
        <v>59600</v>
      </c>
      <c r="E522" t="s">
        <v>577</v>
      </c>
      <c r="I522" s="382" t="s">
        <v>799</v>
      </c>
      <c r="J522" s="382">
        <v>444662787</v>
      </c>
      <c r="K522" s="382">
        <v>27</v>
      </c>
      <c r="L522" s="382">
        <v>62200</v>
      </c>
      <c r="M522" s="382" t="s">
        <v>390</v>
      </c>
    </row>
    <row r="523" spans="1:13">
      <c r="A523" t="s">
        <v>677</v>
      </c>
      <c r="B523">
        <v>447754656</v>
      </c>
      <c r="C523">
        <v>18</v>
      </c>
      <c r="D523">
        <v>62000</v>
      </c>
      <c r="E523" t="s">
        <v>330</v>
      </c>
      <c r="I523" s="382" t="s">
        <v>410</v>
      </c>
      <c r="J523" s="382">
        <v>445621048</v>
      </c>
      <c r="K523" s="382">
        <v>70</v>
      </c>
      <c r="L523" s="382">
        <v>62240</v>
      </c>
      <c r="M523" s="382" t="s">
        <v>411</v>
      </c>
    </row>
    <row r="524" spans="1:13">
      <c r="A524" t="s">
        <v>1075</v>
      </c>
      <c r="B524">
        <v>449040997</v>
      </c>
      <c r="C524">
        <v>16</v>
      </c>
      <c r="D524">
        <v>59380</v>
      </c>
      <c r="E524" t="s">
        <v>1076</v>
      </c>
      <c r="I524" s="382" t="s">
        <v>467</v>
      </c>
      <c r="J524" s="382">
        <v>445950074</v>
      </c>
      <c r="K524" s="382">
        <v>85</v>
      </c>
      <c r="L524" s="382">
        <v>59193</v>
      </c>
      <c r="M524" s="382" t="s">
        <v>468</v>
      </c>
    </row>
    <row r="525" spans="1:13">
      <c r="A525" t="s">
        <v>954</v>
      </c>
      <c r="B525">
        <v>449104645</v>
      </c>
      <c r="C525">
        <v>14</v>
      </c>
      <c r="D525">
        <v>75782</v>
      </c>
      <c r="E525" t="s">
        <v>955</v>
      </c>
      <c r="I525" s="382" t="s">
        <v>1111</v>
      </c>
      <c r="J525" s="382">
        <v>446420218</v>
      </c>
      <c r="K525" s="382">
        <v>112</v>
      </c>
      <c r="L525" s="382">
        <v>59600</v>
      </c>
      <c r="M525" s="382" t="s">
        <v>577</v>
      </c>
    </row>
    <row r="526" spans="1:13">
      <c r="A526" t="s">
        <v>8</v>
      </c>
      <c r="B526">
        <v>449803311</v>
      </c>
      <c r="C526">
        <v>17</v>
      </c>
      <c r="D526">
        <v>59210</v>
      </c>
      <c r="E526" t="s">
        <v>9</v>
      </c>
      <c r="I526" s="382" t="s">
        <v>677</v>
      </c>
      <c r="J526" s="382">
        <v>447754656</v>
      </c>
      <c r="K526" s="382">
        <v>18</v>
      </c>
      <c r="L526" s="382">
        <v>62000</v>
      </c>
      <c r="M526" s="382" t="s">
        <v>330</v>
      </c>
    </row>
    <row r="527" spans="1:13">
      <c r="A527" t="s">
        <v>756</v>
      </c>
      <c r="B527">
        <v>456500537</v>
      </c>
      <c r="C527">
        <v>18</v>
      </c>
      <c r="D527">
        <v>59350</v>
      </c>
      <c r="E527" t="s">
        <v>757</v>
      </c>
      <c r="I527" s="382" t="s">
        <v>1075</v>
      </c>
      <c r="J527" s="382">
        <v>449040997</v>
      </c>
      <c r="K527" s="382">
        <v>16</v>
      </c>
      <c r="L527" s="382">
        <v>59380</v>
      </c>
      <c r="M527" s="382" t="s">
        <v>1076</v>
      </c>
    </row>
    <row r="528" spans="1:13">
      <c r="A528" t="s">
        <v>756</v>
      </c>
      <c r="B528">
        <v>456500537</v>
      </c>
      <c r="C528">
        <v>646</v>
      </c>
      <c r="D528">
        <v>59300</v>
      </c>
      <c r="E528" t="s">
        <v>388</v>
      </c>
      <c r="I528" s="382" t="s">
        <v>954</v>
      </c>
      <c r="J528" s="382">
        <v>449104645</v>
      </c>
      <c r="K528" s="382">
        <v>14</v>
      </c>
      <c r="L528" s="382">
        <v>75782</v>
      </c>
      <c r="M528" s="382" t="s">
        <v>955</v>
      </c>
    </row>
    <row r="529" spans="1:13">
      <c r="A529" t="s">
        <v>573</v>
      </c>
      <c r="B529">
        <v>456504851</v>
      </c>
      <c r="C529">
        <v>415</v>
      </c>
      <c r="D529">
        <v>75008</v>
      </c>
      <c r="E529" t="s">
        <v>361</v>
      </c>
      <c r="I529" s="382" t="s">
        <v>8</v>
      </c>
      <c r="J529" s="382">
        <v>449803311</v>
      </c>
      <c r="K529" s="382">
        <v>17</v>
      </c>
      <c r="L529" s="382">
        <v>59210</v>
      </c>
      <c r="M529" s="382" t="s">
        <v>9</v>
      </c>
    </row>
    <row r="530" spans="1:13">
      <c r="A530" t="s">
        <v>573</v>
      </c>
      <c r="B530">
        <v>456504851</v>
      </c>
      <c r="C530">
        <v>6735</v>
      </c>
      <c r="D530">
        <v>59800</v>
      </c>
      <c r="E530" t="s">
        <v>384</v>
      </c>
      <c r="I530" s="382" t="s">
        <v>756</v>
      </c>
      <c r="J530" s="382">
        <v>456500537</v>
      </c>
      <c r="K530" s="382">
        <v>18</v>
      </c>
      <c r="L530" s="382">
        <v>59350</v>
      </c>
      <c r="M530" s="382" t="s">
        <v>757</v>
      </c>
    </row>
    <row r="531" spans="1:13">
      <c r="A531" t="s">
        <v>891</v>
      </c>
      <c r="B531">
        <v>457502482</v>
      </c>
      <c r="C531">
        <v>971</v>
      </c>
      <c r="D531">
        <v>59650</v>
      </c>
      <c r="E531" t="s">
        <v>374</v>
      </c>
      <c r="I531" s="382" t="s">
        <v>756</v>
      </c>
      <c r="J531" s="382">
        <v>456500537</v>
      </c>
      <c r="K531" s="382">
        <v>646</v>
      </c>
      <c r="L531" s="382">
        <v>59300</v>
      </c>
      <c r="M531" s="382" t="s">
        <v>388</v>
      </c>
    </row>
    <row r="532" spans="1:13">
      <c r="A532" t="s">
        <v>32</v>
      </c>
      <c r="B532">
        <v>457504652</v>
      </c>
      <c r="C532">
        <v>35</v>
      </c>
      <c r="D532">
        <v>59126</v>
      </c>
      <c r="E532" t="s">
        <v>912</v>
      </c>
      <c r="I532" s="382" t="s">
        <v>573</v>
      </c>
      <c r="J532" s="382">
        <v>456504851</v>
      </c>
      <c r="K532" s="382">
        <v>415</v>
      </c>
      <c r="L532" s="382">
        <v>75008</v>
      </c>
      <c r="M532" s="382" t="s">
        <v>361</v>
      </c>
    </row>
    <row r="533" spans="1:13">
      <c r="A533" t="s">
        <v>807</v>
      </c>
      <c r="B533">
        <v>457507267</v>
      </c>
      <c r="C533">
        <v>13</v>
      </c>
      <c r="D533">
        <v>59800</v>
      </c>
      <c r="E533" t="s">
        <v>384</v>
      </c>
      <c r="I533" s="382" t="s">
        <v>573</v>
      </c>
      <c r="J533" s="382">
        <v>456504851</v>
      </c>
      <c r="K533" s="382">
        <v>6735</v>
      </c>
      <c r="L533" s="382">
        <v>59800</v>
      </c>
      <c r="M533" s="382" t="s">
        <v>384</v>
      </c>
    </row>
    <row r="534" spans="1:13">
      <c r="A534" t="s">
        <v>1068</v>
      </c>
      <c r="B534">
        <v>457507267</v>
      </c>
      <c r="C534">
        <v>13</v>
      </c>
      <c r="D534">
        <v>59800</v>
      </c>
      <c r="E534" t="s">
        <v>384</v>
      </c>
      <c r="I534" s="382" t="s">
        <v>891</v>
      </c>
      <c r="J534" s="382">
        <v>457502482</v>
      </c>
      <c r="K534" s="382">
        <v>971</v>
      </c>
      <c r="L534" s="382">
        <v>59650</v>
      </c>
      <c r="M534" s="382" t="s">
        <v>374</v>
      </c>
    </row>
    <row r="535" spans="1:13">
      <c r="A535" t="s">
        <v>733</v>
      </c>
      <c r="B535">
        <v>457507275</v>
      </c>
      <c r="C535">
        <v>32</v>
      </c>
      <c r="D535">
        <v>59474</v>
      </c>
      <c r="E535" t="s">
        <v>734</v>
      </c>
      <c r="I535" s="382" t="s">
        <v>32</v>
      </c>
      <c r="J535" s="382">
        <v>457504652</v>
      </c>
      <c r="K535" s="382">
        <v>35</v>
      </c>
      <c r="L535" s="382">
        <v>59126</v>
      </c>
      <c r="M535" s="382" t="s">
        <v>912</v>
      </c>
    </row>
    <row r="536" spans="1:13">
      <c r="A536" t="s">
        <v>389</v>
      </c>
      <c r="B536">
        <v>457509909</v>
      </c>
      <c r="C536">
        <v>75</v>
      </c>
      <c r="D536">
        <v>62200</v>
      </c>
      <c r="E536" t="s">
        <v>390</v>
      </c>
      <c r="I536" s="382" t="s">
        <v>807</v>
      </c>
      <c r="J536" s="382">
        <v>457507267</v>
      </c>
      <c r="K536" s="382">
        <v>13</v>
      </c>
      <c r="L536" s="382">
        <v>59800</v>
      </c>
      <c r="M536" s="382" t="s">
        <v>384</v>
      </c>
    </row>
    <row r="537" spans="1:13">
      <c r="A537" t="s">
        <v>389</v>
      </c>
      <c r="B537">
        <v>457509909</v>
      </c>
      <c r="C537">
        <v>34</v>
      </c>
      <c r="D537">
        <v>59320</v>
      </c>
      <c r="E537" t="s">
        <v>391</v>
      </c>
      <c r="I537" s="382" t="s">
        <v>1068</v>
      </c>
      <c r="J537" s="382">
        <v>457507267</v>
      </c>
      <c r="K537" s="382">
        <v>13</v>
      </c>
      <c r="L537" s="382">
        <v>59800</v>
      </c>
      <c r="M537" s="382" t="s">
        <v>384</v>
      </c>
    </row>
    <row r="538" spans="1:13">
      <c r="A538" t="s">
        <v>1106</v>
      </c>
      <c r="B538">
        <v>458502382</v>
      </c>
      <c r="C538">
        <v>21</v>
      </c>
      <c r="D538">
        <v>59876</v>
      </c>
      <c r="E538" t="s">
        <v>1107</v>
      </c>
      <c r="I538" s="382" t="s">
        <v>733</v>
      </c>
      <c r="J538" s="382">
        <v>457507275</v>
      </c>
      <c r="K538" s="382">
        <v>32</v>
      </c>
      <c r="L538" s="382">
        <v>59474</v>
      </c>
      <c r="M538" s="382" t="s">
        <v>734</v>
      </c>
    </row>
    <row r="539" spans="1:13">
      <c r="A539" t="s">
        <v>131</v>
      </c>
      <c r="B539">
        <v>458506011</v>
      </c>
      <c r="C539">
        <v>105</v>
      </c>
      <c r="D539">
        <v>59118</v>
      </c>
      <c r="E539" t="s">
        <v>919</v>
      </c>
      <c r="I539" s="382" t="s">
        <v>389</v>
      </c>
      <c r="J539" s="382">
        <v>457509909</v>
      </c>
      <c r="K539" s="382">
        <v>75</v>
      </c>
      <c r="L539" s="382">
        <v>62200</v>
      </c>
      <c r="M539" s="382" t="s">
        <v>390</v>
      </c>
    </row>
    <row r="540" spans="1:13">
      <c r="A540" t="s">
        <v>92</v>
      </c>
      <c r="B540">
        <v>460501356</v>
      </c>
      <c r="C540">
        <v>14</v>
      </c>
      <c r="D540">
        <v>59000</v>
      </c>
      <c r="E540" t="s">
        <v>384</v>
      </c>
      <c r="I540" s="382" t="s">
        <v>389</v>
      </c>
      <c r="J540" s="382">
        <v>457509909</v>
      </c>
      <c r="K540" s="382">
        <v>34</v>
      </c>
      <c r="L540" s="382">
        <v>59320</v>
      </c>
      <c r="M540" s="382" t="s">
        <v>391</v>
      </c>
    </row>
    <row r="541" spans="1:13">
      <c r="A541" t="s">
        <v>963</v>
      </c>
      <c r="B541">
        <v>472502152</v>
      </c>
      <c r="C541">
        <v>37</v>
      </c>
      <c r="D541">
        <v>62820</v>
      </c>
      <c r="E541" t="s">
        <v>964</v>
      </c>
      <c r="I541" s="382" t="s">
        <v>1106</v>
      </c>
      <c r="J541" s="382">
        <v>458502382</v>
      </c>
      <c r="K541" s="382">
        <v>21</v>
      </c>
      <c r="L541" s="382">
        <v>59876</v>
      </c>
      <c r="M541" s="382" t="s">
        <v>1107</v>
      </c>
    </row>
    <row r="542" spans="1:13">
      <c r="A542" t="s">
        <v>651</v>
      </c>
      <c r="B542">
        <v>475482261</v>
      </c>
      <c r="C542">
        <v>1254</v>
      </c>
      <c r="D542">
        <v>75883</v>
      </c>
      <c r="E542" t="s">
        <v>652</v>
      </c>
      <c r="I542" s="382" t="s">
        <v>131</v>
      </c>
      <c r="J542" s="382">
        <v>458506011</v>
      </c>
      <c r="K542" s="382">
        <v>105</v>
      </c>
      <c r="L542" s="382">
        <v>59118</v>
      </c>
      <c r="M542" s="382" t="s">
        <v>919</v>
      </c>
    </row>
    <row r="543" spans="1:13">
      <c r="A543" t="s">
        <v>461</v>
      </c>
      <c r="B543">
        <v>475580759</v>
      </c>
      <c r="C543">
        <v>11</v>
      </c>
      <c r="D543">
        <v>59152</v>
      </c>
      <c r="E543" t="s">
        <v>462</v>
      </c>
      <c r="I543" s="382" t="s">
        <v>92</v>
      </c>
      <c r="J543" s="382">
        <v>460501356</v>
      </c>
      <c r="K543" s="382">
        <v>14</v>
      </c>
      <c r="L543" s="382">
        <v>59000</v>
      </c>
      <c r="M543" s="382" t="s">
        <v>384</v>
      </c>
    </row>
    <row r="544" spans="1:13">
      <c r="A544" t="s">
        <v>407</v>
      </c>
      <c r="B544">
        <v>475581591</v>
      </c>
      <c r="C544">
        <v>17</v>
      </c>
      <c r="D544">
        <v>59170</v>
      </c>
      <c r="E544" t="s">
        <v>376</v>
      </c>
      <c r="I544" s="382" t="s">
        <v>963</v>
      </c>
      <c r="J544" s="382">
        <v>472502152</v>
      </c>
      <c r="K544" s="382">
        <v>37</v>
      </c>
      <c r="L544" s="382">
        <v>62820</v>
      </c>
      <c r="M544" s="382" t="s">
        <v>964</v>
      </c>
    </row>
    <row r="545" spans="1:13">
      <c r="A545" t="s">
        <v>754</v>
      </c>
      <c r="B545">
        <v>475582144</v>
      </c>
      <c r="C545">
        <v>113</v>
      </c>
      <c r="D545">
        <v>59810</v>
      </c>
      <c r="E545" t="s">
        <v>755</v>
      </c>
      <c r="I545" s="382" t="s">
        <v>651</v>
      </c>
      <c r="J545" s="382">
        <v>475482261</v>
      </c>
      <c r="K545" s="382">
        <v>1254</v>
      </c>
      <c r="L545" s="382">
        <v>75883</v>
      </c>
      <c r="M545" s="382" t="s">
        <v>652</v>
      </c>
    </row>
    <row r="546" spans="1:13">
      <c r="A546" t="s">
        <v>1140</v>
      </c>
      <c r="B546">
        <v>475681979</v>
      </c>
      <c r="C546">
        <v>21</v>
      </c>
      <c r="D546">
        <v>59115</v>
      </c>
      <c r="E546" t="s">
        <v>567</v>
      </c>
      <c r="I546" s="382" t="s">
        <v>461</v>
      </c>
      <c r="J546" s="382">
        <v>475580759</v>
      </c>
      <c r="K546" s="382">
        <v>11</v>
      </c>
      <c r="L546" s="382">
        <v>59152</v>
      </c>
      <c r="M546" s="382" t="s">
        <v>462</v>
      </c>
    </row>
    <row r="547" spans="1:13">
      <c r="A547" t="s">
        <v>1042</v>
      </c>
      <c r="B547">
        <v>477181010</v>
      </c>
      <c r="C547">
        <v>42</v>
      </c>
      <c r="D547">
        <v>59320</v>
      </c>
      <c r="E547" t="s">
        <v>1043</v>
      </c>
      <c r="I547" s="382" t="s">
        <v>407</v>
      </c>
      <c r="J547" s="382">
        <v>475581591</v>
      </c>
      <c r="K547" s="382">
        <v>17</v>
      </c>
      <c r="L547" s="382">
        <v>59170</v>
      </c>
      <c r="M547" s="382" t="s">
        <v>376</v>
      </c>
    </row>
    <row r="548" spans="1:13">
      <c r="A548" t="s">
        <v>974</v>
      </c>
      <c r="B548">
        <v>541720306</v>
      </c>
      <c r="C548">
        <v>11</v>
      </c>
      <c r="D548">
        <v>80000</v>
      </c>
      <c r="E548" t="s">
        <v>951</v>
      </c>
      <c r="I548" s="382" t="s">
        <v>754</v>
      </c>
      <c r="J548" s="382">
        <v>475582144</v>
      </c>
      <c r="K548" s="382">
        <v>113</v>
      </c>
      <c r="L548" s="382">
        <v>59810</v>
      </c>
      <c r="M548" s="382" t="s">
        <v>755</v>
      </c>
    </row>
    <row r="549" spans="1:13">
      <c r="A549" t="s">
        <v>1153</v>
      </c>
      <c r="B549">
        <v>542010053</v>
      </c>
      <c r="C549">
        <v>10494</v>
      </c>
      <c r="D549">
        <v>92500</v>
      </c>
      <c r="E549" t="s">
        <v>363</v>
      </c>
      <c r="I549" s="382" t="s">
        <v>1140</v>
      </c>
      <c r="J549" s="382">
        <v>475681979</v>
      </c>
      <c r="K549" s="382">
        <v>21</v>
      </c>
      <c r="L549" s="382">
        <v>59115</v>
      </c>
      <c r="M549" s="382" t="s">
        <v>567</v>
      </c>
    </row>
    <row r="550" spans="1:13">
      <c r="A550" t="s">
        <v>1035</v>
      </c>
      <c r="B550">
        <v>542034921</v>
      </c>
      <c r="C550">
        <v>16871</v>
      </c>
      <c r="D550">
        <v>92800</v>
      </c>
      <c r="E550" t="s">
        <v>499</v>
      </c>
      <c r="I550" s="382" t="s">
        <v>1042</v>
      </c>
      <c r="J550" s="382">
        <v>477181010</v>
      </c>
      <c r="K550" s="382">
        <v>42</v>
      </c>
      <c r="L550" s="382">
        <v>59320</v>
      </c>
      <c r="M550" s="382" t="s">
        <v>1043</v>
      </c>
    </row>
    <row r="551" spans="1:13">
      <c r="A551" t="s">
        <v>837</v>
      </c>
      <c r="B551">
        <v>542065479</v>
      </c>
      <c r="C551">
        <v>116</v>
      </c>
      <c r="D551">
        <v>92200</v>
      </c>
      <c r="E551" t="s">
        <v>838</v>
      </c>
      <c r="I551" s="382" t="s">
        <v>974</v>
      </c>
      <c r="J551" s="382">
        <v>541720306</v>
      </c>
      <c r="K551" s="382">
        <v>11</v>
      </c>
      <c r="L551" s="382">
        <v>80000</v>
      </c>
      <c r="M551" s="382" t="s">
        <v>951</v>
      </c>
    </row>
    <row r="552" spans="1:13">
      <c r="A552" t="s">
        <v>508</v>
      </c>
      <c r="B552">
        <v>542074794</v>
      </c>
      <c r="C552">
        <v>547</v>
      </c>
      <c r="D552">
        <v>93330</v>
      </c>
      <c r="E552" t="s">
        <v>509</v>
      </c>
      <c r="I552" s="382" t="s">
        <v>1153</v>
      </c>
      <c r="J552" s="382">
        <v>542010053</v>
      </c>
      <c r="K552" s="382">
        <v>10494</v>
      </c>
      <c r="L552" s="382">
        <v>92500</v>
      </c>
      <c r="M552" s="382" t="s">
        <v>363</v>
      </c>
    </row>
    <row r="553" spans="1:13">
      <c r="A553" t="s">
        <v>1062</v>
      </c>
      <c r="B553">
        <v>542084454</v>
      </c>
      <c r="C553">
        <v>454</v>
      </c>
      <c r="D553">
        <v>75017</v>
      </c>
      <c r="E553" t="s">
        <v>361</v>
      </c>
      <c r="I553" s="382" t="s">
        <v>1035</v>
      </c>
      <c r="J553" s="382">
        <v>542034921</v>
      </c>
      <c r="K553" s="382">
        <v>16871</v>
      </c>
      <c r="L553" s="382">
        <v>92800</v>
      </c>
      <c r="M553" s="382" t="s">
        <v>499</v>
      </c>
    </row>
    <row r="554" spans="1:13">
      <c r="A554" t="s">
        <v>773</v>
      </c>
      <c r="B554">
        <v>542107651</v>
      </c>
      <c r="C554">
        <v>292</v>
      </c>
      <c r="D554">
        <v>59374</v>
      </c>
      <c r="E554" t="s">
        <v>588</v>
      </c>
      <c r="I554" s="382" t="s">
        <v>837</v>
      </c>
      <c r="J554" s="382">
        <v>542065479</v>
      </c>
      <c r="K554" s="382">
        <v>116</v>
      </c>
      <c r="L554" s="382">
        <v>92200</v>
      </c>
      <c r="M554" s="382" t="s">
        <v>838</v>
      </c>
    </row>
    <row r="555" spans="1:13">
      <c r="A555" t="s">
        <v>110</v>
      </c>
      <c r="B555">
        <v>542107651</v>
      </c>
      <c r="C555">
        <v>292</v>
      </c>
      <c r="D555">
        <v>59374</v>
      </c>
      <c r="E555" t="s">
        <v>588</v>
      </c>
      <c r="I555" s="382" t="s">
        <v>508</v>
      </c>
      <c r="J555" s="382">
        <v>542074794</v>
      </c>
      <c r="K555" s="382">
        <v>547</v>
      </c>
      <c r="L555" s="382">
        <v>93330</v>
      </c>
      <c r="M555" s="382" t="s">
        <v>509</v>
      </c>
    </row>
    <row r="556" spans="1:13">
      <c r="A556" t="s">
        <v>735</v>
      </c>
      <c r="B556">
        <v>542109442</v>
      </c>
      <c r="C556">
        <v>1706</v>
      </c>
      <c r="D556">
        <v>59300</v>
      </c>
      <c r="E556" t="s">
        <v>388</v>
      </c>
      <c r="I556" s="382" t="s">
        <v>1062</v>
      </c>
      <c r="J556" s="382">
        <v>542084454</v>
      </c>
      <c r="K556" s="382">
        <v>454</v>
      </c>
      <c r="L556" s="382">
        <v>75017</v>
      </c>
      <c r="M556" s="382" t="s">
        <v>361</v>
      </c>
    </row>
    <row r="557" spans="1:13">
      <c r="A557" t="s">
        <v>763</v>
      </c>
      <c r="B557">
        <v>549501351</v>
      </c>
      <c r="C557">
        <v>15</v>
      </c>
      <c r="D557">
        <v>83320</v>
      </c>
      <c r="E557" t="s">
        <v>764</v>
      </c>
      <c r="I557" s="382" t="s">
        <v>773</v>
      </c>
      <c r="J557" s="382">
        <v>542107651</v>
      </c>
      <c r="K557" s="382">
        <v>292</v>
      </c>
      <c r="L557" s="382">
        <v>59374</v>
      </c>
      <c r="M557" s="382" t="s">
        <v>588</v>
      </c>
    </row>
    <row r="558" spans="1:13">
      <c r="A558" t="s">
        <v>126</v>
      </c>
      <c r="B558">
        <v>551920135</v>
      </c>
      <c r="C558">
        <v>11</v>
      </c>
      <c r="D558">
        <v>62147</v>
      </c>
      <c r="E558" t="s">
        <v>127</v>
      </c>
      <c r="I558" s="382" t="s">
        <v>110</v>
      </c>
      <c r="J558" s="382">
        <v>542107651</v>
      </c>
      <c r="K558" s="382">
        <v>292</v>
      </c>
      <c r="L558" s="382">
        <v>59374</v>
      </c>
      <c r="M558" s="382" t="s">
        <v>588</v>
      </c>
    </row>
    <row r="559" spans="1:13">
      <c r="A559" t="s">
        <v>884</v>
      </c>
      <c r="B559">
        <v>552006546</v>
      </c>
      <c r="C559">
        <v>113</v>
      </c>
      <c r="D559">
        <v>78340</v>
      </c>
      <c r="E559" t="s">
        <v>885</v>
      </c>
      <c r="I559" s="382" t="s">
        <v>735</v>
      </c>
      <c r="J559" s="382">
        <v>542109442</v>
      </c>
      <c r="K559" s="382">
        <v>1706</v>
      </c>
      <c r="L559" s="382">
        <v>59300</v>
      </c>
      <c r="M559" s="382" t="s">
        <v>388</v>
      </c>
    </row>
    <row r="560" spans="1:13">
      <c r="A560" t="s">
        <v>1113</v>
      </c>
      <c r="B560">
        <v>552044992</v>
      </c>
      <c r="C560">
        <v>1509</v>
      </c>
      <c r="D560">
        <v>62200</v>
      </c>
      <c r="E560" t="s">
        <v>390</v>
      </c>
      <c r="I560" s="382" t="s">
        <v>763</v>
      </c>
      <c r="J560" s="382">
        <v>549501351</v>
      </c>
      <c r="K560" s="382">
        <v>15</v>
      </c>
      <c r="L560" s="382">
        <v>83320</v>
      </c>
      <c r="M560" s="382" t="s">
        <v>764</v>
      </c>
    </row>
    <row r="561" spans="1:13">
      <c r="A561" t="s">
        <v>1113</v>
      </c>
      <c r="B561">
        <v>552044992</v>
      </c>
      <c r="C561">
        <v>14</v>
      </c>
      <c r="D561">
        <v>92160</v>
      </c>
      <c r="E561" t="s">
        <v>1154</v>
      </c>
      <c r="I561" s="382" t="s">
        <v>126</v>
      </c>
      <c r="J561" s="382">
        <v>551920135</v>
      </c>
      <c r="K561" s="382">
        <v>11</v>
      </c>
      <c r="L561" s="382">
        <v>62147</v>
      </c>
      <c r="M561" s="382" t="s">
        <v>127</v>
      </c>
    </row>
    <row r="562" spans="1:13">
      <c r="A562" t="s">
        <v>417</v>
      </c>
      <c r="B562">
        <v>552049447</v>
      </c>
      <c r="C562">
        <v>295</v>
      </c>
      <c r="D562">
        <v>75008</v>
      </c>
      <c r="E562" t="s">
        <v>361</v>
      </c>
      <c r="I562" s="382" t="s">
        <v>884</v>
      </c>
      <c r="J562" s="382">
        <v>552006546</v>
      </c>
      <c r="K562" s="382">
        <v>113</v>
      </c>
      <c r="L562" s="382">
        <v>78340</v>
      </c>
      <c r="M562" s="382" t="s">
        <v>885</v>
      </c>
    </row>
    <row r="563" spans="1:13">
      <c r="A563" t="s">
        <v>500</v>
      </c>
      <c r="B563">
        <v>552080897</v>
      </c>
      <c r="C563">
        <v>2271</v>
      </c>
      <c r="D563">
        <v>80330</v>
      </c>
      <c r="E563" t="s">
        <v>501</v>
      </c>
      <c r="I563" s="382" t="s">
        <v>1113</v>
      </c>
      <c r="J563" s="382">
        <v>552044992</v>
      </c>
      <c r="K563" s="382">
        <v>1509</v>
      </c>
      <c r="L563" s="382">
        <v>62200</v>
      </c>
      <c r="M563" s="382" t="s">
        <v>390</v>
      </c>
    </row>
    <row r="564" spans="1:13">
      <c r="A564" t="s">
        <v>98</v>
      </c>
      <c r="B564">
        <v>552081317</v>
      </c>
      <c r="C564">
        <v>323</v>
      </c>
      <c r="D564">
        <v>59500</v>
      </c>
      <c r="E564" t="s">
        <v>429</v>
      </c>
      <c r="I564" s="382" t="s">
        <v>1113</v>
      </c>
      <c r="J564" s="382">
        <v>552044992</v>
      </c>
      <c r="K564" s="382">
        <v>14</v>
      </c>
      <c r="L564" s="382">
        <v>92160</v>
      </c>
      <c r="M564" s="382" t="s">
        <v>1154</v>
      </c>
    </row>
    <row r="565" spans="1:13">
      <c r="A565" t="s">
        <v>750</v>
      </c>
      <c r="B565">
        <v>552081317</v>
      </c>
      <c r="C565">
        <v>28167</v>
      </c>
      <c r="D565">
        <v>62200</v>
      </c>
      <c r="E565" t="s">
        <v>390</v>
      </c>
      <c r="I565" s="382" t="s">
        <v>417</v>
      </c>
      <c r="J565" s="382">
        <v>552049447</v>
      </c>
      <c r="K565" s="382">
        <v>295</v>
      </c>
      <c r="L565" s="382">
        <v>75008</v>
      </c>
      <c r="M565" s="382" t="s">
        <v>361</v>
      </c>
    </row>
    <row r="566" spans="1:13">
      <c r="A566" t="s">
        <v>808</v>
      </c>
      <c r="B566">
        <v>552081317</v>
      </c>
      <c r="C566">
        <v>60525</v>
      </c>
      <c r="D566">
        <v>59800</v>
      </c>
      <c r="E566" t="s">
        <v>384</v>
      </c>
      <c r="I566" s="382" t="s">
        <v>500</v>
      </c>
      <c r="J566" s="382">
        <v>552080897</v>
      </c>
      <c r="K566" s="382">
        <v>2271</v>
      </c>
      <c r="L566" s="382">
        <v>80330</v>
      </c>
      <c r="M566" s="382" t="s">
        <v>501</v>
      </c>
    </row>
    <row r="567" spans="1:13">
      <c r="A567" t="s">
        <v>481</v>
      </c>
      <c r="B567">
        <v>552088536</v>
      </c>
      <c r="C567">
        <v>388</v>
      </c>
      <c r="D567">
        <v>60007</v>
      </c>
      <c r="E567" t="s">
        <v>482</v>
      </c>
      <c r="I567" s="382" t="s">
        <v>98</v>
      </c>
      <c r="J567" s="382">
        <v>552081317</v>
      </c>
      <c r="K567" s="382">
        <v>323</v>
      </c>
      <c r="L567" s="382">
        <v>59500</v>
      </c>
      <c r="M567" s="382" t="s">
        <v>429</v>
      </c>
    </row>
    <row r="568" spans="1:13">
      <c r="A568" t="s">
        <v>539</v>
      </c>
      <c r="B568">
        <v>552110827</v>
      </c>
      <c r="C568">
        <v>102</v>
      </c>
      <c r="D568">
        <v>59800</v>
      </c>
      <c r="E568" t="s">
        <v>384</v>
      </c>
      <c r="I568" s="382" t="s">
        <v>750</v>
      </c>
      <c r="J568" s="382">
        <v>552081317</v>
      </c>
      <c r="K568" s="382">
        <v>28167</v>
      </c>
      <c r="L568" s="382">
        <v>62200</v>
      </c>
      <c r="M568" s="382" t="s">
        <v>390</v>
      </c>
    </row>
    <row r="569" spans="1:13">
      <c r="A569" t="s">
        <v>614</v>
      </c>
      <c r="B569">
        <v>552120222</v>
      </c>
      <c r="C569">
        <v>27164</v>
      </c>
      <c r="D569">
        <v>94120</v>
      </c>
      <c r="E569" t="s">
        <v>615</v>
      </c>
      <c r="I569" s="382" t="s">
        <v>808</v>
      </c>
      <c r="J569" s="382">
        <v>552081317</v>
      </c>
      <c r="K569" s="382">
        <v>60525</v>
      </c>
      <c r="L569" s="382">
        <v>59800</v>
      </c>
      <c r="M569" s="382" t="s">
        <v>384</v>
      </c>
    </row>
    <row r="570" spans="1:13">
      <c r="A570" t="s">
        <v>516</v>
      </c>
      <c r="B570">
        <v>552136780</v>
      </c>
      <c r="C570">
        <v>53</v>
      </c>
      <c r="D570">
        <v>92400</v>
      </c>
      <c r="E570" t="s">
        <v>493</v>
      </c>
      <c r="I570" s="382" t="s">
        <v>481</v>
      </c>
      <c r="J570" s="382">
        <v>552088536</v>
      </c>
      <c r="K570" s="382">
        <v>388</v>
      </c>
      <c r="L570" s="382">
        <v>60007</v>
      </c>
      <c r="M570" s="382" t="s">
        <v>482</v>
      </c>
    </row>
    <row r="571" spans="1:13">
      <c r="A571" t="s">
        <v>924</v>
      </c>
      <c r="B571">
        <v>552149577</v>
      </c>
      <c r="C571">
        <v>58</v>
      </c>
      <c r="D571">
        <v>94410</v>
      </c>
      <c r="E571" t="s">
        <v>925</v>
      </c>
      <c r="I571" s="382" t="s">
        <v>539</v>
      </c>
      <c r="J571" s="382">
        <v>552110827</v>
      </c>
      <c r="K571" s="382">
        <v>102</v>
      </c>
      <c r="L571" s="382">
        <v>59800</v>
      </c>
      <c r="M571" s="382" t="s">
        <v>384</v>
      </c>
    </row>
    <row r="572" spans="1:13">
      <c r="A572" t="s">
        <v>1163</v>
      </c>
      <c r="B572">
        <v>558801304</v>
      </c>
      <c r="C572">
        <v>20</v>
      </c>
      <c r="D572">
        <v>59220</v>
      </c>
      <c r="E572" t="s">
        <v>710</v>
      </c>
      <c r="I572" s="382" t="s">
        <v>614</v>
      </c>
      <c r="J572" s="382">
        <v>552120222</v>
      </c>
      <c r="K572" s="382">
        <v>27164</v>
      </c>
      <c r="L572" s="382">
        <v>94120</v>
      </c>
      <c r="M572" s="382" t="s">
        <v>615</v>
      </c>
    </row>
    <row r="573" spans="1:13">
      <c r="A573" t="s">
        <v>1163</v>
      </c>
      <c r="B573">
        <v>558801304</v>
      </c>
      <c r="C573">
        <v>46</v>
      </c>
      <c r="D573">
        <v>59880</v>
      </c>
      <c r="E573" t="s">
        <v>464</v>
      </c>
      <c r="I573" s="382" t="s">
        <v>516</v>
      </c>
      <c r="J573" s="382">
        <v>552136780</v>
      </c>
      <c r="K573" s="382">
        <v>53</v>
      </c>
      <c r="L573" s="382">
        <v>92400</v>
      </c>
      <c r="M573" s="382" t="s">
        <v>493</v>
      </c>
    </row>
    <row r="574" spans="1:13">
      <c r="A574" t="s">
        <v>642</v>
      </c>
      <c r="B574">
        <v>561750183</v>
      </c>
      <c r="C574">
        <v>15</v>
      </c>
      <c r="D574">
        <v>62226</v>
      </c>
      <c r="E574" t="s">
        <v>372</v>
      </c>
      <c r="I574" s="382" t="s">
        <v>924</v>
      </c>
      <c r="J574" s="382">
        <v>552149577</v>
      </c>
      <c r="K574" s="382">
        <v>58</v>
      </c>
      <c r="L574" s="382">
        <v>94410</v>
      </c>
      <c r="M574" s="382" t="s">
        <v>925</v>
      </c>
    </row>
    <row r="575" spans="1:13">
      <c r="A575" t="s">
        <v>44</v>
      </c>
      <c r="B575">
        <v>561750845</v>
      </c>
      <c r="C575">
        <v>167</v>
      </c>
      <c r="D575">
        <v>59279</v>
      </c>
      <c r="E575" t="s">
        <v>435</v>
      </c>
      <c r="I575" s="382" t="s">
        <v>1163</v>
      </c>
      <c r="J575" s="382">
        <v>558801304</v>
      </c>
      <c r="K575" s="382">
        <v>20</v>
      </c>
      <c r="L575" s="382">
        <v>59220</v>
      </c>
      <c r="M575" s="382" t="s">
        <v>710</v>
      </c>
    </row>
    <row r="576" spans="1:13">
      <c r="A576" t="s">
        <v>139</v>
      </c>
      <c r="B576">
        <v>561750845</v>
      </c>
      <c r="C576">
        <v>373</v>
      </c>
      <c r="D576">
        <v>76133</v>
      </c>
      <c r="E576" t="s">
        <v>140</v>
      </c>
      <c r="I576" s="382" t="s">
        <v>1163</v>
      </c>
      <c r="J576" s="382">
        <v>558801304</v>
      </c>
      <c r="K576" s="382">
        <v>46</v>
      </c>
      <c r="L576" s="382">
        <v>59880</v>
      </c>
      <c r="M576" s="382" t="s">
        <v>464</v>
      </c>
    </row>
    <row r="577" spans="1:13">
      <c r="A577" t="s">
        <v>63</v>
      </c>
      <c r="B577">
        <v>562002618</v>
      </c>
      <c r="C577">
        <v>5948</v>
      </c>
      <c r="D577">
        <v>62300</v>
      </c>
      <c r="E577" t="s">
        <v>450</v>
      </c>
      <c r="I577" s="382" t="s">
        <v>642</v>
      </c>
      <c r="J577" s="382">
        <v>561750183</v>
      </c>
      <c r="K577" s="382">
        <v>15</v>
      </c>
      <c r="L577" s="382">
        <v>62226</v>
      </c>
      <c r="M577" s="382" t="s">
        <v>372</v>
      </c>
    </row>
    <row r="578" spans="1:13">
      <c r="A578" t="s">
        <v>631</v>
      </c>
      <c r="B578">
        <v>562002618</v>
      </c>
      <c r="C578">
        <v>2416</v>
      </c>
      <c r="D578">
        <v>62300</v>
      </c>
      <c r="E578" t="s">
        <v>450</v>
      </c>
      <c r="I578" s="382" t="s">
        <v>44</v>
      </c>
      <c r="J578" s="382">
        <v>561750845</v>
      </c>
      <c r="K578" s="382">
        <v>167</v>
      </c>
      <c r="L578" s="382">
        <v>59279</v>
      </c>
      <c r="M578" s="382" t="s">
        <v>435</v>
      </c>
    </row>
    <row r="579" spans="1:13">
      <c r="A579" t="s">
        <v>631</v>
      </c>
      <c r="B579">
        <v>562002618</v>
      </c>
      <c r="C579">
        <v>2077</v>
      </c>
      <c r="D579">
        <v>59650</v>
      </c>
      <c r="E579" t="s">
        <v>591</v>
      </c>
      <c r="I579" s="382" t="s">
        <v>139</v>
      </c>
      <c r="J579" s="382">
        <v>561750845</v>
      </c>
      <c r="K579" s="382">
        <v>373</v>
      </c>
      <c r="L579" s="382">
        <v>76133</v>
      </c>
      <c r="M579" s="382" t="s">
        <v>140</v>
      </c>
    </row>
    <row r="580" spans="1:13">
      <c r="A580" t="s">
        <v>1128</v>
      </c>
      <c r="B580">
        <v>562010603</v>
      </c>
      <c r="C580">
        <v>16</v>
      </c>
      <c r="D580">
        <v>93400</v>
      </c>
      <c r="E580" t="s">
        <v>1129</v>
      </c>
      <c r="I580" s="382" t="s">
        <v>63</v>
      </c>
      <c r="J580" s="382">
        <v>562002618</v>
      </c>
      <c r="K580" s="382">
        <v>5948</v>
      </c>
      <c r="L580" s="382">
        <v>62300</v>
      </c>
      <c r="M580" s="382" t="s">
        <v>450</v>
      </c>
    </row>
    <row r="581" spans="1:13">
      <c r="A581" t="s">
        <v>362</v>
      </c>
      <c r="B581">
        <v>562011742</v>
      </c>
      <c r="C581">
        <v>144</v>
      </c>
      <c r="D581">
        <v>92500</v>
      </c>
      <c r="E581" t="s">
        <v>363</v>
      </c>
      <c r="I581" s="382" t="s">
        <v>631</v>
      </c>
      <c r="J581" s="382">
        <v>562002618</v>
      </c>
      <c r="K581" s="382">
        <v>2416</v>
      </c>
      <c r="L581" s="382">
        <v>62300</v>
      </c>
      <c r="M581" s="382" t="s">
        <v>450</v>
      </c>
    </row>
    <row r="582" spans="1:13">
      <c r="A582" t="s">
        <v>135</v>
      </c>
      <c r="B582">
        <v>562091546</v>
      </c>
      <c r="C582">
        <v>332</v>
      </c>
      <c r="D582">
        <v>59650</v>
      </c>
      <c r="E582" t="s">
        <v>591</v>
      </c>
      <c r="I582" s="382" t="s">
        <v>631</v>
      </c>
      <c r="J582" s="382">
        <v>562002618</v>
      </c>
      <c r="K582" s="382">
        <v>2077</v>
      </c>
      <c r="L582" s="382">
        <v>59650</v>
      </c>
      <c r="M582" s="382" t="s">
        <v>591</v>
      </c>
    </row>
    <row r="583" spans="1:13">
      <c r="A583" t="s">
        <v>797</v>
      </c>
      <c r="B583">
        <v>562112698</v>
      </c>
      <c r="C583">
        <v>47</v>
      </c>
      <c r="D583">
        <v>69780</v>
      </c>
      <c r="E583" t="s">
        <v>798</v>
      </c>
      <c r="I583" s="382" t="s">
        <v>1128</v>
      </c>
      <c r="J583" s="382">
        <v>562010603</v>
      </c>
      <c r="K583" s="382">
        <v>16</v>
      </c>
      <c r="L583" s="382">
        <v>93400</v>
      </c>
      <c r="M583" s="382" t="s">
        <v>1129</v>
      </c>
    </row>
    <row r="584" spans="1:13">
      <c r="A584" t="s">
        <v>1143</v>
      </c>
      <c r="B584">
        <v>570501551</v>
      </c>
      <c r="C584">
        <v>248</v>
      </c>
      <c r="D584">
        <v>76000</v>
      </c>
      <c r="E584" t="s">
        <v>1144</v>
      </c>
      <c r="I584" s="382" t="s">
        <v>362</v>
      </c>
      <c r="J584" s="382">
        <v>562011742</v>
      </c>
      <c r="K584" s="382">
        <v>144</v>
      </c>
      <c r="L584" s="382">
        <v>92500</v>
      </c>
      <c r="M584" s="382" t="s">
        <v>363</v>
      </c>
    </row>
    <row r="585" spans="1:13">
      <c r="A585" t="s">
        <v>986</v>
      </c>
      <c r="B585">
        <v>572020642</v>
      </c>
      <c r="C585">
        <v>60</v>
      </c>
      <c r="D585">
        <v>92200</v>
      </c>
      <c r="E585" t="s">
        <v>987</v>
      </c>
      <c r="I585" s="382" t="s">
        <v>135</v>
      </c>
      <c r="J585" s="382">
        <v>562091546</v>
      </c>
      <c r="K585" s="382">
        <v>332</v>
      </c>
      <c r="L585" s="382">
        <v>59650</v>
      </c>
      <c r="M585" s="382" t="s">
        <v>591</v>
      </c>
    </row>
    <row r="586" spans="1:13">
      <c r="A586" t="s">
        <v>796</v>
      </c>
      <c r="B586">
        <v>572045540</v>
      </c>
      <c r="C586">
        <v>26</v>
      </c>
      <c r="D586">
        <v>59110</v>
      </c>
      <c r="E586" t="s">
        <v>409</v>
      </c>
      <c r="I586" s="382" t="s">
        <v>797</v>
      </c>
      <c r="J586" s="382">
        <v>562112698</v>
      </c>
      <c r="K586" s="382">
        <v>47</v>
      </c>
      <c r="L586" s="382">
        <v>69780</v>
      </c>
      <c r="M586" s="382" t="s">
        <v>798</v>
      </c>
    </row>
    <row r="587" spans="1:13">
      <c r="A587" t="s">
        <v>492</v>
      </c>
      <c r="B587">
        <v>572126043</v>
      </c>
      <c r="C587">
        <v>700</v>
      </c>
      <c r="D587">
        <v>92400</v>
      </c>
      <c r="E587" t="s">
        <v>493</v>
      </c>
      <c r="I587" s="382" t="s">
        <v>1143</v>
      </c>
      <c r="J587" s="382">
        <v>570501551</v>
      </c>
      <c r="K587" s="382">
        <v>248</v>
      </c>
      <c r="L587" s="382">
        <v>76000</v>
      </c>
      <c r="M587" s="382" t="s">
        <v>1144</v>
      </c>
    </row>
    <row r="588" spans="1:13">
      <c r="A588" t="s">
        <v>556</v>
      </c>
      <c r="B588">
        <v>575680350</v>
      </c>
      <c r="C588">
        <v>15</v>
      </c>
      <c r="D588">
        <v>62510</v>
      </c>
      <c r="E588" t="s">
        <v>557</v>
      </c>
      <c r="I588" s="382" t="s">
        <v>986</v>
      </c>
      <c r="J588" s="382">
        <v>572020642</v>
      </c>
      <c r="K588" s="382">
        <v>60</v>
      </c>
      <c r="L588" s="382">
        <v>92200</v>
      </c>
      <c r="M588" s="382" t="s">
        <v>987</v>
      </c>
    </row>
    <row r="589" spans="1:13">
      <c r="A589" t="s">
        <v>1170</v>
      </c>
      <c r="B589">
        <v>578800195</v>
      </c>
      <c r="C589">
        <v>237</v>
      </c>
      <c r="D589">
        <v>59540</v>
      </c>
      <c r="E589" t="s">
        <v>458</v>
      </c>
      <c r="I589" s="382" t="s">
        <v>796</v>
      </c>
      <c r="J589" s="382">
        <v>572045540</v>
      </c>
      <c r="K589" s="382">
        <v>26</v>
      </c>
      <c r="L589" s="382">
        <v>59110</v>
      </c>
      <c r="M589" s="382" t="s">
        <v>409</v>
      </c>
    </row>
    <row r="590" spans="1:13">
      <c r="A590" t="s">
        <v>861</v>
      </c>
      <c r="B590">
        <v>582064663</v>
      </c>
      <c r="C590">
        <v>179</v>
      </c>
      <c r="D590">
        <v>95000</v>
      </c>
      <c r="E590" t="s">
        <v>862</v>
      </c>
      <c r="I590" s="382" t="s">
        <v>492</v>
      </c>
      <c r="J590" s="382">
        <v>572126043</v>
      </c>
      <c r="K590" s="382">
        <v>700</v>
      </c>
      <c r="L590" s="382">
        <v>92400</v>
      </c>
      <c r="M590" s="382" t="s">
        <v>493</v>
      </c>
    </row>
    <row r="591" spans="1:13">
      <c r="A591" t="s">
        <v>106</v>
      </c>
      <c r="B591">
        <v>588800359</v>
      </c>
      <c r="C591">
        <v>14</v>
      </c>
      <c r="D591">
        <v>59733</v>
      </c>
      <c r="E591" t="s">
        <v>107</v>
      </c>
      <c r="I591" s="382" t="s">
        <v>556</v>
      </c>
      <c r="J591" s="382">
        <v>575680350</v>
      </c>
      <c r="K591" s="382">
        <v>15</v>
      </c>
      <c r="L591" s="382">
        <v>62510</v>
      </c>
      <c r="M591" s="382" t="s">
        <v>557</v>
      </c>
    </row>
    <row r="592" spans="1:13">
      <c r="A592" t="s">
        <v>535</v>
      </c>
      <c r="B592">
        <v>602045288</v>
      </c>
      <c r="C592">
        <v>613</v>
      </c>
      <c r="D592">
        <v>77186</v>
      </c>
      <c r="E592" t="s">
        <v>536</v>
      </c>
      <c r="I592" s="382" t="s">
        <v>1170</v>
      </c>
      <c r="J592" s="382">
        <v>578800195</v>
      </c>
      <c r="K592" s="382">
        <v>237</v>
      </c>
      <c r="L592" s="382">
        <v>59540</v>
      </c>
      <c r="M592" s="382" t="s">
        <v>458</v>
      </c>
    </row>
    <row r="593" spans="1:13">
      <c r="A593" t="s">
        <v>948</v>
      </c>
      <c r="B593">
        <v>602060147</v>
      </c>
      <c r="C593">
        <v>355</v>
      </c>
      <c r="D593">
        <v>75015</v>
      </c>
      <c r="E593" t="s">
        <v>949</v>
      </c>
      <c r="I593" s="382" t="s">
        <v>861</v>
      </c>
      <c r="J593" s="382">
        <v>582064663</v>
      </c>
      <c r="K593" s="382">
        <v>179</v>
      </c>
      <c r="L593" s="382">
        <v>95000</v>
      </c>
      <c r="M593" s="382" t="s">
        <v>862</v>
      </c>
    </row>
    <row r="594" spans="1:13">
      <c r="A594" t="s">
        <v>489</v>
      </c>
      <c r="B594">
        <v>609849153</v>
      </c>
      <c r="C594">
        <v>125</v>
      </c>
      <c r="D594">
        <v>92150</v>
      </c>
      <c r="E594" t="s">
        <v>490</v>
      </c>
      <c r="I594" s="382" t="s">
        <v>106</v>
      </c>
      <c r="J594" s="382">
        <v>588800359</v>
      </c>
      <c r="K594" s="382">
        <v>14</v>
      </c>
      <c r="L594" s="382">
        <v>59733</v>
      </c>
      <c r="M594" s="382" t="s">
        <v>107</v>
      </c>
    </row>
    <row r="595" spans="1:13">
      <c r="A595" t="s">
        <v>799</v>
      </c>
      <c r="B595">
        <v>616520649</v>
      </c>
      <c r="C595">
        <v>16</v>
      </c>
      <c r="D595">
        <v>62200</v>
      </c>
      <c r="E595" t="s">
        <v>390</v>
      </c>
      <c r="I595" s="382" t="s">
        <v>535</v>
      </c>
      <c r="J595" s="382">
        <v>602045288</v>
      </c>
      <c r="K595" s="382">
        <v>613</v>
      </c>
      <c r="L595" s="382">
        <v>77186</v>
      </c>
      <c r="M595" s="382" t="s">
        <v>536</v>
      </c>
    </row>
    <row r="596" spans="1:13">
      <c r="A596" t="s">
        <v>913</v>
      </c>
      <c r="B596">
        <v>622006450</v>
      </c>
      <c r="C596">
        <v>77</v>
      </c>
      <c r="D596">
        <v>59840</v>
      </c>
      <c r="E596" t="s">
        <v>914</v>
      </c>
      <c r="I596" s="382" t="s">
        <v>948</v>
      </c>
      <c r="J596" s="382">
        <v>602060147</v>
      </c>
      <c r="K596" s="382">
        <v>355</v>
      </c>
      <c r="L596" s="382">
        <v>75015</v>
      </c>
      <c r="M596" s="382" t="s">
        <v>949</v>
      </c>
    </row>
    <row r="597" spans="1:13">
      <c r="A597" t="s">
        <v>523</v>
      </c>
      <c r="B597">
        <v>622008308</v>
      </c>
      <c r="C597">
        <v>59</v>
      </c>
      <c r="D597">
        <v>59310</v>
      </c>
      <c r="E597" t="s">
        <v>524</v>
      </c>
      <c r="I597" s="382" t="s">
        <v>489</v>
      </c>
      <c r="J597" s="382">
        <v>609849153</v>
      </c>
      <c r="K597" s="382">
        <v>125</v>
      </c>
      <c r="L597" s="382">
        <v>92150</v>
      </c>
      <c r="M597" s="382" t="s">
        <v>490</v>
      </c>
    </row>
    <row r="598" spans="1:13">
      <c r="A598" t="s">
        <v>1</v>
      </c>
      <c r="B598">
        <v>641920277</v>
      </c>
      <c r="C598">
        <v>10</v>
      </c>
      <c r="D598">
        <v>62130</v>
      </c>
      <c r="E598" t="s">
        <v>2</v>
      </c>
      <c r="I598" s="382" t="s">
        <v>799</v>
      </c>
      <c r="J598" s="382">
        <v>616520649</v>
      </c>
      <c r="K598" s="382">
        <v>16</v>
      </c>
      <c r="L598" s="382">
        <v>62200</v>
      </c>
      <c r="M598" s="382" t="s">
        <v>390</v>
      </c>
    </row>
    <row r="599" spans="1:13">
      <c r="A599" t="s">
        <v>580</v>
      </c>
      <c r="B599">
        <v>642041362</v>
      </c>
      <c r="C599">
        <v>145</v>
      </c>
      <c r="D599">
        <v>27000</v>
      </c>
      <c r="E599" t="s">
        <v>581</v>
      </c>
      <c r="I599" s="382" t="s">
        <v>913</v>
      </c>
      <c r="J599" s="382">
        <v>622006450</v>
      </c>
      <c r="K599" s="382">
        <v>77</v>
      </c>
      <c r="L599" s="382">
        <v>59840</v>
      </c>
      <c r="M599" s="382" t="s">
        <v>914</v>
      </c>
    </row>
    <row r="600" spans="1:13">
      <c r="A600" t="s">
        <v>1098</v>
      </c>
      <c r="B600">
        <v>658501838</v>
      </c>
      <c r="C600">
        <v>267</v>
      </c>
      <c r="D600">
        <v>67205</v>
      </c>
      <c r="E600" t="s">
        <v>1099</v>
      </c>
      <c r="I600" s="382" t="s">
        <v>523</v>
      </c>
      <c r="J600" s="382">
        <v>622008308</v>
      </c>
      <c r="K600" s="382">
        <v>59</v>
      </c>
      <c r="L600" s="382">
        <v>59310</v>
      </c>
      <c r="M600" s="382" t="s">
        <v>524</v>
      </c>
    </row>
    <row r="601" spans="1:13">
      <c r="A601" t="s">
        <v>525</v>
      </c>
      <c r="B601">
        <v>661750067</v>
      </c>
      <c r="C601">
        <v>117</v>
      </c>
      <c r="D601">
        <v>62231</v>
      </c>
      <c r="E601" t="s">
        <v>526</v>
      </c>
      <c r="I601" s="382" t="s">
        <v>1</v>
      </c>
      <c r="J601" s="382">
        <v>641920277</v>
      </c>
      <c r="K601" s="382">
        <v>10</v>
      </c>
      <c r="L601" s="382">
        <v>62130</v>
      </c>
      <c r="M601" s="382" t="s">
        <v>2</v>
      </c>
    </row>
    <row r="602" spans="1:13">
      <c r="A602" t="s">
        <v>858</v>
      </c>
      <c r="B602">
        <v>662025196</v>
      </c>
      <c r="C602">
        <v>36115</v>
      </c>
      <c r="D602">
        <v>59500</v>
      </c>
      <c r="E602" t="s">
        <v>429</v>
      </c>
      <c r="I602" s="382" t="s">
        <v>580</v>
      </c>
      <c r="J602" s="382">
        <v>642041362</v>
      </c>
      <c r="K602" s="382">
        <v>145</v>
      </c>
      <c r="L602" s="382">
        <v>27000</v>
      </c>
      <c r="M602" s="382" t="s">
        <v>581</v>
      </c>
    </row>
    <row r="603" spans="1:13">
      <c r="A603" t="s">
        <v>858</v>
      </c>
      <c r="B603">
        <v>662025196</v>
      </c>
      <c r="C603">
        <v>31892</v>
      </c>
      <c r="D603">
        <v>59800</v>
      </c>
      <c r="E603" t="s">
        <v>384</v>
      </c>
      <c r="I603" s="382" t="s">
        <v>1098</v>
      </c>
      <c r="J603" s="382">
        <v>658501838</v>
      </c>
      <c r="K603" s="382">
        <v>267</v>
      </c>
      <c r="L603" s="382">
        <v>67205</v>
      </c>
      <c r="M603" s="382" t="s">
        <v>1099</v>
      </c>
    </row>
    <row r="604" spans="1:13">
      <c r="A604" t="s">
        <v>1026</v>
      </c>
      <c r="B604">
        <v>662042449</v>
      </c>
      <c r="C604">
        <v>5039</v>
      </c>
      <c r="D604">
        <v>59000</v>
      </c>
      <c r="E604" t="s">
        <v>384</v>
      </c>
      <c r="I604" s="382" t="s">
        <v>525</v>
      </c>
      <c r="J604" s="382">
        <v>661750067</v>
      </c>
      <c r="K604" s="382">
        <v>117</v>
      </c>
      <c r="L604" s="382">
        <v>62231</v>
      </c>
      <c r="M604" s="382" t="s">
        <v>526</v>
      </c>
    </row>
    <row r="605" spans="1:13">
      <c r="A605" t="s">
        <v>1006</v>
      </c>
      <c r="B605">
        <v>662042449</v>
      </c>
      <c r="C605">
        <v>14</v>
      </c>
      <c r="D605">
        <v>93100</v>
      </c>
      <c r="E605" t="s">
        <v>1007</v>
      </c>
      <c r="I605" s="382" t="s">
        <v>858</v>
      </c>
      <c r="J605" s="382">
        <v>662025196</v>
      </c>
      <c r="K605" s="382">
        <v>36115</v>
      </c>
      <c r="L605" s="382">
        <v>59500</v>
      </c>
      <c r="M605" s="382" t="s">
        <v>429</v>
      </c>
    </row>
    <row r="606" spans="1:13">
      <c r="A606" t="s">
        <v>825</v>
      </c>
      <c r="B606">
        <v>662043116</v>
      </c>
      <c r="C606">
        <v>414</v>
      </c>
      <c r="D606">
        <v>60200</v>
      </c>
      <c r="E606" t="s">
        <v>826</v>
      </c>
      <c r="I606" s="382" t="s">
        <v>858</v>
      </c>
      <c r="J606" s="382">
        <v>662025196</v>
      </c>
      <c r="K606" s="382">
        <v>31892</v>
      </c>
      <c r="L606" s="382">
        <v>59800</v>
      </c>
      <c r="M606" s="382" t="s">
        <v>384</v>
      </c>
    </row>
    <row r="607" spans="1:13">
      <c r="A607" t="s">
        <v>976</v>
      </c>
      <c r="B607">
        <v>682014030</v>
      </c>
      <c r="C607">
        <v>30</v>
      </c>
      <c r="D607">
        <v>59810</v>
      </c>
      <c r="E607" t="s">
        <v>661</v>
      </c>
      <c r="I607" s="382" t="s">
        <v>1026</v>
      </c>
      <c r="J607" s="382">
        <v>662042449</v>
      </c>
      <c r="K607" s="382">
        <v>5039</v>
      </c>
      <c r="L607" s="382">
        <v>59000</v>
      </c>
      <c r="M607" s="382" t="s">
        <v>384</v>
      </c>
    </row>
    <row r="608" spans="1:13">
      <c r="A608" t="s">
        <v>553</v>
      </c>
      <c r="B608">
        <v>682029608</v>
      </c>
      <c r="C608">
        <v>77</v>
      </c>
      <c r="D608">
        <v>78140</v>
      </c>
      <c r="E608" t="s">
        <v>554</v>
      </c>
      <c r="I608" s="382" t="s">
        <v>1006</v>
      </c>
      <c r="J608" s="382">
        <v>662042449</v>
      </c>
      <c r="K608" s="382">
        <v>14</v>
      </c>
      <c r="L608" s="382">
        <v>93100</v>
      </c>
      <c r="M608" s="382" t="s">
        <v>1007</v>
      </c>
    </row>
    <row r="609" spans="1:13">
      <c r="A609" t="s">
        <v>428</v>
      </c>
      <c r="B609">
        <v>682030895</v>
      </c>
      <c r="C609">
        <v>1000</v>
      </c>
      <c r="D609">
        <v>59500</v>
      </c>
      <c r="E609" t="s">
        <v>429</v>
      </c>
      <c r="I609" s="382" t="s">
        <v>825</v>
      </c>
      <c r="J609" s="382">
        <v>662043116</v>
      </c>
      <c r="K609" s="382">
        <v>414</v>
      </c>
      <c r="L609" s="382">
        <v>60200</v>
      </c>
      <c r="M609" s="382" t="s">
        <v>826</v>
      </c>
    </row>
    <row r="610" spans="1:13">
      <c r="A610" t="s">
        <v>77</v>
      </c>
      <c r="B610">
        <v>685520272</v>
      </c>
      <c r="C610">
        <v>12</v>
      </c>
      <c r="D610">
        <v>59217</v>
      </c>
      <c r="E610" t="s">
        <v>78</v>
      </c>
      <c r="I610" s="382" t="s">
        <v>976</v>
      </c>
      <c r="J610" s="382">
        <v>682014030</v>
      </c>
      <c r="K610" s="382">
        <v>30</v>
      </c>
      <c r="L610" s="382">
        <v>59810</v>
      </c>
      <c r="M610" s="382" t="s">
        <v>661</v>
      </c>
    </row>
    <row r="611" spans="1:13">
      <c r="A611" t="s">
        <v>745</v>
      </c>
      <c r="B611">
        <v>685520504</v>
      </c>
      <c r="C611">
        <v>26</v>
      </c>
      <c r="D611">
        <v>59540</v>
      </c>
      <c r="E611" t="s">
        <v>458</v>
      </c>
      <c r="I611" s="382" t="s">
        <v>553</v>
      </c>
      <c r="J611" s="382">
        <v>682029608</v>
      </c>
      <c r="K611" s="382">
        <v>77</v>
      </c>
      <c r="L611" s="382">
        <v>78140</v>
      </c>
      <c r="M611" s="382" t="s">
        <v>554</v>
      </c>
    </row>
    <row r="612" spans="1:13">
      <c r="A612" t="s">
        <v>6</v>
      </c>
      <c r="B612">
        <v>685820672</v>
      </c>
      <c r="C612">
        <v>51</v>
      </c>
      <c r="D612">
        <v>59980</v>
      </c>
      <c r="E612" t="s">
        <v>637</v>
      </c>
      <c r="I612" s="382" t="s">
        <v>428</v>
      </c>
      <c r="J612" s="382">
        <v>682030895</v>
      </c>
      <c r="K612" s="382">
        <v>1000</v>
      </c>
      <c r="L612" s="382">
        <v>59500</v>
      </c>
      <c r="M612" s="382" t="s">
        <v>429</v>
      </c>
    </row>
    <row r="613" spans="1:13">
      <c r="A613" t="s">
        <v>143</v>
      </c>
      <c r="B613">
        <v>686820382</v>
      </c>
      <c r="C613">
        <v>55</v>
      </c>
      <c r="D613">
        <v>59000</v>
      </c>
      <c r="E613" t="s">
        <v>384</v>
      </c>
      <c r="I613" s="382" t="s">
        <v>77</v>
      </c>
      <c r="J613" s="382">
        <v>685520272</v>
      </c>
      <c r="K613" s="382">
        <v>12</v>
      </c>
      <c r="L613" s="382">
        <v>59217</v>
      </c>
      <c r="M613" s="382" t="s">
        <v>78</v>
      </c>
    </row>
    <row r="614" spans="1:13">
      <c r="A614" t="s">
        <v>594</v>
      </c>
      <c r="B614">
        <v>702031030</v>
      </c>
      <c r="C614">
        <v>191</v>
      </c>
      <c r="D614">
        <v>92130</v>
      </c>
      <c r="E614" t="s">
        <v>595</v>
      </c>
      <c r="I614" s="382" t="s">
        <v>745</v>
      </c>
      <c r="J614" s="382">
        <v>685520504</v>
      </c>
      <c r="K614" s="382">
        <v>26</v>
      </c>
      <c r="L614" s="382">
        <v>59540</v>
      </c>
      <c r="M614" s="382" t="s">
        <v>458</v>
      </c>
    </row>
    <row r="615" spans="1:13">
      <c r="A615" t="s">
        <v>496</v>
      </c>
      <c r="B615">
        <v>705580108</v>
      </c>
      <c r="C615">
        <v>11</v>
      </c>
      <c r="D615">
        <v>89209</v>
      </c>
      <c r="E615" t="s">
        <v>497</v>
      </c>
      <c r="I615" s="382" t="s">
        <v>6</v>
      </c>
      <c r="J615" s="382">
        <v>685820672</v>
      </c>
      <c r="K615" s="382">
        <v>51</v>
      </c>
      <c r="L615" s="382">
        <v>59980</v>
      </c>
      <c r="M615" s="382" t="s">
        <v>637</v>
      </c>
    </row>
    <row r="616" spans="1:13">
      <c r="A616" t="s">
        <v>498</v>
      </c>
      <c r="B616">
        <v>706580149</v>
      </c>
      <c r="C616">
        <v>54</v>
      </c>
      <c r="D616">
        <v>92800</v>
      </c>
      <c r="E616" t="s">
        <v>499</v>
      </c>
      <c r="I616" s="382" t="s">
        <v>143</v>
      </c>
      <c r="J616" s="382">
        <v>686820382</v>
      </c>
      <c r="K616" s="382">
        <v>55</v>
      </c>
      <c r="L616" s="382">
        <v>59000</v>
      </c>
      <c r="M616" s="382" t="s">
        <v>384</v>
      </c>
    </row>
    <row r="617" spans="1:13">
      <c r="A617" t="s">
        <v>24</v>
      </c>
      <c r="B617">
        <v>709804884</v>
      </c>
      <c r="C617">
        <v>27</v>
      </c>
      <c r="D617">
        <v>78140</v>
      </c>
      <c r="E617" t="s">
        <v>25</v>
      </c>
      <c r="I617" s="382" t="s">
        <v>594</v>
      </c>
      <c r="J617" s="382">
        <v>702031030</v>
      </c>
      <c r="K617" s="382">
        <v>191</v>
      </c>
      <c r="L617" s="382">
        <v>92130</v>
      </c>
      <c r="M617" s="382" t="s">
        <v>595</v>
      </c>
    </row>
    <row r="618" spans="1:13">
      <c r="A618" t="s">
        <v>53</v>
      </c>
      <c r="B618">
        <v>719801664</v>
      </c>
      <c r="C618">
        <v>140</v>
      </c>
      <c r="D618">
        <v>78230</v>
      </c>
      <c r="E618" t="s">
        <v>54</v>
      </c>
      <c r="I618" s="382" t="s">
        <v>496</v>
      </c>
      <c r="J618" s="382">
        <v>705580108</v>
      </c>
      <c r="K618" s="382">
        <v>11</v>
      </c>
      <c r="L618" s="382">
        <v>89209</v>
      </c>
      <c r="M618" s="382" t="s">
        <v>497</v>
      </c>
    </row>
    <row r="619" spans="1:13">
      <c r="A619" t="s">
        <v>480</v>
      </c>
      <c r="B619">
        <v>722045622</v>
      </c>
      <c r="C619">
        <v>312</v>
      </c>
      <c r="D619">
        <v>59700</v>
      </c>
      <c r="E619" t="s">
        <v>397</v>
      </c>
      <c r="I619" s="382" t="s">
        <v>498</v>
      </c>
      <c r="J619" s="382">
        <v>706580149</v>
      </c>
      <c r="K619" s="382">
        <v>54</v>
      </c>
      <c r="L619" s="382">
        <v>92800</v>
      </c>
      <c r="M619" s="382" t="s">
        <v>499</v>
      </c>
    </row>
    <row r="620" spans="1:13">
      <c r="A620" t="s">
        <v>480</v>
      </c>
      <c r="B620">
        <v>722045622</v>
      </c>
      <c r="C620">
        <v>56</v>
      </c>
      <c r="D620">
        <v>92230</v>
      </c>
      <c r="E620" t="s">
        <v>653</v>
      </c>
      <c r="I620" s="382" t="s">
        <v>24</v>
      </c>
      <c r="J620" s="382">
        <v>709804884</v>
      </c>
      <c r="K620" s="382">
        <v>27</v>
      </c>
      <c r="L620" s="382">
        <v>78140</v>
      </c>
      <c r="M620" s="382" t="s">
        <v>25</v>
      </c>
    </row>
    <row r="621" spans="1:13">
      <c r="A621" t="s">
        <v>711</v>
      </c>
      <c r="B621">
        <v>728206533</v>
      </c>
      <c r="C621">
        <v>81</v>
      </c>
      <c r="D621">
        <v>94381</v>
      </c>
      <c r="E621" t="s">
        <v>712</v>
      </c>
      <c r="I621" s="382" t="s">
        <v>53</v>
      </c>
      <c r="J621" s="382">
        <v>719801664</v>
      </c>
      <c r="K621" s="382">
        <v>140</v>
      </c>
      <c r="L621" s="382">
        <v>78230</v>
      </c>
      <c r="M621" s="382" t="s">
        <v>54</v>
      </c>
    </row>
    <row r="622" spans="1:13">
      <c r="A622" t="s">
        <v>118</v>
      </c>
      <c r="B622">
        <v>731920237</v>
      </c>
      <c r="C622">
        <v>54</v>
      </c>
      <c r="D622">
        <v>62217</v>
      </c>
      <c r="E622" t="s">
        <v>119</v>
      </c>
      <c r="I622" s="382" t="s">
        <v>480</v>
      </c>
      <c r="J622" s="382">
        <v>722045622</v>
      </c>
      <c r="K622" s="382">
        <v>312</v>
      </c>
      <c r="L622" s="382">
        <v>59700</v>
      </c>
      <c r="M622" s="382" t="s">
        <v>397</v>
      </c>
    </row>
    <row r="623" spans="1:13">
      <c r="A623" t="s">
        <v>146</v>
      </c>
      <c r="B623">
        <v>732062880</v>
      </c>
      <c r="C623">
        <v>73</v>
      </c>
      <c r="D623">
        <v>59701</v>
      </c>
      <c r="E623" t="s">
        <v>22</v>
      </c>
      <c r="I623" s="382" t="s">
        <v>480</v>
      </c>
      <c r="J623" s="382">
        <v>722045622</v>
      </c>
      <c r="K623" s="382">
        <v>56</v>
      </c>
      <c r="L623" s="382">
        <v>92230</v>
      </c>
      <c r="M623" s="382" t="s">
        <v>653</v>
      </c>
    </row>
    <row r="624" spans="1:13">
      <c r="A624" t="s">
        <v>101</v>
      </c>
      <c r="B624">
        <v>775621014</v>
      </c>
      <c r="C624">
        <v>23</v>
      </c>
      <c r="D624">
        <v>59400</v>
      </c>
      <c r="E624" t="s">
        <v>102</v>
      </c>
      <c r="I624" s="382" t="s">
        <v>711</v>
      </c>
      <c r="J624" s="382">
        <v>728206533</v>
      </c>
      <c r="K624" s="382">
        <v>81</v>
      </c>
      <c r="L624" s="382">
        <v>94381</v>
      </c>
      <c r="M624" s="382" t="s">
        <v>712</v>
      </c>
    </row>
    <row r="625" spans="1:13">
      <c r="A625" t="s">
        <v>1120</v>
      </c>
      <c r="B625">
        <v>775621725</v>
      </c>
      <c r="C625">
        <v>24</v>
      </c>
      <c r="D625">
        <v>59140</v>
      </c>
      <c r="E625" t="s">
        <v>357</v>
      </c>
      <c r="I625" s="382" t="s">
        <v>118</v>
      </c>
      <c r="J625" s="382">
        <v>731920237</v>
      </c>
      <c r="K625" s="382">
        <v>54</v>
      </c>
      <c r="L625" s="382">
        <v>62217</v>
      </c>
      <c r="M625" s="382" t="s">
        <v>119</v>
      </c>
    </row>
    <row r="626" spans="1:13">
      <c r="A626" t="s">
        <v>1011</v>
      </c>
      <c r="B626">
        <v>775621949</v>
      </c>
      <c r="C626">
        <v>79</v>
      </c>
      <c r="D626">
        <v>59220</v>
      </c>
      <c r="E626" t="s">
        <v>710</v>
      </c>
      <c r="I626" s="382" t="s">
        <v>146</v>
      </c>
      <c r="J626" s="382">
        <v>732062880</v>
      </c>
      <c r="K626" s="382">
        <v>73</v>
      </c>
      <c r="L626" s="382">
        <v>59701</v>
      </c>
      <c r="M626" s="382" t="s">
        <v>22</v>
      </c>
    </row>
    <row r="627" spans="1:13">
      <c r="A627" t="s">
        <v>474</v>
      </c>
      <c r="B627">
        <v>775624075</v>
      </c>
      <c r="C627">
        <v>88</v>
      </c>
      <c r="D627">
        <v>59710</v>
      </c>
      <c r="E627" t="s">
        <v>475</v>
      </c>
      <c r="I627" s="382" t="s">
        <v>101</v>
      </c>
      <c r="J627" s="382">
        <v>775621014</v>
      </c>
      <c r="K627" s="382">
        <v>23</v>
      </c>
      <c r="L627" s="382">
        <v>59400</v>
      </c>
      <c r="M627" s="382" t="s">
        <v>102</v>
      </c>
    </row>
    <row r="628" spans="1:13">
      <c r="A628" t="s">
        <v>953</v>
      </c>
      <c r="B628">
        <v>775624240</v>
      </c>
      <c r="C628">
        <v>13</v>
      </c>
      <c r="D628">
        <v>59046</v>
      </c>
      <c r="E628" t="s">
        <v>422</v>
      </c>
      <c r="I628" s="382" t="s">
        <v>1120</v>
      </c>
      <c r="J628" s="382">
        <v>775621725</v>
      </c>
      <c r="K628" s="382">
        <v>24</v>
      </c>
      <c r="L628" s="382">
        <v>59140</v>
      </c>
      <c r="M628" s="382" t="s">
        <v>357</v>
      </c>
    </row>
    <row r="629" spans="1:13">
      <c r="A629" t="s">
        <v>1137</v>
      </c>
      <c r="B629">
        <v>775624281</v>
      </c>
      <c r="C629">
        <v>17</v>
      </c>
      <c r="D629">
        <v>59800</v>
      </c>
      <c r="E629" t="s">
        <v>384</v>
      </c>
      <c r="I629" s="382" t="s">
        <v>1011</v>
      </c>
      <c r="J629" s="382">
        <v>775621949</v>
      </c>
      <c r="K629" s="382">
        <v>79</v>
      </c>
      <c r="L629" s="382">
        <v>59220</v>
      </c>
      <c r="M629" s="382" t="s">
        <v>710</v>
      </c>
    </row>
    <row r="630" spans="1:13">
      <c r="A630" t="s">
        <v>1110</v>
      </c>
      <c r="B630">
        <v>775624588</v>
      </c>
      <c r="C630">
        <v>49</v>
      </c>
      <c r="D630">
        <v>59000</v>
      </c>
      <c r="E630" t="s">
        <v>384</v>
      </c>
      <c r="I630" s="382" t="s">
        <v>474</v>
      </c>
      <c r="J630" s="382">
        <v>775624075</v>
      </c>
      <c r="K630" s="382">
        <v>88</v>
      </c>
      <c r="L630" s="382">
        <v>59710</v>
      </c>
      <c r="M630" s="382" t="s">
        <v>475</v>
      </c>
    </row>
    <row r="631" spans="1:13">
      <c r="A631" t="s">
        <v>568</v>
      </c>
      <c r="B631">
        <v>775624679</v>
      </c>
      <c r="C631">
        <v>426</v>
      </c>
      <c r="D631">
        <v>59045</v>
      </c>
      <c r="E631" t="s">
        <v>422</v>
      </c>
      <c r="I631" s="382" t="s">
        <v>953</v>
      </c>
      <c r="J631" s="382">
        <v>775624240</v>
      </c>
      <c r="K631" s="382">
        <v>13</v>
      </c>
      <c r="L631" s="382">
        <v>59046</v>
      </c>
      <c r="M631" s="382" t="s">
        <v>422</v>
      </c>
    </row>
    <row r="632" spans="1:13">
      <c r="A632" t="s">
        <v>956</v>
      </c>
      <c r="B632">
        <v>775627037</v>
      </c>
      <c r="C632">
        <v>184</v>
      </c>
      <c r="D632">
        <v>59250</v>
      </c>
      <c r="E632" t="s">
        <v>957</v>
      </c>
      <c r="I632" s="382" t="s">
        <v>1137</v>
      </c>
      <c r="J632" s="382">
        <v>775624281</v>
      </c>
      <c r="K632" s="382">
        <v>17</v>
      </c>
      <c r="L632" s="382">
        <v>59800</v>
      </c>
      <c r="M632" s="382" t="s">
        <v>384</v>
      </c>
    </row>
    <row r="633" spans="1:13">
      <c r="A633" t="s">
        <v>574</v>
      </c>
      <c r="B633">
        <v>775627037</v>
      </c>
      <c r="C633">
        <v>150</v>
      </c>
      <c r="D633">
        <v>59420</v>
      </c>
      <c r="E633" t="s">
        <v>575</v>
      </c>
      <c r="I633" s="382" t="s">
        <v>1110</v>
      </c>
      <c r="J633" s="382">
        <v>775624588</v>
      </c>
      <c r="K633" s="382">
        <v>49</v>
      </c>
      <c r="L633" s="382">
        <v>59000</v>
      </c>
      <c r="M633" s="382" t="s">
        <v>384</v>
      </c>
    </row>
    <row r="634" spans="1:13">
      <c r="A634" t="s">
        <v>1058</v>
      </c>
      <c r="B634">
        <v>775627292</v>
      </c>
      <c r="C634">
        <v>37</v>
      </c>
      <c r="D634">
        <v>59410</v>
      </c>
      <c r="E634" t="s">
        <v>828</v>
      </c>
      <c r="I634" s="382" t="s">
        <v>568</v>
      </c>
      <c r="J634" s="382">
        <v>775624679</v>
      </c>
      <c r="K634" s="382">
        <v>426</v>
      </c>
      <c r="L634" s="382">
        <v>59045</v>
      </c>
      <c r="M634" s="382" t="s">
        <v>422</v>
      </c>
    </row>
    <row r="635" spans="1:13">
      <c r="A635" t="s">
        <v>1058</v>
      </c>
      <c r="B635">
        <v>775627292</v>
      </c>
      <c r="C635">
        <v>243</v>
      </c>
      <c r="D635">
        <v>59410</v>
      </c>
      <c r="E635" t="s">
        <v>828</v>
      </c>
      <c r="I635" s="382" t="s">
        <v>956</v>
      </c>
      <c r="J635" s="382">
        <v>775627037</v>
      </c>
      <c r="K635" s="382">
        <v>184</v>
      </c>
      <c r="L635" s="382">
        <v>59250</v>
      </c>
      <c r="M635" s="382" t="s">
        <v>957</v>
      </c>
    </row>
    <row r="636" spans="1:13">
      <c r="A636" t="s">
        <v>1058</v>
      </c>
      <c r="B636">
        <v>775627292</v>
      </c>
      <c r="C636">
        <v>45</v>
      </c>
      <c r="D636">
        <v>59230</v>
      </c>
      <c r="E636" t="s">
        <v>1066</v>
      </c>
      <c r="I636" s="382" t="s">
        <v>574</v>
      </c>
      <c r="J636" s="382">
        <v>775627037</v>
      </c>
      <c r="K636" s="382">
        <v>150</v>
      </c>
      <c r="L636" s="382">
        <v>59420</v>
      </c>
      <c r="M636" s="382" t="s">
        <v>575</v>
      </c>
    </row>
    <row r="637" spans="1:13">
      <c r="A637" t="s">
        <v>442</v>
      </c>
      <c r="B637">
        <v>775629918</v>
      </c>
      <c r="C637">
        <v>19</v>
      </c>
      <c r="D637">
        <v>62000</v>
      </c>
      <c r="E637" t="s">
        <v>330</v>
      </c>
      <c r="I637" s="382" t="s">
        <v>1058</v>
      </c>
      <c r="J637" s="382">
        <v>775627292</v>
      </c>
      <c r="K637" s="382">
        <v>37</v>
      </c>
      <c r="L637" s="382">
        <v>59410</v>
      </c>
      <c r="M637" s="382" t="s">
        <v>828</v>
      </c>
    </row>
    <row r="638" spans="1:13">
      <c r="A638" t="s">
        <v>897</v>
      </c>
      <c r="B638">
        <v>775629926</v>
      </c>
      <c r="C638">
        <v>38</v>
      </c>
      <c r="D638">
        <v>62130</v>
      </c>
      <c r="E638" t="s">
        <v>898</v>
      </c>
      <c r="I638" s="382" t="s">
        <v>1058</v>
      </c>
      <c r="J638" s="382">
        <v>775627292</v>
      </c>
      <c r="K638" s="382">
        <v>243</v>
      </c>
      <c r="L638" s="382">
        <v>59410</v>
      </c>
      <c r="M638" s="382" t="s">
        <v>828</v>
      </c>
    </row>
    <row r="639" spans="1:13">
      <c r="A639" t="s">
        <v>1182</v>
      </c>
      <c r="B639">
        <v>775629934</v>
      </c>
      <c r="C639">
        <v>750</v>
      </c>
      <c r="D639">
        <v>62000</v>
      </c>
      <c r="E639" t="s">
        <v>330</v>
      </c>
      <c r="I639" s="382" t="s">
        <v>1058</v>
      </c>
      <c r="J639" s="382">
        <v>775627292</v>
      </c>
      <c r="K639" s="382">
        <v>45</v>
      </c>
      <c r="L639" s="382">
        <v>59230</v>
      </c>
      <c r="M639" s="382" t="s">
        <v>1066</v>
      </c>
    </row>
    <row r="640" spans="1:13">
      <c r="A640" t="s">
        <v>695</v>
      </c>
      <c r="B640">
        <v>775630015</v>
      </c>
      <c r="C640">
        <v>78</v>
      </c>
      <c r="D640">
        <v>59650</v>
      </c>
      <c r="E640" t="s">
        <v>374</v>
      </c>
      <c r="I640" s="382" t="s">
        <v>442</v>
      </c>
      <c r="J640" s="382">
        <v>775629918</v>
      </c>
      <c r="K640" s="382">
        <v>19</v>
      </c>
      <c r="L640" s="382">
        <v>62000</v>
      </c>
      <c r="M640" s="382" t="s">
        <v>330</v>
      </c>
    </row>
    <row r="641" spans="1:13">
      <c r="A641" t="s">
        <v>1003</v>
      </c>
      <c r="B641">
        <v>775630163</v>
      </c>
      <c r="C641">
        <v>19</v>
      </c>
      <c r="D641">
        <v>62008</v>
      </c>
      <c r="E641" t="s">
        <v>762</v>
      </c>
      <c r="I641" s="382" t="s">
        <v>897</v>
      </c>
      <c r="J641" s="382">
        <v>775629926</v>
      </c>
      <c r="K641" s="382">
        <v>38</v>
      </c>
      <c r="L641" s="382">
        <v>62130</v>
      </c>
      <c r="M641" s="382" t="s">
        <v>898</v>
      </c>
    </row>
    <row r="642" spans="1:13">
      <c r="A642" t="s">
        <v>1003</v>
      </c>
      <c r="B642">
        <v>775630163</v>
      </c>
      <c r="C642">
        <v>35</v>
      </c>
      <c r="D642">
        <v>62000</v>
      </c>
      <c r="E642" t="s">
        <v>330</v>
      </c>
      <c r="I642" s="382" t="s">
        <v>1182</v>
      </c>
      <c r="J642" s="382">
        <v>775629934</v>
      </c>
      <c r="K642" s="382">
        <v>750</v>
      </c>
      <c r="L642" s="382">
        <v>62000</v>
      </c>
      <c r="M642" s="382" t="s">
        <v>330</v>
      </c>
    </row>
    <row r="643" spans="1:13">
      <c r="A643" t="s">
        <v>1112</v>
      </c>
      <c r="B643">
        <v>775662026</v>
      </c>
      <c r="C643">
        <v>258</v>
      </c>
      <c r="D643">
        <v>59491</v>
      </c>
      <c r="E643" t="s">
        <v>374</v>
      </c>
      <c r="I643" s="382" t="s">
        <v>695</v>
      </c>
      <c r="J643" s="382">
        <v>775630015</v>
      </c>
      <c r="K643" s="382">
        <v>78</v>
      </c>
      <c r="L643" s="382">
        <v>59650</v>
      </c>
      <c r="M643" s="382" t="s">
        <v>374</v>
      </c>
    </row>
    <row r="644" spans="1:13">
      <c r="A644" t="s">
        <v>626</v>
      </c>
      <c r="B644">
        <v>775666803</v>
      </c>
      <c r="C644">
        <v>33</v>
      </c>
      <c r="D644">
        <v>62100</v>
      </c>
      <c r="E644" t="s">
        <v>386</v>
      </c>
      <c r="I644" s="382" t="s">
        <v>1003</v>
      </c>
      <c r="J644" s="382">
        <v>775630163</v>
      </c>
      <c r="K644" s="382">
        <v>19</v>
      </c>
      <c r="L644" s="382">
        <v>62008</v>
      </c>
      <c r="M644" s="382" t="s">
        <v>762</v>
      </c>
    </row>
    <row r="645" spans="1:13">
      <c r="A645" t="s">
        <v>48</v>
      </c>
      <c r="B645">
        <v>775671258</v>
      </c>
      <c r="C645">
        <v>17</v>
      </c>
      <c r="D645">
        <v>75008</v>
      </c>
      <c r="E645" t="s">
        <v>361</v>
      </c>
      <c r="I645" s="382" t="s">
        <v>1003</v>
      </c>
      <c r="J645" s="382">
        <v>775630163</v>
      </c>
      <c r="K645" s="382">
        <v>35</v>
      </c>
      <c r="L645" s="382">
        <v>62000</v>
      </c>
      <c r="M645" s="382" t="s">
        <v>330</v>
      </c>
    </row>
    <row r="646" spans="1:13">
      <c r="A646" t="s">
        <v>683</v>
      </c>
      <c r="B646">
        <v>775672272</v>
      </c>
      <c r="C646">
        <v>2864</v>
      </c>
      <c r="D646">
        <v>62100</v>
      </c>
      <c r="E646" t="s">
        <v>386</v>
      </c>
      <c r="I646" s="382" t="s">
        <v>1112</v>
      </c>
      <c r="J646" s="382">
        <v>775662026</v>
      </c>
      <c r="K646" s="382">
        <v>258</v>
      </c>
      <c r="L646" s="382">
        <v>59491</v>
      </c>
      <c r="M646" s="382" t="s">
        <v>374</v>
      </c>
    </row>
    <row r="647" spans="1:13">
      <c r="A647" t="s">
        <v>683</v>
      </c>
      <c r="B647">
        <v>775672272</v>
      </c>
      <c r="C647">
        <v>7137</v>
      </c>
      <c r="D647">
        <v>59500</v>
      </c>
      <c r="E647" t="s">
        <v>429</v>
      </c>
      <c r="I647" s="382" t="s">
        <v>626</v>
      </c>
      <c r="J647" s="382">
        <v>775666803</v>
      </c>
      <c r="K647" s="382">
        <v>33</v>
      </c>
      <c r="L647" s="382">
        <v>62100</v>
      </c>
      <c r="M647" s="382" t="s">
        <v>386</v>
      </c>
    </row>
    <row r="648" spans="1:13">
      <c r="A648" t="s">
        <v>683</v>
      </c>
      <c r="B648">
        <v>775672272</v>
      </c>
      <c r="C648">
        <v>19728</v>
      </c>
      <c r="D648">
        <v>62000</v>
      </c>
      <c r="E648" t="s">
        <v>330</v>
      </c>
      <c r="I648" s="382" t="s">
        <v>48</v>
      </c>
      <c r="J648" s="382">
        <v>775671258</v>
      </c>
      <c r="K648" s="382">
        <v>17</v>
      </c>
      <c r="L648" s="382">
        <v>75008</v>
      </c>
      <c r="M648" s="382" t="s">
        <v>361</v>
      </c>
    </row>
    <row r="649" spans="1:13">
      <c r="A649" t="s">
        <v>683</v>
      </c>
      <c r="B649">
        <v>775672272</v>
      </c>
      <c r="C649">
        <v>19728</v>
      </c>
      <c r="D649">
        <v>62000</v>
      </c>
      <c r="E649" t="s">
        <v>753</v>
      </c>
      <c r="I649" s="382" t="s">
        <v>683</v>
      </c>
      <c r="J649" s="382">
        <v>775672272</v>
      </c>
      <c r="K649" s="382">
        <v>2864</v>
      </c>
      <c r="L649" s="382">
        <v>62100</v>
      </c>
      <c r="M649" s="382" t="s">
        <v>386</v>
      </c>
    </row>
    <row r="650" spans="1:13">
      <c r="A650" t="s">
        <v>1121</v>
      </c>
      <c r="B650">
        <v>775675291</v>
      </c>
      <c r="C650">
        <v>428</v>
      </c>
      <c r="D650">
        <v>6410</v>
      </c>
      <c r="E650" t="s">
        <v>1122</v>
      </c>
      <c r="I650" s="382" t="s">
        <v>683</v>
      </c>
      <c r="J650" s="382">
        <v>775672272</v>
      </c>
      <c r="K650" s="382">
        <v>7137</v>
      </c>
      <c r="L650" s="382">
        <v>59500</v>
      </c>
      <c r="M650" s="382" t="s">
        <v>429</v>
      </c>
    </row>
    <row r="651" spans="1:13">
      <c r="A651" t="s">
        <v>718</v>
      </c>
      <c r="B651">
        <v>775688484</v>
      </c>
      <c r="C651">
        <v>28</v>
      </c>
      <c r="D651">
        <v>59650</v>
      </c>
      <c r="E651" t="s">
        <v>374</v>
      </c>
      <c r="I651" s="382" t="s">
        <v>683</v>
      </c>
      <c r="J651" s="382">
        <v>775672272</v>
      </c>
      <c r="K651" s="382">
        <v>19728</v>
      </c>
      <c r="L651" s="382">
        <v>62000</v>
      </c>
      <c r="M651" s="382" t="s">
        <v>330</v>
      </c>
    </row>
    <row r="652" spans="1:13">
      <c r="A652" t="s">
        <v>75</v>
      </c>
      <c r="B652">
        <v>775688682</v>
      </c>
      <c r="C652">
        <v>19</v>
      </c>
      <c r="D652">
        <v>75016</v>
      </c>
      <c r="E652" t="s">
        <v>361</v>
      </c>
      <c r="I652" s="382" t="s">
        <v>683</v>
      </c>
      <c r="J652" s="382">
        <v>775672272</v>
      </c>
      <c r="K652" s="382">
        <v>19728</v>
      </c>
      <c r="L652" s="382">
        <v>62000</v>
      </c>
      <c r="M652" s="382" t="s">
        <v>753</v>
      </c>
    </row>
    <row r="653" spans="1:13">
      <c r="A653" t="s">
        <v>583</v>
      </c>
      <c r="B653">
        <v>775724743</v>
      </c>
      <c r="C653">
        <v>650</v>
      </c>
      <c r="D653">
        <v>59000</v>
      </c>
      <c r="E653" t="s">
        <v>584</v>
      </c>
      <c r="I653" s="382" t="s">
        <v>1121</v>
      </c>
      <c r="J653" s="382">
        <v>775675291</v>
      </c>
      <c r="K653" s="382">
        <v>428</v>
      </c>
      <c r="L653" s="382">
        <v>6410</v>
      </c>
      <c r="M653" s="382" t="s">
        <v>1122</v>
      </c>
    </row>
    <row r="654" spans="1:13">
      <c r="A654" t="s">
        <v>961</v>
      </c>
      <c r="B654">
        <v>776224636</v>
      </c>
      <c r="C654">
        <v>48</v>
      </c>
      <c r="D654">
        <v>59750</v>
      </c>
      <c r="E654" t="s">
        <v>962</v>
      </c>
      <c r="I654" s="382" t="s">
        <v>718</v>
      </c>
      <c r="J654" s="382">
        <v>775688484</v>
      </c>
      <c r="K654" s="382">
        <v>28</v>
      </c>
      <c r="L654" s="382">
        <v>59650</v>
      </c>
      <c r="M654" s="382" t="s">
        <v>374</v>
      </c>
    </row>
    <row r="655" spans="1:13">
      <c r="A655" t="s">
        <v>514</v>
      </c>
      <c r="B655">
        <v>777343815</v>
      </c>
      <c r="C655">
        <v>1131</v>
      </c>
      <c r="D655">
        <v>56204</v>
      </c>
      <c r="E655" t="s">
        <v>515</v>
      </c>
      <c r="I655" s="382" t="s">
        <v>75</v>
      </c>
      <c r="J655" s="382">
        <v>775688682</v>
      </c>
      <c r="K655" s="382">
        <v>19</v>
      </c>
      <c r="L655" s="382">
        <v>75016</v>
      </c>
      <c r="M655" s="382" t="s">
        <v>361</v>
      </c>
    </row>
    <row r="656" spans="1:13">
      <c r="A656" t="s">
        <v>638</v>
      </c>
      <c r="B656">
        <v>778113886</v>
      </c>
      <c r="C656">
        <v>49</v>
      </c>
      <c r="D656">
        <v>59800</v>
      </c>
      <c r="E656" t="s">
        <v>384</v>
      </c>
      <c r="I656" s="382" t="s">
        <v>583</v>
      </c>
      <c r="J656" s="382">
        <v>775724743</v>
      </c>
      <c r="K656" s="382">
        <v>650</v>
      </c>
      <c r="L656" s="382">
        <v>59000</v>
      </c>
      <c r="M656" s="382" t="s">
        <v>584</v>
      </c>
    </row>
    <row r="657" spans="1:13">
      <c r="A657" t="s">
        <v>59</v>
      </c>
      <c r="B657">
        <v>780112835</v>
      </c>
      <c r="C657">
        <v>68</v>
      </c>
      <c r="D657">
        <v>60340</v>
      </c>
      <c r="E657" t="s">
        <v>60</v>
      </c>
      <c r="I657" s="382" t="s">
        <v>961</v>
      </c>
      <c r="J657" s="382">
        <v>776224636</v>
      </c>
      <c r="K657" s="382">
        <v>48</v>
      </c>
      <c r="L657" s="382">
        <v>59750</v>
      </c>
      <c r="M657" s="382" t="s">
        <v>962</v>
      </c>
    </row>
    <row r="658" spans="1:13">
      <c r="A658" t="s">
        <v>1018</v>
      </c>
      <c r="B658">
        <v>780129961</v>
      </c>
      <c r="C658">
        <v>2945</v>
      </c>
      <c r="D658">
        <v>62110</v>
      </c>
      <c r="E658" t="s">
        <v>401</v>
      </c>
      <c r="I658" s="382" t="s">
        <v>514</v>
      </c>
      <c r="J658" s="382">
        <v>777343815</v>
      </c>
      <c r="K658" s="382">
        <v>1131</v>
      </c>
      <c r="L658" s="382">
        <v>56204</v>
      </c>
      <c r="M658" s="382" t="s">
        <v>515</v>
      </c>
    </row>
    <row r="659" spans="1:13">
      <c r="A659" t="s">
        <v>696</v>
      </c>
      <c r="B659">
        <v>780130175</v>
      </c>
      <c r="C659">
        <v>14035</v>
      </c>
      <c r="D659">
        <v>92708</v>
      </c>
      <c r="E659" t="s">
        <v>697</v>
      </c>
      <c r="I659" s="382" t="s">
        <v>638</v>
      </c>
      <c r="J659" s="382">
        <v>778113886</v>
      </c>
      <c r="K659" s="382">
        <v>49</v>
      </c>
      <c r="L659" s="382">
        <v>59800</v>
      </c>
      <c r="M659" s="382" t="s">
        <v>384</v>
      </c>
    </row>
    <row r="660" spans="1:13">
      <c r="A660" t="s">
        <v>654</v>
      </c>
      <c r="B660">
        <v>783585656</v>
      </c>
      <c r="C660">
        <v>29</v>
      </c>
      <c r="D660">
        <v>59500</v>
      </c>
      <c r="E660" t="s">
        <v>429</v>
      </c>
      <c r="I660" s="382" t="s">
        <v>59</v>
      </c>
      <c r="J660" s="382">
        <v>780112835</v>
      </c>
      <c r="K660" s="382">
        <v>68</v>
      </c>
      <c r="L660" s="382">
        <v>60340</v>
      </c>
      <c r="M660" s="382" t="s">
        <v>60</v>
      </c>
    </row>
    <row r="661" spans="1:13">
      <c r="A661" t="s">
        <v>639</v>
      </c>
      <c r="B661">
        <v>783585839</v>
      </c>
      <c r="C661">
        <v>39</v>
      </c>
      <c r="D661">
        <v>59501</v>
      </c>
      <c r="E661" t="s">
        <v>640</v>
      </c>
      <c r="I661" s="382" t="s">
        <v>1018</v>
      </c>
      <c r="J661" s="382">
        <v>780129961</v>
      </c>
      <c r="K661" s="382">
        <v>2945</v>
      </c>
      <c r="L661" s="382">
        <v>62110</v>
      </c>
      <c r="M661" s="382" t="s">
        <v>401</v>
      </c>
    </row>
    <row r="662" spans="1:13">
      <c r="A662" t="s">
        <v>821</v>
      </c>
      <c r="B662">
        <v>783603798</v>
      </c>
      <c r="C662">
        <v>27</v>
      </c>
      <c r="D662">
        <v>59386</v>
      </c>
      <c r="E662" t="s">
        <v>822</v>
      </c>
      <c r="I662" s="382" t="s">
        <v>696</v>
      </c>
      <c r="J662" s="382">
        <v>780130175</v>
      </c>
      <c r="K662" s="382">
        <v>14035</v>
      </c>
      <c r="L662" s="382">
        <v>92708</v>
      </c>
      <c r="M662" s="382" t="s">
        <v>697</v>
      </c>
    </row>
    <row r="663" spans="1:13">
      <c r="A663" t="s">
        <v>915</v>
      </c>
      <c r="B663">
        <v>783702988</v>
      </c>
      <c r="C663">
        <v>16</v>
      </c>
      <c r="D663">
        <v>59800</v>
      </c>
      <c r="E663" t="s">
        <v>384</v>
      </c>
      <c r="I663" s="382" t="s">
        <v>654</v>
      </c>
      <c r="J663" s="382">
        <v>783585656</v>
      </c>
      <c r="K663" s="382">
        <v>29</v>
      </c>
      <c r="L663" s="382">
        <v>59500</v>
      </c>
      <c r="M663" s="382" t="s">
        <v>429</v>
      </c>
    </row>
    <row r="664" spans="1:13">
      <c r="A664" t="s">
        <v>990</v>
      </c>
      <c r="B664">
        <v>783704679</v>
      </c>
      <c r="C664">
        <v>19</v>
      </c>
      <c r="D664">
        <v>59800</v>
      </c>
      <c r="E664" t="s">
        <v>384</v>
      </c>
      <c r="I664" s="382" t="s">
        <v>639</v>
      </c>
      <c r="J664" s="382">
        <v>783585839</v>
      </c>
      <c r="K664" s="382">
        <v>39</v>
      </c>
      <c r="L664" s="382">
        <v>59501</v>
      </c>
      <c r="M664" s="382" t="s">
        <v>640</v>
      </c>
    </row>
    <row r="665" spans="1:13">
      <c r="A665" t="s">
        <v>404</v>
      </c>
      <c r="B665">
        <v>783710130</v>
      </c>
      <c r="C665">
        <v>56</v>
      </c>
      <c r="D665">
        <v>59800</v>
      </c>
      <c r="E665" t="s">
        <v>384</v>
      </c>
      <c r="I665" s="382" t="s">
        <v>821</v>
      </c>
      <c r="J665" s="382">
        <v>783603798</v>
      </c>
      <c r="K665" s="382">
        <v>27</v>
      </c>
      <c r="L665" s="382">
        <v>59386</v>
      </c>
      <c r="M665" s="382" t="s">
        <v>822</v>
      </c>
    </row>
    <row r="666" spans="1:13">
      <c r="A666" t="s">
        <v>945</v>
      </c>
      <c r="B666">
        <v>783712045</v>
      </c>
      <c r="C666">
        <v>39</v>
      </c>
      <c r="D666">
        <v>59800</v>
      </c>
      <c r="E666" t="s">
        <v>384</v>
      </c>
      <c r="I666" s="382" t="s">
        <v>915</v>
      </c>
      <c r="J666" s="382">
        <v>783702988</v>
      </c>
      <c r="K666" s="382">
        <v>16</v>
      </c>
      <c r="L666" s="382">
        <v>59800</v>
      </c>
      <c r="M666" s="382" t="s">
        <v>384</v>
      </c>
    </row>
    <row r="667" spans="1:13">
      <c r="A667" t="s">
        <v>1064</v>
      </c>
      <c r="B667">
        <v>783714819</v>
      </c>
      <c r="C667">
        <v>209</v>
      </c>
      <c r="D667">
        <v>59300</v>
      </c>
      <c r="E667" t="s">
        <v>388</v>
      </c>
      <c r="I667" s="382" t="s">
        <v>990</v>
      </c>
      <c r="J667" s="382">
        <v>783704679</v>
      </c>
      <c r="K667" s="382">
        <v>19</v>
      </c>
      <c r="L667" s="382">
        <v>59800</v>
      </c>
      <c r="M667" s="382" t="s">
        <v>384</v>
      </c>
    </row>
    <row r="668" spans="1:13">
      <c r="A668" t="s">
        <v>589</v>
      </c>
      <c r="B668">
        <v>783747769</v>
      </c>
      <c r="C668">
        <v>140</v>
      </c>
      <c r="D668">
        <v>59600</v>
      </c>
      <c r="E668" t="s">
        <v>577</v>
      </c>
      <c r="I668" s="382" t="s">
        <v>404</v>
      </c>
      <c r="J668" s="382">
        <v>783710130</v>
      </c>
      <c r="K668" s="382">
        <v>56</v>
      </c>
      <c r="L668" s="382">
        <v>59800</v>
      </c>
      <c r="M668" s="382" t="s">
        <v>384</v>
      </c>
    </row>
    <row r="669" spans="1:13">
      <c r="A669" t="s">
        <v>68</v>
      </c>
      <c r="B669">
        <v>783799091</v>
      </c>
      <c r="C669">
        <v>13</v>
      </c>
      <c r="D669">
        <v>59100</v>
      </c>
      <c r="E669" t="s">
        <v>338</v>
      </c>
      <c r="I669" s="382" t="s">
        <v>945</v>
      </c>
      <c r="J669" s="382">
        <v>783712045</v>
      </c>
      <c r="K669" s="382">
        <v>39</v>
      </c>
      <c r="L669" s="382">
        <v>59800</v>
      </c>
      <c r="M669" s="382" t="s">
        <v>384</v>
      </c>
    </row>
    <row r="670" spans="1:13">
      <c r="A670" t="s">
        <v>1102</v>
      </c>
      <c r="B670">
        <v>783805914</v>
      </c>
      <c r="C670">
        <v>18</v>
      </c>
      <c r="D670">
        <v>59100</v>
      </c>
      <c r="E670" t="s">
        <v>338</v>
      </c>
      <c r="I670" s="382" t="s">
        <v>1064</v>
      </c>
      <c r="J670" s="382">
        <v>783714819</v>
      </c>
      <c r="K670" s="382">
        <v>209</v>
      </c>
      <c r="L670" s="382">
        <v>59300</v>
      </c>
      <c r="M670" s="382" t="s">
        <v>388</v>
      </c>
    </row>
    <row r="671" spans="1:13">
      <c r="A671" t="s">
        <v>459</v>
      </c>
      <c r="B671">
        <v>783806102</v>
      </c>
      <c r="C671">
        <v>19</v>
      </c>
      <c r="D671">
        <v>59100</v>
      </c>
      <c r="E671" t="s">
        <v>460</v>
      </c>
      <c r="I671" s="382" t="s">
        <v>589</v>
      </c>
      <c r="J671" s="382">
        <v>783747769</v>
      </c>
      <c r="K671" s="382">
        <v>140</v>
      </c>
      <c r="L671" s="382">
        <v>59600</v>
      </c>
      <c r="M671" s="382" t="s">
        <v>577</v>
      </c>
    </row>
    <row r="672" spans="1:13">
      <c r="A672" t="s">
        <v>892</v>
      </c>
      <c r="B672">
        <v>783806136</v>
      </c>
      <c r="C672">
        <v>25</v>
      </c>
      <c r="D672">
        <v>59100</v>
      </c>
      <c r="E672" t="s">
        <v>338</v>
      </c>
      <c r="I672" s="382" t="s">
        <v>68</v>
      </c>
      <c r="J672" s="382">
        <v>783799091</v>
      </c>
      <c r="K672" s="382">
        <v>13</v>
      </c>
      <c r="L672" s="382">
        <v>59100</v>
      </c>
      <c r="M672" s="382" t="s">
        <v>338</v>
      </c>
    </row>
    <row r="673" spans="1:13">
      <c r="A673" t="s">
        <v>985</v>
      </c>
      <c r="B673">
        <v>783852312</v>
      </c>
      <c r="C673">
        <v>25</v>
      </c>
      <c r="D673">
        <v>59200</v>
      </c>
      <c r="E673" t="s">
        <v>368</v>
      </c>
      <c r="I673" s="382" t="s">
        <v>1102</v>
      </c>
      <c r="J673" s="382">
        <v>783805914</v>
      </c>
      <c r="K673" s="382">
        <v>18</v>
      </c>
      <c r="L673" s="382">
        <v>59100</v>
      </c>
      <c r="M673" s="382" t="s">
        <v>338</v>
      </c>
    </row>
    <row r="674" spans="1:13">
      <c r="A674" t="s">
        <v>592</v>
      </c>
      <c r="B674">
        <v>783895485</v>
      </c>
      <c r="C674">
        <v>28</v>
      </c>
      <c r="D674">
        <v>62120</v>
      </c>
      <c r="E674" t="s">
        <v>593</v>
      </c>
      <c r="I674" s="382" t="s">
        <v>459</v>
      </c>
      <c r="J674" s="382">
        <v>783806102</v>
      </c>
      <c r="K674" s="382">
        <v>19</v>
      </c>
      <c r="L674" s="382">
        <v>59100</v>
      </c>
      <c r="M674" s="382" t="s">
        <v>460</v>
      </c>
    </row>
    <row r="675" spans="1:13">
      <c r="A675" t="s">
        <v>715</v>
      </c>
      <c r="B675">
        <v>783908577</v>
      </c>
      <c r="C675">
        <v>19</v>
      </c>
      <c r="D675">
        <v>62000</v>
      </c>
      <c r="E675" t="s">
        <v>330</v>
      </c>
      <c r="I675" s="382" t="s">
        <v>892</v>
      </c>
      <c r="J675" s="382">
        <v>783806136</v>
      </c>
      <c r="K675" s="382">
        <v>25</v>
      </c>
      <c r="L675" s="382">
        <v>59100</v>
      </c>
      <c r="M675" s="382" t="s">
        <v>338</v>
      </c>
    </row>
    <row r="676" spans="1:13">
      <c r="A676" t="s">
        <v>821</v>
      </c>
      <c r="B676">
        <v>783911944</v>
      </c>
      <c r="C676">
        <v>24</v>
      </c>
      <c r="D676">
        <v>62014</v>
      </c>
      <c r="E676" t="s">
        <v>330</v>
      </c>
      <c r="I676" s="382" t="s">
        <v>985</v>
      </c>
      <c r="J676" s="382">
        <v>783852312</v>
      </c>
      <c r="K676" s="382">
        <v>25</v>
      </c>
      <c r="L676" s="382">
        <v>59200</v>
      </c>
      <c r="M676" s="382" t="s">
        <v>368</v>
      </c>
    </row>
    <row r="677" spans="1:13">
      <c r="A677" t="s">
        <v>761</v>
      </c>
      <c r="B677">
        <v>783911951</v>
      </c>
      <c r="C677">
        <v>11</v>
      </c>
      <c r="D677">
        <v>62015</v>
      </c>
      <c r="E677" t="s">
        <v>762</v>
      </c>
      <c r="I677" s="382" t="s">
        <v>592</v>
      </c>
      <c r="J677" s="382">
        <v>783895485</v>
      </c>
      <c r="K677" s="382">
        <v>28</v>
      </c>
      <c r="L677" s="382">
        <v>62120</v>
      </c>
      <c r="M677" s="382" t="s">
        <v>593</v>
      </c>
    </row>
    <row r="678" spans="1:13">
      <c r="A678" t="s">
        <v>26</v>
      </c>
      <c r="B678">
        <v>783911993</v>
      </c>
      <c r="C678">
        <v>21</v>
      </c>
      <c r="D678">
        <v>62013</v>
      </c>
      <c r="E678" t="s">
        <v>762</v>
      </c>
      <c r="I678" s="382" t="s">
        <v>715</v>
      </c>
      <c r="J678" s="382">
        <v>783908577</v>
      </c>
      <c r="K678" s="382">
        <v>19</v>
      </c>
      <c r="L678" s="382">
        <v>62000</v>
      </c>
      <c r="M678" s="382" t="s">
        <v>330</v>
      </c>
    </row>
    <row r="679" spans="1:13">
      <c r="A679" t="s">
        <v>405</v>
      </c>
      <c r="B679">
        <v>783995830</v>
      </c>
      <c r="C679">
        <v>16</v>
      </c>
      <c r="D679">
        <v>62630</v>
      </c>
      <c r="E679" t="s">
        <v>406</v>
      </c>
      <c r="I679" s="382" t="s">
        <v>821</v>
      </c>
      <c r="J679" s="382">
        <v>783911944</v>
      </c>
      <c r="K679" s="382">
        <v>24</v>
      </c>
      <c r="L679" s="382">
        <v>62014</v>
      </c>
      <c r="M679" s="382" t="s">
        <v>330</v>
      </c>
    </row>
    <row r="680" spans="1:13">
      <c r="A680" t="s">
        <v>381</v>
      </c>
      <c r="B680">
        <v>788412625</v>
      </c>
      <c r="C680">
        <v>55</v>
      </c>
      <c r="D680">
        <v>59320</v>
      </c>
      <c r="E680" t="s">
        <v>382</v>
      </c>
      <c r="I680" s="382" t="s">
        <v>761</v>
      </c>
      <c r="J680" s="382">
        <v>783911951</v>
      </c>
      <c r="K680" s="382">
        <v>11</v>
      </c>
      <c r="L680" s="382">
        <v>62015</v>
      </c>
      <c r="M680" s="382" t="s">
        <v>762</v>
      </c>
    </row>
    <row r="681" spans="1:13">
      <c r="A681" t="s">
        <v>622</v>
      </c>
      <c r="B681">
        <v>806480042</v>
      </c>
      <c r="C681">
        <v>50</v>
      </c>
      <c r="D681">
        <v>59121</v>
      </c>
      <c r="E681" t="s">
        <v>623</v>
      </c>
      <c r="I681" s="382" t="s">
        <v>26</v>
      </c>
      <c r="J681" s="382">
        <v>783911993</v>
      </c>
      <c r="K681" s="382">
        <v>21</v>
      </c>
      <c r="L681" s="382">
        <v>62013</v>
      </c>
      <c r="M681" s="382" t="s">
        <v>762</v>
      </c>
    </row>
    <row r="682" spans="1:13">
      <c r="A682" t="s">
        <v>93</v>
      </c>
      <c r="B682">
        <v>854800745</v>
      </c>
      <c r="C682">
        <v>10</v>
      </c>
      <c r="D682">
        <v>44200</v>
      </c>
      <c r="E682" t="s">
        <v>94</v>
      </c>
      <c r="I682" s="382" t="s">
        <v>405</v>
      </c>
      <c r="J682" s="382">
        <v>783995830</v>
      </c>
      <c r="K682" s="382">
        <v>16</v>
      </c>
      <c r="L682" s="382">
        <v>62630</v>
      </c>
      <c r="M682" s="382" t="s">
        <v>406</v>
      </c>
    </row>
    <row r="683" spans="1:13">
      <c r="A683" t="s">
        <v>424</v>
      </c>
      <c r="B683">
        <v>855200507</v>
      </c>
      <c r="C683">
        <v>17</v>
      </c>
      <c r="D683">
        <v>63000</v>
      </c>
      <c r="E683" t="s">
        <v>425</v>
      </c>
      <c r="I683" s="382" t="s">
        <v>381</v>
      </c>
      <c r="J683" s="382">
        <v>788412625</v>
      </c>
      <c r="K683" s="382">
        <v>55</v>
      </c>
      <c r="L683" s="382">
        <v>59320</v>
      </c>
      <c r="M683" s="382" t="s">
        <v>382</v>
      </c>
    </row>
    <row r="684" spans="1:13">
      <c r="A684" t="s">
        <v>1125</v>
      </c>
      <c r="B684">
        <v>867200578</v>
      </c>
      <c r="C684">
        <v>120</v>
      </c>
      <c r="D684">
        <v>63170</v>
      </c>
      <c r="E684" t="s">
        <v>1126</v>
      </c>
      <c r="I684" s="382" t="s">
        <v>622</v>
      </c>
      <c r="J684" s="382">
        <v>806480042</v>
      </c>
      <c r="K684" s="382">
        <v>50</v>
      </c>
      <c r="L684" s="382">
        <v>59121</v>
      </c>
      <c r="M684" s="382" t="s">
        <v>623</v>
      </c>
    </row>
    <row r="685" spans="1:13">
      <c r="A685" t="s">
        <v>487</v>
      </c>
      <c r="B685">
        <v>876650052</v>
      </c>
      <c r="C685">
        <v>15</v>
      </c>
      <c r="D685">
        <v>25460</v>
      </c>
      <c r="E685" t="s">
        <v>488</v>
      </c>
      <c r="I685" s="382" t="s">
        <v>93</v>
      </c>
      <c r="J685" s="382">
        <v>854800745</v>
      </c>
      <c r="K685" s="382">
        <v>10</v>
      </c>
      <c r="L685" s="382">
        <v>44200</v>
      </c>
      <c r="M685" s="382" t="s">
        <v>94</v>
      </c>
    </row>
    <row r="686" spans="1:13">
      <c r="A686" t="s">
        <v>478</v>
      </c>
      <c r="B686">
        <v>885780197</v>
      </c>
      <c r="C686">
        <v>12</v>
      </c>
      <c r="D686">
        <v>59200</v>
      </c>
      <c r="E686" t="s">
        <v>368</v>
      </c>
      <c r="I686" s="382" t="s">
        <v>424</v>
      </c>
      <c r="J686" s="382">
        <v>855200507</v>
      </c>
      <c r="K686" s="382">
        <v>17</v>
      </c>
      <c r="L686" s="382">
        <v>63000</v>
      </c>
      <c r="M686" s="382" t="s">
        <v>425</v>
      </c>
    </row>
    <row r="687" spans="1:13">
      <c r="A687" t="s">
        <v>1108</v>
      </c>
      <c r="B687">
        <v>886080282</v>
      </c>
      <c r="C687">
        <v>33</v>
      </c>
      <c r="D687">
        <v>59200</v>
      </c>
      <c r="E687" t="s">
        <v>368</v>
      </c>
      <c r="I687" s="382" t="s">
        <v>1125</v>
      </c>
      <c r="J687" s="382">
        <v>867200578</v>
      </c>
      <c r="K687" s="382">
        <v>120</v>
      </c>
      <c r="L687" s="382">
        <v>63170</v>
      </c>
      <c r="M687" s="382" t="s">
        <v>1126</v>
      </c>
    </row>
    <row r="688" spans="1:13">
      <c r="A688" t="s">
        <v>894</v>
      </c>
      <c r="B688">
        <v>886380526</v>
      </c>
      <c r="C688">
        <v>22</v>
      </c>
      <c r="D688">
        <v>59433</v>
      </c>
      <c r="E688" t="s">
        <v>895</v>
      </c>
      <c r="I688" s="382" t="s">
        <v>487</v>
      </c>
      <c r="J688" s="382">
        <v>876650052</v>
      </c>
      <c r="K688" s="382">
        <v>15</v>
      </c>
      <c r="L688" s="382">
        <v>25460</v>
      </c>
      <c r="M688" s="382" t="s">
        <v>488</v>
      </c>
    </row>
    <row r="689" spans="1:13">
      <c r="A689" t="s">
        <v>810</v>
      </c>
      <c r="B689">
        <v>925520108</v>
      </c>
      <c r="C689">
        <v>18</v>
      </c>
      <c r="D689">
        <v>60400</v>
      </c>
      <c r="E689" t="s">
        <v>811</v>
      </c>
      <c r="I689" s="382" t="s">
        <v>478</v>
      </c>
      <c r="J689" s="382">
        <v>885780197</v>
      </c>
      <c r="K689" s="382">
        <v>12</v>
      </c>
      <c r="L689" s="382">
        <v>59200</v>
      </c>
      <c r="M689" s="382" t="s">
        <v>368</v>
      </c>
    </row>
    <row r="690" spans="1:13">
      <c r="A690" t="s">
        <v>752</v>
      </c>
      <c r="B690">
        <v>954200838</v>
      </c>
      <c r="C690">
        <v>74</v>
      </c>
      <c r="D690">
        <v>62230</v>
      </c>
      <c r="E690" t="s">
        <v>753</v>
      </c>
      <c r="I690" s="382" t="s">
        <v>1108</v>
      </c>
      <c r="J690" s="382">
        <v>886080282</v>
      </c>
      <c r="K690" s="382">
        <v>33</v>
      </c>
      <c r="L690" s="382">
        <v>59200</v>
      </c>
      <c r="M690" s="382" t="s">
        <v>368</v>
      </c>
    </row>
    <row r="691" spans="1:13">
      <c r="A691" t="s">
        <v>840</v>
      </c>
      <c r="B691">
        <v>956501258</v>
      </c>
      <c r="C691">
        <v>19</v>
      </c>
      <c r="D691">
        <v>69100</v>
      </c>
      <c r="E691" t="s">
        <v>841</v>
      </c>
      <c r="I691" s="382" t="s">
        <v>894</v>
      </c>
      <c r="J691" s="382">
        <v>886380526</v>
      </c>
      <c r="K691" s="382">
        <v>22</v>
      </c>
      <c r="L691" s="382">
        <v>59433</v>
      </c>
      <c r="M691" s="382" t="s">
        <v>895</v>
      </c>
    </row>
    <row r="692" spans="1:13">
      <c r="A692" t="s">
        <v>1040</v>
      </c>
      <c r="B692">
        <v>958506016</v>
      </c>
      <c r="C692">
        <v>111</v>
      </c>
      <c r="D692">
        <v>38070</v>
      </c>
      <c r="E692" t="s">
        <v>1041</v>
      </c>
      <c r="I692" s="382" t="s">
        <v>810</v>
      </c>
      <c r="J692" s="382">
        <v>925520108</v>
      </c>
      <c r="K692" s="382">
        <v>18</v>
      </c>
      <c r="L692" s="382">
        <v>60400</v>
      </c>
      <c r="M692" s="382" t="s">
        <v>811</v>
      </c>
    </row>
    <row r="693" spans="1:13">
      <c r="A693" t="s">
        <v>665</v>
      </c>
      <c r="B693">
        <v>964201438</v>
      </c>
      <c r="C693">
        <v>238</v>
      </c>
      <c r="D693">
        <v>59160</v>
      </c>
      <c r="E693" t="s">
        <v>666</v>
      </c>
      <c r="I693" s="382" t="s">
        <v>752</v>
      </c>
      <c r="J693" s="382">
        <v>954200838</v>
      </c>
      <c r="K693" s="382">
        <v>74</v>
      </c>
      <c r="L693" s="382">
        <v>62230</v>
      </c>
      <c r="M693" s="382" t="s">
        <v>753</v>
      </c>
    </row>
    <row r="694" spans="1:13">
      <c r="A694" t="s">
        <v>375</v>
      </c>
      <c r="B694">
        <v>969201532</v>
      </c>
      <c r="C694">
        <v>39</v>
      </c>
      <c r="D694">
        <v>59170</v>
      </c>
      <c r="E694" t="s">
        <v>376</v>
      </c>
      <c r="I694" s="382" t="s">
        <v>840</v>
      </c>
      <c r="J694" s="382">
        <v>956501258</v>
      </c>
      <c r="K694" s="382">
        <v>19</v>
      </c>
      <c r="L694" s="382">
        <v>69100</v>
      </c>
      <c r="M694" s="382" t="s">
        <v>841</v>
      </c>
    </row>
    <row r="695" spans="1:13">
      <c r="A695" t="s">
        <v>698</v>
      </c>
      <c r="B695">
        <v>998155816</v>
      </c>
      <c r="C695">
        <v>23</v>
      </c>
      <c r="D695">
        <v>59600</v>
      </c>
      <c r="E695" t="s">
        <v>699</v>
      </c>
      <c r="I695" s="382" t="s">
        <v>1040</v>
      </c>
      <c r="J695" s="382">
        <v>958506016</v>
      </c>
      <c r="K695" s="382">
        <v>111</v>
      </c>
      <c r="L695" s="382">
        <v>38070</v>
      </c>
      <c r="M695" s="382" t="s">
        <v>1041</v>
      </c>
    </row>
    <row r="696" spans="1:13">
      <c r="A696" t="s">
        <v>137</v>
      </c>
      <c r="I696" s="382" t="s">
        <v>665</v>
      </c>
      <c r="J696" s="382">
        <v>964201438</v>
      </c>
      <c r="K696" s="382">
        <v>238</v>
      </c>
      <c r="L696" s="382">
        <v>59160</v>
      </c>
      <c r="M696" s="382" t="s">
        <v>666</v>
      </c>
    </row>
    <row r="697" spans="1:13">
      <c r="A697" t="s">
        <v>148</v>
      </c>
      <c r="I697" s="382" t="s">
        <v>375</v>
      </c>
      <c r="J697" s="382">
        <v>969201532</v>
      </c>
      <c r="K697" s="382">
        <v>39</v>
      </c>
      <c r="L697" s="382">
        <v>59170</v>
      </c>
      <c r="M697" s="382" t="s">
        <v>376</v>
      </c>
    </row>
    <row r="698" spans="1:13">
      <c r="A698" t="s">
        <v>373</v>
      </c>
      <c r="D698">
        <v>59650</v>
      </c>
      <c r="E698" t="s">
        <v>374</v>
      </c>
      <c r="I698" s="382" t="s">
        <v>698</v>
      </c>
      <c r="J698" s="382">
        <v>998155816</v>
      </c>
      <c r="K698" s="382">
        <v>23</v>
      </c>
      <c r="L698" s="382">
        <v>59600</v>
      </c>
      <c r="M698" s="382" t="s">
        <v>699</v>
      </c>
    </row>
    <row r="699" spans="1:13">
      <c r="A699" t="s">
        <v>142</v>
      </c>
      <c r="I699" s="382" t="s">
        <v>137</v>
      </c>
      <c r="J699" s="382"/>
      <c r="K699" s="382"/>
      <c r="L699" s="382"/>
      <c r="M699" s="382"/>
    </row>
    <row r="700" spans="1:13">
      <c r="A700" t="s">
        <v>141</v>
      </c>
      <c r="I700" s="382" t="s">
        <v>148</v>
      </c>
      <c r="J700" s="382"/>
      <c r="K700" s="382"/>
      <c r="L700" s="382"/>
      <c r="M700" s="382"/>
    </row>
    <row r="701" spans="1:13">
      <c r="A701" t="s">
        <v>744</v>
      </c>
      <c r="I701" s="382" t="s">
        <v>373</v>
      </c>
      <c r="J701" s="382"/>
      <c r="K701" s="382"/>
      <c r="L701" s="382">
        <v>59650</v>
      </c>
      <c r="M701" s="382" t="s">
        <v>374</v>
      </c>
    </row>
    <row r="702" spans="1:13">
      <c r="A702" t="s">
        <v>649</v>
      </c>
      <c r="I702" s="382" t="s">
        <v>142</v>
      </c>
      <c r="J702" s="382"/>
      <c r="K702" s="382"/>
      <c r="L702" s="382"/>
      <c r="M702" s="382"/>
    </row>
    <row r="703" spans="1:13">
      <c r="A703" t="s">
        <v>485</v>
      </c>
      <c r="D703">
        <v>91320</v>
      </c>
      <c r="E703" t="s">
        <v>486</v>
      </c>
      <c r="I703" s="382" t="s">
        <v>141</v>
      </c>
      <c r="J703" s="382"/>
      <c r="K703" s="382"/>
      <c r="L703" s="382"/>
      <c r="M703" s="382"/>
    </row>
    <row r="704" spans="1:13">
      <c r="I704" s="382" t="s">
        <v>744</v>
      </c>
      <c r="J704" s="382"/>
      <c r="K704" s="382"/>
      <c r="L704" s="382"/>
      <c r="M704" s="382"/>
    </row>
    <row r="705" spans="9:13">
      <c r="I705" s="382" t="s">
        <v>649</v>
      </c>
      <c r="J705" s="382"/>
      <c r="K705" s="382"/>
      <c r="L705" s="382"/>
      <c r="M705" s="382"/>
    </row>
    <row r="706" spans="9:13">
      <c r="I706" s="382" t="s">
        <v>485</v>
      </c>
      <c r="J706" s="382"/>
      <c r="K706" s="382"/>
      <c r="L706" s="382">
        <v>91320</v>
      </c>
      <c r="M706" s="382" t="s">
        <v>486</v>
      </c>
    </row>
  </sheetData>
  <sortState ref="A2:E1055">
    <sortCondition ref="B1"/>
  </sortState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topLeftCell="D1" workbookViewId="0">
      <selection activeCell="H2" sqref="H1:H2"/>
    </sheetView>
  </sheetViews>
  <sheetFormatPr baseColWidth="10" defaultColWidth="11.5703125" defaultRowHeight="12.75" outlineLevelRow="2"/>
  <cols>
    <col min="1" max="1" width="29.28515625" style="333" bestFit="1" customWidth="1"/>
    <col min="2" max="2" width="10.85546875" style="333" bestFit="1" customWidth="1"/>
    <col min="3" max="3" width="10.85546875" style="333" customWidth="1"/>
    <col min="4" max="4" width="17.42578125" style="333" customWidth="1"/>
    <col min="5" max="5" width="9.28515625" style="333" customWidth="1"/>
    <col min="6" max="6" width="16.42578125" style="333" customWidth="1"/>
    <col min="7" max="7" width="11.5703125" style="333"/>
    <col min="8" max="8" width="43.5703125" style="333" customWidth="1"/>
    <col min="9" max="9" width="5.140625" style="333" customWidth="1"/>
    <col min="10" max="10" width="23.7109375" style="333" customWidth="1"/>
    <col min="11" max="16384" width="11.5703125" style="333"/>
  </cols>
  <sheetData>
    <row r="1" spans="1:15" ht="21" thickBot="1">
      <c r="A1" s="573" t="s">
        <v>2153</v>
      </c>
      <c r="B1" s="574"/>
      <c r="C1" s="574"/>
      <c r="D1" s="574"/>
      <c r="E1" s="574"/>
      <c r="F1" s="575"/>
      <c r="H1" s="458"/>
      <c r="J1" s="408" t="s">
        <v>2222</v>
      </c>
    </row>
    <row r="2" spans="1:15">
      <c r="H2" s="383"/>
      <c r="J2" s="383" t="s">
        <v>2239</v>
      </c>
      <c r="K2" s="382"/>
      <c r="L2" s="382"/>
      <c r="M2" s="382"/>
      <c r="N2" s="382"/>
      <c r="O2" s="382"/>
    </row>
    <row r="3" spans="1:15">
      <c r="A3" s="334" t="s">
        <v>1311</v>
      </c>
      <c r="B3" s="334" t="s">
        <v>2102</v>
      </c>
      <c r="C3" s="334" t="s">
        <v>216</v>
      </c>
      <c r="D3" s="334" t="s">
        <v>2103</v>
      </c>
      <c r="E3" s="334" t="s">
        <v>2104</v>
      </c>
      <c r="F3" s="334" t="s">
        <v>2105</v>
      </c>
      <c r="J3" s="383" t="s">
        <v>2240</v>
      </c>
      <c r="K3" s="382"/>
      <c r="L3" s="382"/>
      <c r="M3" s="382"/>
      <c r="N3" s="382"/>
      <c r="O3" s="382"/>
    </row>
    <row r="4" spans="1:15">
      <c r="A4" s="327" t="s">
        <v>2106</v>
      </c>
      <c r="B4" s="98">
        <v>3</v>
      </c>
      <c r="C4" s="328">
        <v>39814</v>
      </c>
      <c r="D4" s="335">
        <v>3341.2</v>
      </c>
      <c r="E4" s="335">
        <v>977.63512000000003</v>
      </c>
      <c r="F4" s="336">
        <f t="shared" ref="F4:F35" si="0">E4/D4</f>
        <v>0.29260000000000003</v>
      </c>
      <c r="J4" s="383" t="s">
        <v>2241</v>
      </c>
      <c r="K4" s="382"/>
      <c r="L4" s="382"/>
      <c r="M4" s="382"/>
      <c r="N4" s="382"/>
      <c r="O4" s="382"/>
    </row>
    <row r="5" spans="1:15">
      <c r="A5" s="327" t="s">
        <v>2106</v>
      </c>
      <c r="B5" s="98">
        <v>3</v>
      </c>
      <c r="C5" s="328">
        <v>39934</v>
      </c>
      <c r="D5" s="335">
        <v>1810.31</v>
      </c>
      <c r="E5" s="335">
        <v>442.80182600000001</v>
      </c>
      <c r="F5" s="336">
        <f t="shared" si="0"/>
        <v>0.24460000000000001</v>
      </c>
      <c r="J5" s="383" t="s">
        <v>2248</v>
      </c>
      <c r="K5" s="382"/>
      <c r="L5" s="382"/>
      <c r="M5" s="382"/>
      <c r="N5" s="382"/>
      <c r="O5" s="382"/>
    </row>
    <row r="6" spans="1:15">
      <c r="A6" s="327" t="s">
        <v>2114</v>
      </c>
      <c r="B6" s="98">
        <v>4</v>
      </c>
      <c r="C6" s="328">
        <v>39845</v>
      </c>
      <c r="D6" s="335">
        <v>3143.17</v>
      </c>
      <c r="E6" s="335">
        <v>703.44144600000004</v>
      </c>
      <c r="F6" s="336">
        <f t="shared" si="0"/>
        <v>0.2238</v>
      </c>
      <c r="J6" s="383" t="s">
        <v>2242</v>
      </c>
      <c r="K6" s="382"/>
      <c r="L6" s="382"/>
      <c r="M6" s="382"/>
      <c r="N6" s="382"/>
      <c r="O6" s="382"/>
    </row>
    <row r="7" spans="1:15">
      <c r="A7" s="327" t="s">
        <v>2114</v>
      </c>
      <c r="B7" s="98">
        <v>4</v>
      </c>
      <c r="C7" s="328">
        <v>40026</v>
      </c>
      <c r="D7" s="335">
        <v>2567.6</v>
      </c>
      <c r="E7" s="335">
        <v>838.06463999999994</v>
      </c>
      <c r="F7" s="336">
        <f t="shared" si="0"/>
        <v>0.32639999999999997</v>
      </c>
    </row>
    <row r="8" spans="1:15">
      <c r="A8" s="327" t="s">
        <v>2122</v>
      </c>
      <c r="B8" s="98">
        <v>3</v>
      </c>
      <c r="C8" s="328">
        <v>39873</v>
      </c>
      <c r="D8" s="335">
        <v>2680.46</v>
      </c>
      <c r="E8" s="335">
        <v>921.81019400000002</v>
      </c>
      <c r="F8" s="336">
        <f t="shared" si="0"/>
        <v>0.34389999999999998</v>
      </c>
      <c r="J8" s="384" t="s">
        <v>1311</v>
      </c>
      <c r="K8" s="384" t="s">
        <v>2102</v>
      </c>
      <c r="L8" s="384" t="s">
        <v>216</v>
      </c>
      <c r="M8" s="384" t="s">
        <v>2103</v>
      </c>
      <c r="N8" s="384" t="s">
        <v>2104</v>
      </c>
      <c r="O8" s="384" t="s">
        <v>2105</v>
      </c>
    </row>
    <row r="9" spans="1:15">
      <c r="A9" s="327" t="s">
        <v>2122</v>
      </c>
      <c r="B9" s="98">
        <v>3</v>
      </c>
      <c r="C9" s="328">
        <v>39934</v>
      </c>
      <c r="D9" s="335">
        <v>1812.26</v>
      </c>
      <c r="E9" s="335">
        <v>546.39639</v>
      </c>
      <c r="F9" s="336">
        <f t="shared" si="0"/>
        <v>0.30149999999999999</v>
      </c>
      <c r="J9" s="327" t="s">
        <v>2106</v>
      </c>
      <c r="K9" s="98">
        <v>3</v>
      </c>
      <c r="L9" s="328">
        <v>39814</v>
      </c>
      <c r="M9" s="335">
        <v>3341.2</v>
      </c>
      <c r="N9" s="335">
        <v>977.63512000000003</v>
      </c>
      <c r="O9" s="336">
        <f t="shared" ref="O9:O97" si="1">N9/M9</f>
        <v>0.29260000000000003</v>
      </c>
    </row>
    <row r="10" spans="1:15">
      <c r="A10" s="327" t="s">
        <v>2128</v>
      </c>
      <c r="B10" s="98">
        <v>5</v>
      </c>
      <c r="C10" s="328">
        <v>39904</v>
      </c>
      <c r="D10" s="335">
        <v>2567.6</v>
      </c>
      <c r="E10" s="335">
        <v>838.06463999999994</v>
      </c>
      <c r="F10" s="336">
        <f t="shared" si="0"/>
        <v>0.32639999999999997</v>
      </c>
      <c r="J10" s="327" t="s">
        <v>2106</v>
      </c>
      <c r="K10" s="98">
        <v>3</v>
      </c>
      <c r="L10" s="328">
        <v>39934</v>
      </c>
      <c r="M10" s="335">
        <v>1810.31</v>
      </c>
      <c r="N10" s="335">
        <v>442.80182600000001</v>
      </c>
      <c r="O10" s="336">
        <f t="shared" si="1"/>
        <v>0.24460000000000001</v>
      </c>
    </row>
    <row r="11" spans="1:15">
      <c r="A11" s="327" t="s">
        <v>2128</v>
      </c>
      <c r="B11" s="98">
        <v>5</v>
      </c>
      <c r="C11" s="328">
        <v>40118</v>
      </c>
      <c r="D11" s="335">
        <v>4011.9</v>
      </c>
      <c r="E11" s="335">
        <v>1290.2270399999998</v>
      </c>
      <c r="F11" s="336">
        <f t="shared" si="0"/>
        <v>0.32159999999999994</v>
      </c>
      <c r="J11" s="327"/>
      <c r="K11" s="384" t="s">
        <v>2243</v>
      </c>
      <c r="L11" s="328"/>
      <c r="M11" s="335">
        <f>SUBTOTAL(9,M9:M10)</f>
        <v>5151.51</v>
      </c>
      <c r="N11" s="335"/>
      <c r="O11" s="336"/>
    </row>
    <row r="12" spans="1:15">
      <c r="A12" s="327" t="s">
        <v>2132</v>
      </c>
      <c r="B12" s="98">
        <v>5</v>
      </c>
      <c r="C12" s="328">
        <v>39934</v>
      </c>
      <c r="D12" s="335">
        <v>3427.76</v>
      </c>
      <c r="E12" s="335">
        <v>948.11841600000002</v>
      </c>
      <c r="F12" s="336">
        <f t="shared" si="0"/>
        <v>0.27660000000000001</v>
      </c>
      <c r="J12" s="327" t="s">
        <v>2114</v>
      </c>
      <c r="K12" s="98">
        <v>4</v>
      </c>
      <c r="L12" s="328">
        <v>39845</v>
      </c>
      <c r="M12" s="335">
        <v>3143.17</v>
      </c>
      <c r="N12" s="335">
        <v>703.44144600000004</v>
      </c>
      <c r="O12" s="336">
        <f t="shared" si="1"/>
        <v>0.2238</v>
      </c>
    </row>
    <row r="13" spans="1:15">
      <c r="A13" s="327" t="s">
        <v>2132</v>
      </c>
      <c r="B13" s="98">
        <v>5</v>
      </c>
      <c r="C13" s="328">
        <v>40118</v>
      </c>
      <c r="D13" s="335">
        <v>5407.8</v>
      </c>
      <c r="E13" s="335">
        <v>1772.6768400000001</v>
      </c>
      <c r="F13" s="336">
        <f t="shared" si="0"/>
        <v>0.32779999999999998</v>
      </c>
      <c r="J13" s="327" t="s">
        <v>2114</v>
      </c>
      <c r="K13" s="98">
        <v>4</v>
      </c>
      <c r="L13" s="328">
        <v>40026</v>
      </c>
      <c r="M13" s="335">
        <v>2567.6</v>
      </c>
      <c r="N13" s="335">
        <v>838.06463999999994</v>
      </c>
      <c r="O13" s="336">
        <f t="shared" si="1"/>
        <v>0.32639999999999997</v>
      </c>
    </row>
    <row r="14" spans="1:15" s="382" customFormat="1">
      <c r="A14" s="327" t="s">
        <v>2107</v>
      </c>
      <c r="B14" s="98">
        <v>1</v>
      </c>
      <c r="C14" s="328">
        <v>39814</v>
      </c>
      <c r="D14" s="335">
        <v>1425.06</v>
      </c>
      <c r="E14" s="335">
        <v>358.11757799999998</v>
      </c>
      <c r="F14" s="336">
        <f t="shared" si="0"/>
        <v>0.25130000000000002</v>
      </c>
      <c r="J14" s="327"/>
      <c r="K14" s="384" t="s">
        <v>2244</v>
      </c>
      <c r="L14" s="328"/>
      <c r="M14" s="335">
        <f>SUBTOTAL(9,M12:M13)</f>
        <v>5710.77</v>
      </c>
      <c r="N14" s="335"/>
      <c r="O14" s="336"/>
    </row>
    <row r="15" spans="1:15">
      <c r="A15" s="327" t="s">
        <v>2107</v>
      </c>
      <c r="B15" s="98">
        <v>1</v>
      </c>
      <c r="C15" s="328">
        <v>39965</v>
      </c>
      <c r="D15" s="335">
        <v>1776.49</v>
      </c>
      <c r="E15" s="335">
        <v>481.25114099999996</v>
      </c>
      <c r="F15" s="336">
        <f t="shared" si="0"/>
        <v>0.27089999999999997</v>
      </c>
      <c r="J15" s="327" t="s">
        <v>2122</v>
      </c>
      <c r="K15" s="98">
        <v>3</v>
      </c>
      <c r="L15" s="328">
        <v>39873</v>
      </c>
      <c r="M15" s="335">
        <v>2680.46</v>
      </c>
      <c r="N15" s="335">
        <v>921.81019400000002</v>
      </c>
      <c r="O15" s="336">
        <f t="shared" si="1"/>
        <v>0.34389999999999998</v>
      </c>
    </row>
    <row r="16" spans="1:15">
      <c r="A16" s="327" t="s">
        <v>2133</v>
      </c>
      <c r="B16" s="98">
        <v>3</v>
      </c>
      <c r="C16" s="328">
        <v>39934</v>
      </c>
      <c r="D16" s="335">
        <v>1817.85</v>
      </c>
      <c r="E16" s="335">
        <v>573.16810499999997</v>
      </c>
      <c r="F16" s="336">
        <f t="shared" si="0"/>
        <v>0.31530000000000002</v>
      </c>
      <c r="J16" s="327" t="s">
        <v>2122</v>
      </c>
      <c r="K16" s="98">
        <v>3</v>
      </c>
      <c r="L16" s="328">
        <v>39934</v>
      </c>
      <c r="M16" s="335">
        <v>1812.26</v>
      </c>
      <c r="N16" s="335">
        <v>546.39639</v>
      </c>
      <c r="O16" s="336">
        <f t="shared" si="1"/>
        <v>0.30149999999999999</v>
      </c>
    </row>
    <row r="17" spans="1:15" s="382" customFormat="1">
      <c r="A17" s="327" t="s">
        <v>2133</v>
      </c>
      <c r="B17" s="98">
        <v>3</v>
      </c>
      <c r="C17" s="328">
        <v>39995</v>
      </c>
      <c r="D17" s="335">
        <v>2151.52</v>
      </c>
      <c r="E17" s="335">
        <v>649.75903999999991</v>
      </c>
      <c r="F17" s="336">
        <f t="shared" si="0"/>
        <v>0.30199999999999994</v>
      </c>
      <c r="J17" s="327"/>
      <c r="K17" s="384" t="s">
        <v>2243</v>
      </c>
      <c r="L17" s="328"/>
      <c r="M17" s="335">
        <f>SUBTOTAL(9,M15:M16)</f>
        <v>4492.72</v>
      </c>
      <c r="N17" s="335"/>
      <c r="O17" s="336"/>
    </row>
    <row r="18" spans="1:15">
      <c r="A18" s="327" t="s">
        <v>2139</v>
      </c>
      <c r="B18" s="98">
        <v>5</v>
      </c>
      <c r="C18" s="328">
        <v>40026</v>
      </c>
      <c r="D18" s="335">
        <v>3567.47</v>
      </c>
      <c r="E18" s="335">
        <v>1265.3816089999998</v>
      </c>
      <c r="F18" s="336">
        <f t="shared" si="0"/>
        <v>0.35469999999999996</v>
      </c>
      <c r="J18" s="327" t="s">
        <v>2128</v>
      </c>
      <c r="K18" s="98">
        <v>5</v>
      </c>
      <c r="L18" s="328">
        <v>39904</v>
      </c>
      <c r="M18" s="335">
        <v>2567.6</v>
      </c>
      <c r="N18" s="335">
        <v>838.06463999999994</v>
      </c>
      <c r="O18" s="336">
        <f t="shared" si="1"/>
        <v>0.32639999999999997</v>
      </c>
    </row>
    <row r="19" spans="1:15">
      <c r="A19" s="327" t="s">
        <v>2139</v>
      </c>
      <c r="B19" s="98">
        <v>5</v>
      </c>
      <c r="C19" s="328">
        <v>40118</v>
      </c>
      <c r="D19" s="335">
        <v>6025.86</v>
      </c>
      <c r="E19" s="335">
        <v>2344.6621259999997</v>
      </c>
      <c r="F19" s="336">
        <f t="shared" si="0"/>
        <v>0.3891</v>
      </c>
      <c r="J19" s="327" t="s">
        <v>2128</v>
      </c>
      <c r="K19" s="98">
        <v>5</v>
      </c>
      <c r="L19" s="328">
        <v>40118</v>
      </c>
      <c r="M19" s="335">
        <v>4011.9</v>
      </c>
      <c r="N19" s="335">
        <v>1290.2270399999998</v>
      </c>
      <c r="O19" s="336">
        <f t="shared" si="1"/>
        <v>0.32159999999999994</v>
      </c>
    </row>
    <row r="20" spans="1:15" s="382" customFormat="1">
      <c r="A20" s="327" t="s">
        <v>2108</v>
      </c>
      <c r="B20" s="98">
        <v>1</v>
      </c>
      <c r="C20" s="328">
        <v>39814</v>
      </c>
      <c r="D20" s="335">
        <v>1488.82</v>
      </c>
      <c r="E20" s="335">
        <v>542.22824400000002</v>
      </c>
      <c r="F20" s="336">
        <f t="shared" si="0"/>
        <v>0.36420000000000002</v>
      </c>
      <c r="J20" s="327" t="s">
        <v>2132</v>
      </c>
      <c r="K20" s="98">
        <v>5</v>
      </c>
      <c r="L20" s="328">
        <v>39934</v>
      </c>
      <c r="M20" s="335">
        <v>3427.76</v>
      </c>
      <c r="N20" s="335">
        <v>948.11841600000002</v>
      </c>
      <c r="O20" s="336">
        <f t="shared" si="1"/>
        <v>0.27660000000000001</v>
      </c>
    </row>
    <row r="21" spans="1:15">
      <c r="A21" s="327" t="s">
        <v>2108</v>
      </c>
      <c r="B21" s="98">
        <v>1</v>
      </c>
      <c r="C21" s="328">
        <v>40057</v>
      </c>
      <c r="D21" s="335">
        <v>2223.12</v>
      </c>
      <c r="E21" s="335">
        <v>634.03382399999998</v>
      </c>
      <c r="F21" s="336">
        <f t="shared" si="0"/>
        <v>0.28520000000000001</v>
      </c>
      <c r="J21" s="327" t="s">
        <v>2132</v>
      </c>
      <c r="K21" s="98">
        <v>5</v>
      </c>
      <c r="L21" s="328">
        <v>40118</v>
      </c>
      <c r="M21" s="335">
        <v>5407.8</v>
      </c>
      <c r="N21" s="335">
        <v>1772.6768400000001</v>
      </c>
      <c r="O21" s="336">
        <f t="shared" si="1"/>
        <v>0.32779999999999998</v>
      </c>
    </row>
    <row r="22" spans="1:15">
      <c r="A22" s="327" t="s">
        <v>2140</v>
      </c>
      <c r="B22" s="98">
        <v>4</v>
      </c>
      <c r="C22" s="328">
        <v>40026</v>
      </c>
      <c r="D22" s="335">
        <v>2680.46</v>
      </c>
      <c r="E22" s="335">
        <v>921.81019400000002</v>
      </c>
      <c r="F22" s="336">
        <f t="shared" si="0"/>
        <v>0.34389999999999998</v>
      </c>
      <c r="J22" s="327"/>
      <c r="K22" s="384" t="s">
        <v>2245</v>
      </c>
      <c r="L22" s="328"/>
      <c r="M22" s="335">
        <f>SUBTOTAL(9,M18:M21)</f>
        <v>15415.060000000001</v>
      </c>
      <c r="N22" s="335"/>
      <c r="O22" s="336"/>
    </row>
    <row r="23" spans="1:15">
      <c r="A23" s="327" t="s">
        <v>2140</v>
      </c>
      <c r="B23" s="98">
        <v>4</v>
      </c>
      <c r="C23" s="328">
        <v>40087</v>
      </c>
      <c r="D23" s="335">
        <v>1736.92</v>
      </c>
      <c r="E23" s="335">
        <v>413.03957600000001</v>
      </c>
      <c r="F23" s="336">
        <f t="shared" si="0"/>
        <v>0.23779999999999998</v>
      </c>
      <c r="J23" s="327" t="s">
        <v>2107</v>
      </c>
      <c r="K23" s="98">
        <v>1</v>
      </c>
      <c r="L23" s="328">
        <v>39814</v>
      </c>
      <c r="M23" s="335">
        <v>1425.06</v>
      </c>
      <c r="N23" s="335">
        <v>358.11757799999998</v>
      </c>
      <c r="O23" s="336">
        <f t="shared" si="1"/>
        <v>0.25130000000000002</v>
      </c>
    </row>
    <row r="24" spans="1:15">
      <c r="A24" s="327" t="s">
        <v>2123</v>
      </c>
      <c r="B24" s="98">
        <v>2</v>
      </c>
      <c r="C24" s="328">
        <v>39873</v>
      </c>
      <c r="D24" s="335">
        <v>1736.92</v>
      </c>
      <c r="E24" s="335">
        <v>413.03957600000001</v>
      </c>
      <c r="F24" s="336">
        <f t="shared" si="0"/>
        <v>0.23779999999999998</v>
      </c>
      <c r="J24" s="327" t="s">
        <v>2107</v>
      </c>
      <c r="K24" s="98">
        <v>1</v>
      </c>
      <c r="L24" s="328">
        <v>39965</v>
      </c>
      <c r="M24" s="335">
        <v>1776.49</v>
      </c>
      <c r="N24" s="335">
        <v>481.25114099999996</v>
      </c>
      <c r="O24" s="336">
        <f t="shared" si="1"/>
        <v>0.27089999999999997</v>
      </c>
    </row>
    <row r="25" spans="1:15" s="382" customFormat="1">
      <c r="A25" s="327" t="s">
        <v>2123</v>
      </c>
      <c r="B25" s="98">
        <v>2</v>
      </c>
      <c r="C25" s="328">
        <v>40118</v>
      </c>
      <c r="D25" s="335">
        <v>1488.82</v>
      </c>
      <c r="E25" s="335">
        <v>542.22824400000002</v>
      </c>
      <c r="F25" s="336">
        <f t="shared" si="0"/>
        <v>0.36420000000000002</v>
      </c>
      <c r="J25" s="327"/>
      <c r="K25" s="384" t="s">
        <v>2246</v>
      </c>
      <c r="L25" s="328"/>
      <c r="M25" s="335">
        <f>SUBTOTAL(9,M23:M24)</f>
        <v>3201.55</v>
      </c>
      <c r="N25" s="335"/>
      <c r="O25" s="336"/>
    </row>
    <row r="26" spans="1:15">
      <c r="A26" s="327" t="s">
        <v>2143</v>
      </c>
      <c r="B26" s="98">
        <v>4</v>
      </c>
      <c r="C26" s="328">
        <v>40057</v>
      </c>
      <c r="D26" s="335">
        <v>3143.17</v>
      </c>
      <c r="E26" s="335">
        <v>703.44144600000004</v>
      </c>
      <c r="F26" s="336">
        <f t="shared" si="0"/>
        <v>0.2238</v>
      </c>
      <c r="J26" s="327" t="s">
        <v>2133</v>
      </c>
      <c r="K26" s="98">
        <v>3</v>
      </c>
      <c r="L26" s="328">
        <v>39934</v>
      </c>
      <c r="M26" s="335">
        <v>1817.85</v>
      </c>
      <c r="N26" s="335">
        <v>573.16810499999997</v>
      </c>
      <c r="O26" s="336">
        <f t="shared" si="1"/>
        <v>0.31530000000000002</v>
      </c>
    </row>
    <row r="27" spans="1:15">
      <c r="A27" s="327" t="s">
        <v>2143</v>
      </c>
      <c r="B27" s="98">
        <v>4</v>
      </c>
      <c r="C27" s="328">
        <v>40148</v>
      </c>
      <c r="D27" s="335">
        <v>1646.57</v>
      </c>
      <c r="E27" s="335">
        <v>537.44044799999995</v>
      </c>
      <c r="F27" s="336">
        <f t="shared" si="0"/>
        <v>0.32639999999999997</v>
      </c>
      <c r="J27" s="327" t="s">
        <v>2133</v>
      </c>
      <c r="K27" s="98">
        <v>3</v>
      </c>
      <c r="L27" s="328">
        <v>39995</v>
      </c>
      <c r="M27" s="335">
        <v>2151.52</v>
      </c>
      <c r="N27" s="335">
        <v>649.75903999999991</v>
      </c>
      <c r="O27" s="336">
        <f t="shared" si="1"/>
        <v>0.30199999999999994</v>
      </c>
    </row>
    <row r="28" spans="1:15" s="382" customFormat="1">
      <c r="A28" s="327" t="s">
        <v>2109</v>
      </c>
      <c r="B28" s="98">
        <v>3</v>
      </c>
      <c r="C28" s="328">
        <v>39814</v>
      </c>
      <c r="D28" s="335">
        <v>1647.02</v>
      </c>
      <c r="E28" s="335">
        <v>570.19832399999996</v>
      </c>
      <c r="F28" s="336">
        <f t="shared" si="0"/>
        <v>0.34619999999999995</v>
      </c>
      <c r="J28" s="327"/>
      <c r="K28" s="384" t="s">
        <v>2243</v>
      </c>
      <c r="L28" s="328"/>
      <c r="M28" s="335">
        <f>SUBTOTAL(9,M26:M27)</f>
        <v>3969.37</v>
      </c>
      <c r="N28" s="335"/>
      <c r="O28" s="336"/>
    </row>
    <row r="29" spans="1:15">
      <c r="A29" s="327" t="s">
        <v>2109</v>
      </c>
      <c r="B29" s="98">
        <v>3</v>
      </c>
      <c r="C29" s="328">
        <v>39965</v>
      </c>
      <c r="D29" s="335">
        <v>1858.57</v>
      </c>
      <c r="E29" s="335">
        <v>780.04182900000001</v>
      </c>
      <c r="F29" s="336">
        <f t="shared" si="0"/>
        <v>0.41970000000000002</v>
      </c>
      <c r="J29" s="327" t="s">
        <v>2139</v>
      </c>
      <c r="K29" s="98">
        <v>5</v>
      </c>
      <c r="L29" s="328">
        <v>40026</v>
      </c>
      <c r="M29" s="335">
        <v>3567.47</v>
      </c>
      <c r="N29" s="335">
        <v>1265.3816089999998</v>
      </c>
      <c r="O29" s="336">
        <f t="shared" si="1"/>
        <v>0.35469999999999996</v>
      </c>
    </row>
    <row r="30" spans="1:15">
      <c r="A30" s="327" t="s">
        <v>2115</v>
      </c>
      <c r="B30" s="98">
        <v>4</v>
      </c>
      <c r="C30" s="328">
        <v>39845</v>
      </c>
      <c r="D30" s="335">
        <v>1571.49</v>
      </c>
      <c r="E30" s="335">
        <v>523.77761699999996</v>
      </c>
      <c r="F30" s="336">
        <f t="shared" si="0"/>
        <v>0.33329999999999999</v>
      </c>
      <c r="J30" s="327" t="s">
        <v>2139</v>
      </c>
      <c r="K30" s="98">
        <v>5</v>
      </c>
      <c r="L30" s="328">
        <v>40118</v>
      </c>
      <c r="M30" s="335">
        <v>6025.86</v>
      </c>
      <c r="N30" s="335">
        <v>2344.6621259999997</v>
      </c>
      <c r="O30" s="336">
        <f t="shared" si="1"/>
        <v>0.3891</v>
      </c>
    </row>
    <row r="31" spans="1:15" s="382" customFormat="1">
      <c r="A31" s="327" t="s">
        <v>2115</v>
      </c>
      <c r="B31" s="98">
        <v>4</v>
      </c>
      <c r="C31" s="328">
        <v>40057</v>
      </c>
      <c r="D31" s="335">
        <v>3341.2</v>
      </c>
      <c r="E31" s="335">
        <v>977.63512000000003</v>
      </c>
      <c r="F31" s="336">
        <f t="shared" si="0"/>
        <v>0.29260000000000003</v>
      </c>
      <c r="J31" s="327"/>
      <c r="K31" s="384" t="s">
        <v>2245</v>
      </c>
      <c r="L31" s="328"/>
      <c r="M31" s="335">
        <f>SUBTOTAL(9,M29:M30)</f>
        <v>9593.33</v>
      </c>
      <c r="N31" s="335"/>
      <c r="O31" s="336"/>
    </row>
    <row r="32" spans="1:15">
      <c r="A32" s="327" t="s">
        <v>2124</v>
      </c>
      <c r="B32" s="98">
        <v>3</v>
      </c>
      <c r="C32" s="328">
        <v>39873</v>
      </c>
      <c r="D32" s="335">
        <v>1966.55</v>
      </c>
      <c r="E32" s="335">
        <v>618.87328500000001</v>
      </c>
      <c r="F32" s="336">
        <f t="shared" si="0"/>
        <v>0.31470000000000004</v>
      </c>
      <c r="J32" s="327" t="s">
        <v>2108</v>
      </c>
      <c r="K32" s="98">
        <v>1</v>
      </c>
      <c r="L32" s="328">
        <v>39814</v>
      </c>
      <c r="M32" s="335">
        <v>1488.82</v>
      </c>
      <c r="N32" s="335">
        <v>542.22824400000002</v>
      </c>
      <c r="O32" s="336">
        <f t="shared" si="1"/>
        <v>0.36420000000000002</v>
      </c>
    </row>
    <row r="33" spans="1:15">
      <c r="A33" s="327" t="s">
        <v>2124</v>
      </c>
      <c r="B33" s="98">
        <v>3</v>
      </c>
      <c r="C33" s="328">
        <v>39965</v>
      </c>
      <c r="D33" s="335">
        <v>1893.23</v>
      </c>
      <c r="E33" s="335">
        <v>631.77085099999999</v>
      </c>
      <c r="F33" s="336">
        <f t="shared" si="0"/>
        <v>0.3337</v>
      </c>
      <c r="J33" s="327" t="s">
        <v>2108</v>
      </c>
      <c r="K33" s="98">
        <v>1</v>
      </c>
      <c r="L33" s="328">
        <v>40057</v>
      </c>
      <c r="M33" s="335">
        <v>2223.12</v>
      </c>
      <c r="N33" s="335">
        <v>634.03382399999998</v>
      </c>
      <c r="O33" s="336">
        <f t="shared" si="1"/>
        <v>0.28520000000000001</v>
      </c>
    </row>
    <row r="34" spans="1:15" s="382" customFormat="1">
      <c r="A34" s="327" t="s">
        <v>2129</v>
      </c>
      <c r="B34" s="98">
        <v>5</v>
      </c>
      <c r="C34" s="328">
        <v>39904</v>
      </c>
      <c r="D34" s="335">
        <v>1724.1</v>
      </c>
      <c r="E34" s="335">
        <v>472.05857999999995</v>
      </c>
      <c r="F34" s="336">
        <f t="shared" si="0"/>
        <v>0.27379999999999999</v>
      </c>
      <c r="J34" s="327"/>
      <c r="K34" s="384" t="s">
        <v>2246</v>
      </c>
      <c r="L34" s="328"/>
      <c r="M34" s="335">
        <f>SUBTOTAL(9,M32:M33)</f>
        <v>3711.9399999999996</v>
      </c>
      <c r="N34" s="335"/>
      <c r="O34" s="336"/>
    </row>
    <row r="35" spans="1:15">
      <c r="A35" s="327" t="s">
        <v>2129</v>
      </c>
      <c r="B35" s="98">
        <v>5</v>
      </c>
      <c r="C35" s="328">
        <v>40148</v>
      </c>
      <c r="D35" s="335">
        <v>12337</v>
      </c>
      <c r="E35" s="335">
        <v>3530.8494000000001</v>
      </c>
      <c r="F35" s="336">
        <f t="shared" si="0"/>
        <v>0.28620000000000001</v>
      </c>
      <c r="J35" s="327" t="s">
        <v>2140</v>
      </c>
      <c r="K35" s="98">
        <v>4</v>
      </c>
      <c r="L35" s="328">
        <v>40026</v>
      </c>
      <c r="M35" s="335">
        <v>2680.46</v>
      </c>
      <c r="N35" s="335">
        <v>921.81019400000002</v>
      </c>
      <c r="O35" s="336">
        <f t="shared" si="1"/>
        <v>0.34389999999999998</v>
      </c>
    </row>
    <row r="36" spans="1:15">
      <c r="A36" s="327" t="s">
        <v>2130</v>
      </c>
      <c r="B36" s="98">
        <v>2</v>
      </c>
      <c r="C36" s="328">
        <v>39904</v>
      </c>
      <c r="D36" s="335">
        <v>1759.92</v>
      </c>
      <c r="E36" s="335">
        <v>416.57306399999999</v>
      </c>
      <c r="F36" s="336">
        <f t="shared" ref="F36:F67" si="2">E36/D36</f>
        <v>0.23669999999999999</v>
      </c>
      <c r="J36" s="327" t="s">
        <v>2140</v>
      </c>
      <c r="K36" s="98">
        <v>4</v>
      </c>
      <c r="L36" s="328">
        <v>40087</v>
      </c>
      <c r="M36" s="335">
        <v>1736.92</v>
      </c>
      <c r="N36" s="335">
        <v>413.03957600000001</v>
      </c>
      <c r="O36" s="336">
        <f t="shared" si="1"/>
        <v>0.23779999999999998</v>
      </c>
    </row>
    <row r="37" spans="1:15" s="382" customFormat="1">
      <c r="A37" s="327" t="s">
        <v>2130</v>
      </c>
      <c r="B37" s="98">
        <v>2</v>
      </c>
      <c r="C37" s="328">
        <v>39934</v>
      </c>
      <c r="D37" s="335">
        <v>1962.59</v>
      </c>
      <c r="E37" s="335">
        <v>714.9715369999999</v>
      </c>
      <c r="F37" s="336">
        <f t="shared" si="2"/>
        <v>0.36429999999999996</v>
      </c>
      <c r="J37" s="327"/>
      <c r="K37" s="384" t="s">
        <v>2244</v>
      </c>
      <c r="L37" s="328"/>
      <c r="M37" s="335">
        <f>SUBTOTAL(9,M35:M36)</f>
        <v>4417.38</v>
      </c>
      <c r="N37" s="335"/>
      <c r="O37" s="336"/>
    </row>
    <row r="38" spans="1:15">
      <c r="A38" s="327" t="s">
        <v>2135</v>
      </c>
      <c r="B38" s="98">
        <v>5</v>
      </c>
      <c r="C38" s="328">
        <v>39965</v>
      </c>
      <c r="D38" s="335">
        <v>1759.92</v>
      </c>
      <c r="E38" s="335">
        <v>416.57306399999999</v>
      </c>
      <c r="F38" s="336">
        <f t="shared" si="2"/>
        <v>0.23669999999999999</v>
      </c>
      <c r="J38" s="327" t="s">
        <v>2123</v>
      </c>
      <c r="K38" s="98">
        <v>2</v>
      </c>
      <c r="L38" s="328">
        <v>39873</v>
      </c>
      <c r="M38" s="335">
        <v>1736.92</v>
      </c>
      <c r="N38" s="335">
        <v>413.03957600000001</v>
      </c>
      <c r="O38" s="336">
        <f t="shared" si="1"/>
        <v>0.23779999999999998</v>
      </c>
    </row>
    <row r="39" spans="1:15">
      <c r="A39" s="327" t="s">
        <v>2135</v>
      </c>
      <c r="B39" s="98">
        <v>5</v>
      </c>
      <c r="C39" s="328">
        <v>40148</v>
      </c>
      <c r="D39" s="335">
        <v>14612.38</v>
      </c>
      <c r="E39" s="335">
        <v>4499.1518019999994</v>
      </c>
      <c r="F39" s="336">
        <f t="shared" si="2"/>
        <v>0.30789999999999995</v>
      </c>
      <c r="J39" s="327" t="s">
        <v>2123</v>
      </c>
      <c r="K39" s="98">
        <v>2</v>
      </c>
      <c r="L39" s="328">
        <v>40118</v>
      </c>
      <c r="M39" s="335">
        <v>1488.82</v>
      </c>
      <c r="N39" s="335">
        <v>542.22824400000002</v>
      </c>
      <c r="O39" s="336">
        <f t="shared" si="1"/>
        <v>0.36420000000000002</v>
      </c>
    </row>
    <row r="40" spans="1:15" s="382" customFormat="1">
      <c r="A40" s="327" t="s">
        <v>2110</v>
      </c>
      <c r="B40" s="98">
        <v>1</v>
      </c>
      <c r="C40" s="328">
        <v>39814</v>
      </c>
      <c r="D40" s="335">
        <v>1513.13</v>
      </c>
      <c r="E40" s="335">
        <v>391.44673100000006</v>
      </c>
      <c r="F40" s="336">
        <f t="shared" si="2"/>
        <v>0.25870000000000004</v>
      </c>
      <c r="J40" s="327"/>
      <c r="K40" s="384" t="s">
        <v>2247</v>
      </c>
      <c r="L40" s="328"/>
      <c r="M40" s="335">
        <f>SUBTOTAL(9,M38:M39)</f>
        <v>3225.74</v>
      </c>
      <c r="N40" s="335"/>
      <c r="O40" s="336"/>
    </row>
    <row r="41" spans="1:15">
      <c r="A41" s="327" t="s">
        <v>2110</v>
      </c>
      <c r="B41" s="98">
        <v>1</v>
      </c>
      <c r="C41" s="328">
        <v>39995</v>
      </c>
      <c r="D41" s="335">
        <v>1425.06</v>
      </c>
      <c r="E41" s="335">
        <v>358.11757799999998</v>
      </c>
      <c r="F41" s="336">
        <f t="shared" si="2"/>
        <v>0.25130000000000002</v>
      </c>
      <c r="J41" s="327" t="s">
        <v>2143</v>
      </c>
      <c r="K41" s="98">
        <v>4</v>
      </c>
      <c r="L41" s="328">
        <v>40057</v>
      </c>
      <c r="M41" s="335">
        <v>3143.17</v>
      </c>
      <c r="N41" s="335">
        <v>703.44144600000004</v>
      </c>
      <c r="O41" s="336">
        <f t="shared" si="1"/>
        <v>0.2238</v>
      </c>
    </row>
    <row r="42" spans="1:15">
      <c r="A42" s="327" t="s">
        <v>2111</v>
      </c>
      <c r="B42" s="98">
        <v>1</v>
      </c>
      <c r="C42" s="328">
        <v>39814</v>
      </c>
      <c r="D42" s="335">
        <v>1534.83</v>
      </c>
      <c r="E42" s="335">
        <v>436.81261799999999</v>
      </c>
      <c r="F42" s="336">
        <f t="shared" si="2"/>
        <v>0.28460000000000002</v>
      </c>
      <c r="J42" s="327" t="s">
        <v>2143</v>
      </c>
      <c r="K42" s="98">
        <v>4</v>
      </c>
      <c r="L42" s="328">
        <v>40148</v>
      </c>
      <c r="M42" s="335">
        <v>1646.57</v>
      </c>
      <c r="N42" s="335">
        <v>537.44044799999995</v>
      </c>
      <c r="O42" s="336">
        <f t="shared" si="1"/>
        <v>0.32639999999999997</v>
      </c>
    </row>
    <row r="43" spans="1:15" s="382" customFormat="1">
      <c r="A43" s="327" t="s">
        <v>2111</v>
      </c>
      <c r="B43" s="98">
        <v>1</v>
      </c>
      <c r="C43" s="328">
        <v>40026</v>
      </c>
      <c r="D43" s="335">
        <v>5407.8</v>
      </c>
      <c r="E43" s="335">
        <v>1772.6768400000001</v>
      </c>
      <c r="F43" s="336">
        <f t="shared" si="2"/>
        <v>0.32779999999999998</v>
      </c>
      <c r="J43" s="327"/>
      <c r="K43" s="384" t="s">
        <v>2244</v>
      </c>
      <c r="L43" s="328"/>
      <c r="M43" s="335">
        <f>SUBTOTAL(9,M41:M42)</f>
        <v>4789.74</v>
      </c>
      <c r="N43" s="335"/>
      <c r="O43" s="336"/>
    </row>
    <row r="44" spans="1:15">
      <c r="A44" s="327" t="s">
        <v>2136</v>
      </c>
      <c r="B44" s="98">
        <v>3</v>
      </c>
      <c r="C44" s="328">
        <v>39965</v>
      </c>
      <c r="D44" s="335">
        <v>1962.59</v>
      </c>
      <c r="E44" s="335">
        <v>714.9715369999999</v>
      </c>
      <c r="F44" s="336">
        <f t="shared" si="2"/>
        <v>0.36429999999999996</v>
      </c>
      <c r="J44" s="327" t="s">
        <v>2109</v>
      </c>
      <c r="K44" s="98">
        <v>3</v>
      </c>
      <c r="L44" s="328">
        <v>39814</v>
      </c>
      <c r="M44" s="335">
        <v>1647.02</v>
      </c>
      <c r="N44" s="335">
        <v>570.19832399999996</v>
      </c>
      <c r="O44" s="336">
        <f t="shared" si="1"/>
        <v>0.34619999999999995</v>
      </c>
    </row>
    <row r="45" spans="1:15">
      <c r="A45" s="327" t="s">
        <v>2136</v>
      </c>
      <c r="B45" s="98">
        <v>3</v>
      </c>
      <c r="C45" s="328">
        <v>40057</v>
      </c>
      <c r="D45" s="335">
        <v>1893.23</v>
      </c>
      <c r="E45" s="335">
        <v>631.77085099999999</v>
      </c>
      <c r="F45" s="336">
        <f t="shared" si="2"/>
        <v>0.3337</v>
      </c>
      <c r="J45" s="327" t="s">
        <v>2109</v>
      </c>
      <c r="K45" s="98">
        <v>3</v>
      </c>
      <c r="L45" s="328">
        <v>39965</v>
      </c>
      <c r="M45" s="335">
        <v>1858.57</v>
      </c>
      <c r="N45" s="335">
        <v>780.04182900000001</v>
      </c>
      <c r="O45" s="336">
        <f t="shared" si="1"/>
        <v>0.41970000000000002</v>
      </c>
    </row>
    <row r="46" spans="1:15" s="382" customFormat="1">
      <c r="A46" s="327" t="s">
        <v>2116</v>
      </c>
      <c r="B46" s="98">
        <v>1</v>
      </c>
      <c r="C46" s="328">
        <v>39845</v>
      </c>
      <c r="D46" s="335">
        <v>1571.49</v>
      </c>
      <c r="E46" s="335">
        <v>523.77761699999996</v>
      </c>
      <c r="F46" s="336">
        <f t="shared" si="2"/>
        <v>0.33329999999999999</v>
      </c>
      <c r="J46" s="327"/>
      <c r="K46" s="384" t="s">
        <v>2243</v>
      </c>
      <c r="L46" s="328"/>
      <c r="M46" s="335">
        <f>SUBTOTAL(9,M44:M45)</f>
        <v>3505.59</v>
      </c>
      <c r="N46" s="335"/>
      <c r="O46" s="336"/>
    </row>
    <row r="47" spans="1:15">
      <c r="A47" s="327" t="s">
        <v>2116</v>
      </c>
      <c r="B47" s="98">
        <v>1</v>
      </c>
      <c r="C47" s="328">
        <v>40087</v>
      </c>
      <c r="D47" s="335">
        <v>3430.35</v>
      </c>
      <c r="E47" s="335">
        <v>1166.319</v>
      </c>
      <c r="F47" s="336">
        <f t="shared" si="2"/>
        <v>0.34</v>
      </c>
      <c r="J47" s="327" t="s">
        <v>2115</v>
      </c>
      <c r="K47" s="98">
        <v>4</v>
      </c>
      <c r="L47" s="328">
        <v>39845</v>
      </c>
      <c r="M47" s="335">
        <v>1571.49</v>
      </c>
      <c r="N47" s="335">
        <v>523.77761699999996</v>
      </c>
      <c r="O47" s="336">
        <f t="shared" si="1"/>
        <v>0.33329999999999999</v>
      </c>
    </row>
    <row r="48" spans="1:15">
      <c r="A48" s="327" t="s">
        <v>2117</v>
      </c>
      <c r="B48" s="98">
        <v>1</v>
      </c>
      <c r="C48" s="328">
        <v>39845</v>
      </c>
      <c r="D48" s="335">
        <v>1618.49</v>
      </c>
      <c r="E48" s="335">
        <v>486.03254700000002</v>
      </c>
      <c r="F48" s="336">
        <f t="shared" si="2"/>
        <v>0.30030000000000001</v>
      </c>
      <c r="J48" s="327" t="s">
        <v>2115</v>
      </c>
      <c r="K48" s="98">
        <v>4</v>
      </c>
      <c r="L48" s="328">
        <v>40057</v>
      </c>
      <c r="M48" s="335">
        <v>3341.2</v>
      </c>
      <c r="N48" s="335">
        <v>977.63512000000003</v>
      </c>
      <c r="O48" s="336">
        <f t="shared" si="1"/>
        <v>0.29260000000000003</v>
      </c>
    </row>
    <row r="49" spans="1:15" s="382" customFormat="1">
      <c r="A49" s="327" t="s">
        <v>2117</v>
      </c>
      <c r="B49" s="98">
        <v>1</v>
      </c>
      <c r="C49" s="328">
        <v>40118</v>
      </c>
      <c r="D49" s="335">
        <v>1513.13</v>
      </c>
      <c r="E49" s="335">
        <v>391.44673100000006</v>
      </c>
      <c r="F49" s="336">
        <f t="shared" si="2"/>
        <v>0.25870000000000004</v>
      </c>
      <c r="J49" s="327"/>
      <c r="K49" s="384" t="s">
        <v>2244</v>
      </c>
      <c r="L49" s="328"/>
      <c r="M49" s="335">
        <f>SUBTOTAL(9,M47:M48)</f>
        <v>4912.6899999999996</v>
      </c>
      <c r="N49" s="335"/>
      <c r="O49" s="336"/>
    </row>
    <row r="50" spans="1:15">
      <c r="A50" s="327" t="s">
        <v>2118</v>
      </c>
      <c r="B50" s="98">
        <v>1</v>
      </c>
      <c r="C50" s="328">
        <v>39845</v>
      </c>
      <c r="D50" s="335">
        <v>1622.47</v>
      </c>
      <c r="E50" s="335">
        <v>451.20890699999995</v>
      </c>
      <c r="F50" s="336">
        <f t="shared" si="2"/>
        <v>0.27809999999999996</v>
      </c>
      <c r="J50" s="327" t="s">
        <v>2124</v>
      </c>
      <c r="K50" s="98">
        <v>3</v>
      </c>
      <c r="L50" s="328">
        <v>39873</v>
      </c>
      <c r="M50" s="335">
        <v>1966.55</v>
      </c>
      <c r="N50" s="335">
        <v>618.87328500000001</v>
      </c>
      <c r="O50" s="336">
        <f t="shared" si="1"/>
        <v>0.31470000000000004</v>
      </c>
    </row>
    <row r="51" spans="1:15">
      <c r="A51" s="327" t="s">
        <v>2118</v>
      </c>
      <c r="B51" s="98">
        <v>1</v>
      </c>
      <c r="C51" s="328">
        <v>40148</v>
      </c>
      <c r="D51" s="335">
        <v>1858.57</v>
      </c>
      <c r="E51" s="335">
        <v>780.04182900000001</v>
      </c>
      <c r="F51" s="336">
        <f t="shared" si="2"/>
        <v>0.41970000000000002</v>
      </c>
      <c r="J51" s="327" t="s">
        <v>2124</v>
      </c>
      <c r="K51" s="98">
        <v>3</v>
      </c>
      <c r="L51" s="328">
        <v>39965</v>
      </c>
      <c r="M51" s="335">
        <v>1893.23</v>
      </c>
      <c r="N51" s="335">
        <v>631.77085099999999</v>
      </c>
      <c r="O51" s="336">
        <f t="shared" si="1"/>
        <v>0.3337</v>
      </c>
    </row>
    <row r="52" spans="1:15" s="382" customFormat="1">
      <c r="A52" s="327" t="s">
        <v>2112</v>
      </c>
      <c r="B52" s="98">
        <v>4</v>
      </c>
      <c r="C52" s="328">
        <v>39814</v>
      </c>
      <c r="D52" s="335">
        <v>2020</v>
      </c>
      <c r="E52" s="335">
        <v>543.58199999999999</v>
      </c>
      <c r="F52" s="336">
        <f t="shared" si="2"/>
        <v>0.26910000000000001</v>
      </c>
      <c r="J52" s="327"/>
      <c r="K52" s="384" t="s">
        <v>2243</v>
      </c>
      <c r="L52" s="328"/>
      <c r="M52" s="335">
        <f>SUBTOTAL(9,M50:M51)</f>
        <v>3859.7799999999997</v>
      </c>
      <c r="N52" s="335"/>
      <c r="O52" s="336"/>
    </row>
    <row r="53" spans="1:15">
      <c r="A53" s="327" t="s">
        <v>2112</v>
      </c>
      <c r="B53" s="98">
        <v>4</v>
      </c>
      <c r="C53" s="328">
        <v>40057</v>
      </c>
      <c r="D53" s="335">
        <v>3427.76</v>
      </c>
      <c r="E53" s="335">
        <v>948.11841600000002</v>
      </c>
      <c r="F53" s="336">
        <f t="shared" si="2"/>
        <v>0.27660000000000001</v>
      </c>
      <c r="J53" s="327" t="s">
        <v>2129</v>
      </c>
      <c r="K53" s="98">
        <v>5</v>
      </c>
      <c r="L53" s="328">
        <v>39904</v>
      </c>
      <c r="M53" s="335">
        <v>1724.1</v>
      </c>
      <c r="N53" s="335">
        <v>472.05857999999995</v>
      </c>
      <c r="O53" s="336">
        <f t="shared" si="1"/>
        <v>0.27379999999999999</v>
      </c>
    </row>
    <row r="54" spans="1:15">
      <c r="A54" s="327" t="s">
        <v>2119</v>
      </c>
      <c r="B54" s="98">
        <v>3</v>
      </c>
      <c r="C54" s="328">
        <v>39845</v>
      </c>
      <c r="D54" s="335">
        <v>4011.9</v>
      </c>
      <c r="E54" s="335">
        <v>1290.2270399999998</v>
      </c>
      <c r="F54" s="336">
        <f t="shared" si="2"/>
        <v>0.32159999999999994</v>
      </c>
      <c r="J54" s="327" t="s">
        <v>2129</v>
      </c>
      <c r="K54" s="98">
        <v>5</v>
      </c>
      <c r="L54" s="328">
        <v>40148</v>
      </c>
      <c r="M54" s="335">
        <v>12337</v>
      </c>
      <c r="N54" s="335">
        <v>3530.8494000000001</v>
      </c>
      <c r="O54" s="336">
        <f t="shared" si="1"/>
        <v>0.28620000000000001</v>
      </c>
    </row>
    <row r="55" spans="1:15" s="382" customFormat="1">
      <c r="A55" s="327" t="s">
        <v>2119</v>
      </c>
      <c r="B55" s="98">
        <v>3</v>
      </c>
      <c r="C55" s="328">
        <v>39995</v>
      </c>
      <c r="D55" s="335">
        <v>1966.55</v>
      </c>
      <c r="E55" s="335">
        <v>618.87328500000001</v>
      </c>
      <c r="F55" s="336">
        <f t="shared" si="2"/>
        <v>0.31470000000000004</v>
      </c>
      <c r="J55" s="327"/>
      <c r="K55" s="384" t="s">
        <v>2245</v>
      </c>
      <c r="L55" s="328"/>
      <c r="M55" s="335">
        <f>SUBTOTAL(9,M53:M54)</f>
        <v>14061.1</v>
      </c>
      <c r="N55" s="335"/>
      <c r="O55" s="336"/>
    </row>
    <row r="56" spans="1:15">
      <c r="A56" s="327" t="s">
        <v>2125</v>
      </c>
      <c r="B56" s="98">
        <v>3</v>
      </c>
      <c r="C56" s="328">
        <v>39873</v>
      </c>
      <c r="D56" s="335">
        <v>3914.18</v>
      </c>
      <c r="E56" s="335">
        <v>1285.0252939999998</v>
      </c>
      <c r="F56" s="336">
        <f t="shared" si="2"/>
        <v>0.32829999999999998</v>
      </c>
      <c r="J56" s="327" t="s">
        <v>2130</v>
      </c>
      <c r="K56" s="98">
        <v>2</v>
      </c>
      <c r="L56" s="328">
        <v>39904</v>
      </c>
      <c r="M56" s="335">
        <v>1759.92</v>
      </c>
      <c r="N56" s="335">
        <v>416.57306399999999</v>
      </c>
      <c r="O56" s="336">
        <f t="shared" si="1"/>
        <v>0.23669999999999999</v>
      </c>
    </row>
    <row r="57" spans="1:15">
      <c r="A57" s="327" t="s">
        <v>2125</v>
      </c>
      <c r="B57" s="98">
        <v>3</v>
      </c>
      <c r="C57" s="328">
        <v>39995</v>
      </c>
      <c r="D57" s="335">
        <v>2020</v>
      </c>
      <c r="E57" s="335">
        <v>543.58199999999999</v>
      </c>
      <c r="F57" s="336">
        <f t="shared" si="2"/>
        <v>0.26910000000000001</v>
      </c>
      <c r="J57" s="327" t="s">
        <v>2130</v>
      </c>
      <c r="K57" s="98">
        <v>2</v>
      </c>
      <c r="L57" s="328">
        <v>39934</v>
      </c>
      <c r="M57" s="335">
        <v>1962.59</v>
      </c>
      <c r="N57" s="335">
        <v>714.9715369999999</v>
      </c>
      <c r="O57" s="336">
        <f t="shared" si="1"/>
        <v>0.36429999999999996</v>
      </c>
    </row>
    <row r="58" spans="1:15" s="382" customFormat="1">
      <c r="A58" s="327" t="s">
        <v>2131</v>
      </c>
      <c r="B58" s="98">
        <v>2</v>
      </c>
      <c r="C58" s="328">
        <v>39904</v>
      </c>
      <c r="D58" s="335">
        <v>1817.85</v>
      </c>
      <c r="E58" s="335">
        <v>573.16810499999997</v>
      </c>
      <c r="F58" s="336">
        <f t="shared" si="2"/>
        <v>0.31530000000000002</v>
      </c>
      <c r="J58" s="327"/>
      <c r="K58" s="384" t="s">
        <v>2247</v>
      </c>
      <c r="L58" s="328"/>
      <c r="M58" s="335">
        <f>SUBTOTAL(9,M56:M57)</f>
        <v>3722.51</v>
      </c>
      <c r="N58" s="335"/>
      <c r="O58" s="336"/>
    </row>
    <row r="59" spans="1:15">
      <c r="A59" s="327" t="s">
        <v>2131</v>
      </c>
      <c r="B59" s="98">
        <v>2</v>
      </c>
      <c r="C59" s="328">
        <v>39904</v>
      </c>
      <c r="D59" s="335">
        <v>1776.49</v>
      </c>
      <c r="E59" s="335">
        <v>481.25114099999996</v>
      </c>
      <c r="F59" s="336">
        <f t="shared" si="2"/>
        <v>0.27089999999999997</v>
      </c>
      <c r="J59" s="327" t="s">
        <v>2135</v>
      </c>
      <c r="K59" s="98">
        <v>5</v>
      </c>
      <c r="L59" s="328">
        <v>39965</v>
      </c>
      <c r="M59" s="335">
        <v>1759.92</v>
      </c>
      <c r="N59" s="335">
        <v>416.57306399999999</v>
      </c>
      <c r="O59" s="336">
        <f t="shared" si="1"/>
        <v>0.23669999999999999</v>
      </c>
    </row>
    <row r="60" spans="1:15">
      <c r="A60" s="327" t="s">
        <v>2134</v>
      </c>
      <c r="B60" s="98">
        <v>4</v>
      </c>
      <c r="C60" s="328">
        <v>39934</v>
      </c>
      <c r="D60" s="335">
        <v>1622.47</v>
      </c>
      <c r="E60" s="335">
        <v>451.20890699999995</v>
      </c>
      <c r="F60" s="336">
        <f t="shared" si="2"/>
        <v>0.27809999999999996</v>
      </c>
      <c r="J60" s="327" t="s">
        <v>2135</v>
      </c>
      <c r="K60" s="98">
        <v>5</v>
      </c>
      <c r="L60" s="328">
        <v>40148</v>
      </c>
      <c r="M60" s="335">
        <v>14612.38</v>
      </c>
      <c r="N60" s="335">
        <v>4499.1518019999994</v>
      </c>
      <c r="O60" s="336">
        <f t="shared" si="1"/>
        <v>0.30789999999999995</v>
      </c>
    </row>
    <row r="61" spans="1:15" s="382" customFormat="1">
      <c r="A61" s="327" t="s">
        <v>2134</v>
      </c>
      <c r="B61" s="98">
        <v>4</v>
      </c>
      <c r="C61" s="328">
        <v>40087</v>
      </c>
      <c r="D61" s="335">
        <v>3430.35</v>
      </c>
      <c r="E61" s="335">
        <v>1166.319</v>
      </c>
      <c r="F61" s="336">
        <f t="shared" si="2"/>
        <v>0.34</v>
      </c>
      <c r="J61" s="327"/>
      <c r="K61" s="384" t="s">
        <v>2245</v>
      </c>
      <c r="L61" s="328"/>
      <c r="M61" s="335">
        <f>SUBTOTAL(9,M59:M60)</f>
        <v>16372.3</v>
      </c>
      <c r="N61" s="335"/>
      <c r="O61" s="336"/>
    </row>
    <row r="62" spans="1:15">
      <c r="A62" s="327" t="s">
        <v>2120</v>
      </c>
      <c r="B62" s="98">
        <v>1</v>
      </c>
      <c r="C62" s="328">
        <v>39845</v>
      </c>
      <c r="D62" s="335">
        <v>1628.72</v>
      </c>
      <c r="E62" s="335">
        <v>387.472488</v>
      </c>
      <c r="F62" s="336">
        <f t="shared" si="2"/>
        <v>0.2379</v>
      </c>
      <c r="J62" s="327" t="s">
        <v>2110</v>
      </c>
      <c r="K62" s="98">
        <v>1</v>
      </c>
      <c r="L62" s="328">
        <v>39814</v>
      </c>
      <c r="M62" s="335">
        <v>1513.13</v>
      </c>
      <c r="N62" s="335">
        <v>391.44673100000006</v>
      </c>
      <c r="O62" s="336">
        <f t="shared" si="1"/>
        <v>0.25870000000000004</v>
      </c>
    </row>
    <row r="63" spans="1:15">
      <c r="A63" s="327" t="s">
        <v>2120</v>
      </c>
      <c r="B63" s="98">
        <v>1</v>
      </c>
      <c r="C63" s="328">
        <v>39965</v>
      </c>
      <c r="D63" s="335">
        <v>12337</v>
      </c>
      <c r="E63" s="335">
        <v>3530.8494000000001</v>
      </c>
      <c r="F63" s="336">
        <f t="shared" si="2"/>
        <v>0.28620000000000001</v>
      </c>
      <c r="J63" s="327" t="s">
        <v>2110</v>
      </c>
      <c r="K63" s="98">
        <v>1</v>
      </c>
      <c r="L63" s="328">
        <v>39995</v>
      </c>
      <c r="M63" s="335">
        <v>1425.06</v>
      </c>
      <c r="N63" s="335">
        <v>358.11757799999998</v>
      </c>
      <c r="O63" s="336">
        <f t="shared" si="1"/>
        <v>0.25130000000000002</v>
      </c>
    </row>
    <row r="64" spans="1:15" s="382" customFormat="1">
      <c r="A64" s="327" t="s">
        <v>2137</v>
      </c>
      <c r="B64" s="98">
        <v>4</v>
      </c>
      <c r="C64" s="328">
        <v>39995</v>
      </c>
      <c r="D64" s="335">
        <v>1534.83</v>
      </c>
      <c r="E64" s="335">
        <v>436.81261799999999</v>
      </c>
      <c r="F64" s="336">
        <f t="shared" si="2"/>
        <v>0.28460000000000002</v>
      </c>
      <c r="J64" s="327" t="s">
        <v>2111</v>
      </c>
      <c r="K64" s="98">
        <v>1</v>
      </c>
      <c r="L64" s="328">
        <v>39814</v>
      </c>
      <c r="M64" s="335">
        <v>1534.83</v>
      </c>
      <c r="N64" s="335">
        <v>436.81261799999999</v>
      </c>
      <c r="O64" s="336">
        <f t="shared" si="1"/>
        <v>0.28460000000000002</v>
      </c>
    </row>
    <row r="65" spans="1:15">
      <c r="A65" s="327" t="s">
        <v>2137</v>
      </c>
      <c r="B65" s="98">
        <v>4</v>
      </c>
      <c r="C65" s="328">
        <v>40087</v>
      </c>
      <c r="D65" s="335">
        <v>3567.47</v>
      </c>
      <c r="E65" s="335">
        <v>1265.3816089999998</v>
      </c>
      <c r="F65" s="336">
        <f t="shared" si="2"/>
        <v>0.35469999999999996</v>
      </c>
      <c r="J65" s="327" t="s">
        <v>2111</v>
      </c>
      <c r="K65" s="98">
        <v>1</v>
      </c>
      <c r="L65" s="328">
        <v>40026</v>
      </c>
      <c r="M65" s="335">
        <v>5407.8</v>
      </c>
      <c r="N65" s="335">
        <v>1772.6768400000001</v>
      </c>
      <c r="O65" s="336">
        <f t="shared" si="1"/>
        <v>0.32779999999999998</v>
      </c>
    </row>
    <row r="66" spans="1:15">
      <c r="A66" s="327" t="s">
        <v>2141</v>
      </c>
      <c r="B66" s="98">
        <v>4</v>
      </c>
      <c r="C66" s="328">
        <v>40026</v>
      </c>
      <c r="D66" s="335">
        <v>1618.49</v>
      </c>
      <c r="E66" s="335">
        <v>486.03254700000002</v>
      </c>
      <c r="F66" s="336">
        <f t="shared" si="2"/>
        <v>0.30030000000000001</v>
      </c>
      <c r="J66" s="327"/>
      <c r="K66" s="384" t="s">
        <v>2246</v>
      </c>
      <c r="L66" s="328"/>
      <c r="M66" s="335">
        <f>SUBTOTAL(9,M62:M65)</f>
        <v>9880.82</v>
      </c>
      <c r="N66" s="335"/>
      <c r="O66" s="336"/>
    </row>
    <row r="67" spans="1:15">
      <c r="A67" s="327" t="s">
        <v>2141</v>
      </c>
      <c r="B67" s="98">
        <v>4</v>
      </c>
      <c r="C67" s="328">
        <v>40087</v>
      </c>
      <c r="D67" s="335">
        <v>3914.18</v>
      </c>
      <c r="E67" s="335">
        <v>1285.0252939999998</v>
      </c>
      <c r="F67" s="336">
        <f t="shared" si="2"/>
        <v>0.32829999999999998</v>
      </c>
      <c r="J67" s="327" t="s">
        <v>2136</v>
      </c>
      <c r="K67" s="98">
        <v>3</v>
      </c>
      <c r="L67" s="328">
        <v>39965</v>
      </c>
      <c r="M67" s="335">
        <v>1962.59</v>
      </c>
      <c r="N67" s="335">
        <v>714.9715369999999</v>
      </c>
      <c r="O67" s="336">
        <f t="shared" si="1"/>
        <v>0.36429999999999996</v>
      </c>
    </row>
    <row r="68" spans="1:15">
      <c r="A68" s="327" t="s">
        <v>2144</v>
      </c>
      <c r="B68" s="98">
        <v>5</v>
      </c>
      <c r="C68" s="328">
        <v>40057</v>
      </c>
      <c r="D68" s="335">
        <v>14612.38</v>
      </c>
      <c r="E68" s="335">
        <v>4499.1518019999994</v>
      </c>
      <c r="F68" s="336">
        <f t="shared" ref="F68:F81" si="3">E68/D68</f>
        <v>0.30789999999999995</v>
      </c>
      <c r="J68" s="327" t="s">
        <v>2136</v>
      </c>
      <c r="K68" s="98">
        <v>3</v>
      </c>
      <c r="L68" s="328">
        <v>40057</v>
      </c>
      <c r="M68" s="335">
        <v>1893.23</v>
      </c>
      <c r="N68" s="335">
        <v>631.77085099999999</v>
      </c>
      <c r="O68" s="336">
        <f t="shared" si="1"/>
        <v>0.3337</v>
      </c>
    </row>
    <row r="69" spans="1:15" s="382" customFormat="1">
      <c r="A69" s="327" t="s">
        <v>2144</v>
      </c>
      <c r="B69" s="98">
        <v>5</v>
      </c>
      <c r="C69" s="328">
        <v>40148</v>
      </c>
      <c r="D69" s="335">
        <v>21849.16</v>
      </c>
      <c r="E69" s="335">
        <v>4487.8174639999997</v>
      </c>
      <c r="F69" s="336">
        <f t="shared" si="3"/>
        <v>0.2054</v>
      </c>
      <c r="J69" s="327"/>
      <c r="K69" s="384" t="s">
        <v>2243</v>
      </c>
      <c r="L69" s="328"/>
      <c r="M69" s="335">
        <f>SUBTOTAL(9,M67:M68)</f>
        <v>3855.8199999999997</v>
      </c>
      <c r="N69" s="335"/>
      <c r="O69" s="336"/>
    </row>
    <row r="70" spans="1:15">
      <c r="A70" s="327" t="s">
        <v>2126</v>
      </c>
      <c r="B70" s="98">
        <v>1</v>
      </c>
      <c r="C70" s="328">
        <v>39873</v>
      </c>
      <c r="D70" s="335">
        <v>1646.57</v>
      </c>
      <c r="E70" s="335">
        <v>537.44044799999995</v>
      </c>
      <c r="F70" s="336">
        <f t="shared" si="3"/>
        <v>0.32639999999999997</v>
      </c>
      <c r="J70" s="327" t="s">
        <v>2116</v>
      </c>
      <c r="K70" s="98">
        <v>1</v>
      </c>
      <c r="L70" s="328">
        <v>39845</v>
      </c>
      <c r="M70" s="335">
        <v>1571.49</v>
      </c>
      <c r="N70" s="335">
        <v>523.77761699999996</v>
      </c>
      <c r="O70" s="336">
        <f t="shared" si="1"/>
        <v>0.33329999999999999</v>
      </c>
    </row>
    <row r="71" spans="1:15">
      <c r="A71" s="327" t="s">
        <v>2126</v>
      </c>
      <c r="B71" s="98">
        <v>1</v>
      </c>
      <c r="C71" s="328">
        <v>40087</v>
      </c>
      <c r="D71" s="335">
        <v>1810.31</v>
      </c>
      <c r="E71" s="335">
        <v>442.80182600000001</v>
      </c>
      <c r="F71" s="336">
        <f t="shared" si="3"/>
        <v>0.24460000000000001</v>
      </c>
      <c r="J71" s="327" t="s">
        <v>2116</v>
      </c>
      <c r="K71" s="98">
        <v>1</v>
      </c>
      <c r="L71" s="328">
        <v>40087</v>
      </c>
      <c r="M71" s="335">
        <v>3430.35</v>
      </c>
      <c r="N71" s="335">
        <v>1166.319</v>
      </c>
      <c r="O71" s="336">
        <f t="shared" si="1"/>
        <v>0.34</v>
      </c>
    </row>
    <row r="72" spans="1:15" s="382" customFormat="1">
      <c r="A72" s="327" t="s">
        <v>2138</v>
      </c>
      <c r="B72" s="98">
        <v>3</v>
      </c>
      <c r="C72" s="328">
        <v>39995</v>
      </c>
      <c r="D72" s="335">
        <v>2151.52</v>
      </c>
      <c r="E72" s="335">
        <v>649.75903999999991</v>
      </c>
      <c r="F72" s="336">
        <f t="shared" si="3"/>
        <v>0.30199999999999994</v>
      </c>
      <c r="J72" s="327" t="s">
        <v>2117</v>
      </c>
      <c r="K72" s="98">
        <v>1</v>
      </c>
      <c r="L72" s="328">
        <v>39845</v>
      </c>
      <c r="M72" s="335">
        <v>1618.49</v>
      </c>
      <c r="N72" s="335">
        <v>486.03254700000002</v>
      </c>
      <c r="O72" s="336">
        <f t="shared" si="1"/>
        <v>0.30030000000000001</v>
      </c>
    </row>
    <row r="73" spans="1:15">
      <c r="A73" s="327" t="s">
        <v>2138</v>
      </c>
      <c r="B73" s="98">
        <v>3</v>
      </c>
      <c r="C73" s="328">
        <v>40118</v>
      </c>
      <c r="D73" s="335">
        <v>1628.72</v>
      </c>
      <c r="E73" s="335">
        <v>387.472488</v>
      </c>
      <c r="F73" s="336">
        <f t="shared" si="3"/>
        <v>0.2379</v>
      </c>
      <c r="J73" s="327" t="s">
        <v>2117</v>
      </c>
      <c r="K73" s="98">
        <v>1</v>
      </c>
      <c r="L73" s="328">
        <v>40118</v>
      </c>
      <c r="M73" s="335">
        <v>1513.13</v>
      </c>
      <c r="N73" s="335">
        <v>391.44673100000006</v>
      </c>
      <c r="O73" s="336">
        <f t="shared" si="1"/>
        <v>0.25870000000000004</v>
      </c>
    </row>
    <row r="74" spans="1:15">
      <c r="A74" s="327" t="s">
        <v>2142</v>
      </c>
      <c r="B74" s="98">
        <v>3</v>
      </c>
      <c r="C74" s="328">
        <v>40026</v>
      </c>
      <c r="D74" s="335">
        <v>2223.12</v>
      </c>
      <c r="E74" s="335">
        <v>634.03382399999998</v>
      </c>
      <c r="F74" s="336">
        <f t="shared" si="3"/>
        <v>0.28520000000000001</v>
      </c>
      <c r="J74" s="327" t="s">
        <v>2118</v>
      </c>
      <c r="K74" s="98">
        <v>1</v>
      </c>
      <c r="L74" s="328">
        <v>39845</v>
      </c>
      <c r="M74" s="335">
        <v>1622.47</v>
      </c>
      <c r="N74" s="335">
        <v>451.20890699999995</v>
      </c>
      <c r="O74" s="336">
        <f t="shared" si="1"/>
        <v>0.27809999999999996</v>
      </c>
    </row>
    <row r="75" spans="1:15">
      <c r="A75" s="327" t="s">
        <v>2142</v>
      </c>
      <c r="B75" s="98">
        <v>3</v>
      </c>
      <c r="C75" s="328">
        <v>40148</v>
      </c>
      <c r="D75" s="335">
        <v>1812.26</v>
      </c>
      <c r="E75" s="335">
        <v>546.39639</v>
      </c>
      <c r="F75" s="336">
        <f t="shared" si="3"/>
        <v>0.30149999999999999</v>
      </c>
      <c r="J75" s="327" t="s">
        <v>2118</v>
      </c>
      <c r="K75" s="98">
        <v>1</v>
      </c>
      <c r="L75" s="328">
        <v>40148</v>
      </c>
      <c r="M75" s="335">
        <v>1858.57</v>
      </c>
      <c r="N75" s="335">
        <v>780.04182900000001</v>
      </c>
      <c r="O75" s="336">
        <f t="shared" si="1"/>
        <v>0.41970000000000002</v>
      </c>
    </row>
    <row r="76" spans="1:15">
      <c r="A76" s="327" t="s">
        <v>2113</v>
      </c>
      <c r="B76" s="98">
        <v>1</v>
      </c>
      <c r="C76" s="328">
        <v>39814</v>
      </c>
      <c r="D76" s="335">
        <v>21849.16</v>
      </c>
      <c r="E76" s="335">
        <v>4487.8174639999997</v>
      </c>
      <c r="F76" s="336">
        <f t="shared" si="3"/>
        <v>0.2054</v>
      </c>
      <c r="J76" s="327"/>
      <c r="K76" s="384" t="s">
        <v>2246</v>
      </c>
      <c r="L76" s="328"/>
      <c r="M76" s="335">
        <f>SUBTOTAL(9,M70:M75)</f>
        <v>11614.5</v>
      </c>
      <c r="N76" s="335"/>
      <c r="O76" s="336"/>
    </row>
    <row r="77" spans="1:15">
      <c r="A77" s="327" t="s">
        <v>2113</v>
      </c>
      <c r="B77" s="98">
        <v>1</v>
      </c>
      <c r="C77" s="328">
        <v>39873</v>
      </c>
      <c r="D77" s="335">
        <v>1647.02</v>
      </c>
      <c r="E77" s="335">
        <v>570.19832399999996</v>
      </c>
      <c r="F77" s="336">
        <f t="shared" si="3"/>
        <v>0.34619999999999995</v>
      </c>
      <c r="J77" s="327" t="s">
        <v>2112</v>
      </c>
      <c r="K77" s="98">
        <v>4</v>
      </c>
      <c r="L77" s="328">
        <v>39814</v>
      </c>
      <c r="M77" s="335">
        <v>2020</v>
      </c>
      <c r="N77" s="335">
        <v>543.58199999999999</v>
      </c>
      <c r="O77" s="336">
        <f t="shared" si="1"/>
        <v>0.26910000000000001</v>
      </c>
    </row>
    <row r="78" spans="1:15">
      <c r="A78" s="327" t="s">
        <v>2121</v>
      </c>
      <c r="B78" s="98">
        <v>1</v>
      </c>
      <c r="C78" s="328">
        <v>39845</v>
      </c>
      <c r="D78" s="335">
        <v>1787.01</v>
      </c>
      <c r="E78" s="335">
        <v>593.82342299999993</v>
      </c>
      <c r="F78" s="336">
        <f t="shared" si="3"/>
        <v>0.33229999999999998</v>
      </c>
      <c r="J78" s="327" t="s">
        <v>2112</v>
      </c>
      <c r="K78" s="98">
        <v>4</v>
      </c>
      <c r="L78" s="328">
        <v>40057</v>
      </c>
      <c r="M78" s="335">
        <v>3427.76</v>
      </c>
      <c r="N78" s="335">
        <v>948.11841600000002</v>
      </c>
      <c r="O78" s="336">
        <f t="shared" si="1"/>
        <v>0.27660000000000001</v>
      </c>
    </row>
    <row r="79" spans="1:15" s="382" customFormat="1">
      <c r="A79" s="327" t="s">
        <v>2121</v>
      </c>
      <c r="B79" s="98">
        <v>1</v>
      </c>
      <c r="C79" s="328">
        <v>39873</v>
      </c>
      <c r="D79" s="335">
        <v>1724.1</v>
      </c>
      <c r="E79" s="335">
        <v>472.05857999999995</v>
      </c>
      <c r="F79" s="336">
        <f t="shared" si="3"/>
        <v>0.27379999999999999</v>
      </c>
      <c r="J79" s="327"/>
      <c r="K79" s="384" t="s">
        <v>2244</v>
      </c>
      <c r="L79" s="328"/>
      <c r="M79" s="335">
        <f>SUBTOTAL(9,M77:M78)</f>
        <v>5447.76</v>
      </c>
      <c r="N79" s="335"/>
      <c r="O79" s="336"/>
    </row>
    <row r="80" spans="1:15">
      <c r="A80" s="327" t="s">
        <v>2127</v>
      </c>
      <c r="B80" s="98">
        <v>2</v>
      </c>
      <c r="C80" s="328">
        <v>39873</v>
      </c>
      <c r="D80" s="335">
        <v>6025.86</v>
      </c>
      <c r="E80" s="335">
        <v>2344.6621259999997</v>
      </c>
      <c r="F80" s="336">
        <f t="shared" si="3"/>
        <v>0.3891</v>
      </c>
      <c r="J80" s="327" t="s">
        <v>2119</v>
      </c>
      <c r="K80" s="98">
        <v>3</v>
      </c>
      <c r="L80" s="328">
        <v>39845</v>
      </c>
      <c r="M80" s="335">
        <v>4011.9</v>
      </c>
      <c r="N80" s="335">
        <v>1290.2270399999998</v>
      </c>
      <c r="O80" s="336">
        <f t="shared" si="1"/>
        <v>0.32159999999999994</v>
      </c>
    </row>
    <row r="81" spans="1:15">
      <c r="A81" s="327" t="s">
        <v>2127</v>
      </c>
      <c r="B81" s="98">
        <v>2</v>
      </c>
      <c r="C81" s="328">
        <v>39904</v>
      </c>
      <c r="D81" s="335">
        <v>1787.01</v>
      </c>
      <c r="E81" s="335">
        <v>593.82342299999993</v>
      </c>
      <c r="F81" s="336">
        <f t="shared" si="3"/>
        <v>0.33229999999999998</v>
      </c>
      <c r="J81" s="327" t="s">
        <v>2119</v>
      </c>
      <c r="K81" s="98">
        <v>3</v>
      </c>
      <c r="L81" s="328">
        <v>39995</v>
      </c>
      <c r="M81" s="335">
        <v>1966.55</v>
      </c>
      <c r="N81" s="335">
        <v>618.87328500000001</v>
      </c>
      <c r="O81" s="336">
        <f t="shared" si="1"/>
        <v>0.31470000000000004</v>
      </c>
    </row>
    <row r="82" spans="1:15" s="382" customFormat="1" outlineLevel="1">
      <c r="A82" s="327"/>
      <c r="B82" s="98"/>
      <c r="C82" s="328"/>
      <c r="D82" s="335"/>
      <c r="E82" s="335"/>
      <c r="F82" s="336"/>
      <c r="J82" s="327" t="s">
        <v>2125</v>
      </c>
      <c r="K82" s="98">
        <v>3</v>
      </c>
      <c r="L82" s="328">
        <v>39873</v>
      </c>
      <c r="M82" s="335">
        <v>3914.18</v>
      </c>
      <c r="N82" s="335">
        <v>1285.0252939999998</v>
      </c>
      <c r="O82" s="336">
        <f t="shared" si="1"/>
        <v>0.32829999999999998</v>
      </c>
    </row>
    <row r="83" spans="1:15" outlineLevel="2">
      <c r="A83" s="327"/>
      <c r="B83" s="98"/>
      <c r="C83" s="328"/>
      <c r="D83" s="335"/>
      <c r="E83" s="335"/>
      <c r="F83" s="336"/>
      <c r="J83" s="327" t="s">
        <v>2125</v>
      </c>
      <c r="K83" s="98">
        <v>3</v>
      </c>
      <c r="L83" s="328">
        <v>39995</v>
      </c>
      <c r="M83" s="335">
        <v>2020</v>
      </c>
      <c r="N83" s="335">
        <v>543.58199999999999</v>
      </c>
      <c r="O83" s="336">
        <f t="shared" si="1"/>
        <v>0.26910000000000001</v>
      </c>
    </row>
    <row r="84" spans="1:15" outlineLevel="2">
      <c r="A84" s="327"/>
      <c r="B84" s="98"/>
      <c r="C84" s="328"/>
      <c r="D84" s="335"/>
      <c r="E84" s="335"/>
      <c r="F84" s="336"/>
      <c r="J84" s="327"/>
      <c r="K84" s="384" t="s">
        <v>2243</v>
      </c>
      <c r="L84" s="328"/>
      <c r="M84" s="335">
        <f>SUBTOTAL(9,M80:M83)</f>
        <v>11912.63</v>
      </c>
      <c r="N84" s="335"/>
      <c r="O84" s="336"/>
    </row>
    <row r="85" spans="1:15" outlineLevel="2">
      <c r="A85" s="327"/>
      <c r="B85" s="98"/>
      <c r="C85" s="328"/>
      <c r="D85" s="335"/>
      <c r="E85" s="335"/>
      <c r="F85" s="336"/>
      <c r="J85" s="327" t="s">
        <v>2131</v>
      </c>
      <c r="K85" s="98">
        <v>2</v>
      </c>
      <c r="L85" s="328">
        <v>39904</v>
      </c>
      <c r="M85" s="335">
        <v>1817.85</v>
      </c>
      <c r="N85" s="335">
        <v>573.16810499999997</v>
      </c>
      <c r="O85" s="336">
        <f t="shared" si="1"/>
        <v>0.31530000000000002</v>
      </c>
    </row>
    <row r="86" spans="1:15" outlineLevel="2">
      <c r="A86" s="327"/>
      <c r="B86" s="98"/>
      <c r="C86" s="328"/>
      <c r="D86" s="335"/>
      <c r="E86" s="335"/>
      <c r="F86" s="336"/>
      <c r="J86" s="327" t="s">
        <v>2131</v>
      </c>
      <c r="K86" s="98">
        <v>2</v>
      </c>
      <c r="L86" s="328">
        <v>39904</v>
      </c>
      <c r="M86" s="335">
        <v>1776.49</v>
      </c>
      <c r="N86" s="335">
        <v>481.25114099999996</v>
      </c>
      <c r="O86" s="336">
        <f t="shared" si="1"/>
        <v>0.27089999999999997</v>
      </c>
    </row>
    <row r="87" spans="1:15" s="382" customFormat="1" outlineLevel="1">
      <c r="A87" s="327"/>
      <c r="B87" s="98"/>
      <c r="C87" s="328"/>
      <c r="D87" s="335"/>
      <c r="E87" s="335"/>
      <c r="F87" s="336"/>
      <c r="J87" s="327"/>
      <c r="K87" s="384" t="s">
        <v>2247</v>
      </c>
      <c r="L87" s="328"/>
      <c r="M87" s="335">
        <f>SUBTOTAL(9,M85:M86)</f>
        <v>3594.34</v>
      </c>
      <c r="N87" s="335"/>
      <c r="O87" s="336"/>
    </row>
    <row r="88" spans="1:15" outlineLevel="2">
      <c r="A88" s="327"/>
      <c r="B88" s="98"/>
      <c r="C88" s="328"/>
      <c r="D88" s="335"/>
      <c r="E88" s="335"/>
      <c r="F88" s="336"/>
      <c r="J88" s="327" t="s">
        <v>2134</v>
      </c>
      <c r="K88" s="98">
        <v>4</v>
      </c>
      <c r="L88" s="328">
        <v>39934</v>
      </c>
      <c r="M88" s="335">
        <v>1622.47</v>
      </c>
      <c r="N88" s="335">
        <v>451.20890699999995</v>
      </c>
      <c r="O88" s="336">
        <f t="shared" si="1"/>
        <v>0.27809999999999996</v>
      </c>
    </row>
    <row r="89" spans="1:15" outlineLevel="2">
      <c r="A89" s="327"/>
      <c r="B89" s="98"/>
      <c r="C89" s="328"/>
      <c r="D89" s="335"/>
      <c r="E89" s="335"/>
      <c r="F89" s="336"/>
      <c r="J89" s="327" t="s">
        <v>2134</v>
      </c>
      <c r="K89" s="98">
        <v>4</v>
      </c>
      <c r="L89" s="328">
        <v>40087</v>
      </c>
      <c r="M89" s="335">
        <v>3430.35</v>
      </c>
      <c r="N89" s="335">
        <v>1166.319</v>
      </c>
      <c r="O89" s="336">
        <f t="shared" si="1"/>
        <v>0.34</v>
      </c>
    </row>
    <row r="90" spans="1:15" s="382" customFormat="1" outlineLevel="1">
      <c r="A90" s="327"/>
      <c r="B90" s="98"/>
      <c r="C90" s="328"/>
      <c r="D90" s="335"/>
      <c r="E90" s="335"/>
      <c r="F90" s="336"/>
      <c r="J90" s="327"/>
      <c r="K90" s="384" t="s">
        <v>2244</v>
      </c>
      <c r="L90" s="328"/>
      <c r="M90" s="335">
        <f>SUBTOTAL(9,M88:M89)</f>
        <v>5052.82</v>
      </c>
      <c r="N90" s="335"/>
      <c r="O90" s="336"/>
    </row>
    <row r="91" spans="1:15" outlineLevel="2">
      <c r="A91" s="327"/>
      <c r="B91" s="98"/>
      <c r="C91" s="328"/>
      <c r="D91" s="335"/>
      <c r="E91" s="335"/>
      <c r="F91" s="336"/>
      <c r="J91" s="327" t="s">
        <v>2120</v>
      </c>
      <c r="K91" s="98">
        <v>1</v>
      </c>
      <c r="L91" s="328">
        <v>39845</v>
      </c>
      <c r="M91" s="335">
        <v>1628.72</v>
      </c>
      <c r="N91" s="335">
        <v>387.472488</v>
      </c>
      <c r="O91" s="336">
        <f t="shared" si="1"/>
        <v>0.2379</v>
      </c>
    </row>
    <row r="92" spans="1:15" outlineLevel="2">
      <c r="A92" s="327"/>
      <c r="B92" s="98"/>
      <c r="C92" s="328"/>
      <c r="D92" s="335"/>
      <c r="E92" s="335"/>
      <c r="F92" s="336"/>
      <c r="J92" s="327" t="s">
        <v>2120</v>
      </c>
      <c r="K92" s="98">
        <v>1</v>
      </c>
      <c r="L92" s="328">
        <v>39965</v>
      </c>
      <c r="M92" s="335">
        <v>12337</v>
      </c>
      <c r="N92" s="335">
        <v>3530.8494000000001</v>
      </c>
      <c r="O92" s="336">
        <f t="shared" si="1"/>
        <v>0.28620000000000001</v>
      </c>
    </row>
    <row r="93" spans="1:15" s="382" customFormat="1" outlineLevel="1">
      <c r="A93" s="327"/>
      <c r="B93" s="98"/>
      <c r="C93" s="328"/>
      <c r="D93" s="335"/>
      <c r="E93" s="335"/>
      <c r="F93" s="336"/>
      <c r="J93" s="327"/>
      <c r="K93" s="384" t="s">
        <v>2246</v>
      </c>
      <c r="L93" s="328"/>
      <c r="M93" s="335">
        <f>SUBTOTAL(9,M91:M92)</f>
        <v>13965.72</v>
      </c>
      <c r="N93" s="335"/>
      <c r="O93" s="336"/>
    </row>
    <row r="94" spans="1:15" outlineLevel="2">
      <c r="A94" s="327"/>
      <c r="B94" s="98"/>
      <c r="C94" s="328"/>
      <c r="D94" s="335"/>
      <c r="E94" s="335"/>
      <c r="F94" s="336"/>
      <c r="J94" s="327" t="s">
        <v>2137</v>
      </c>
      <c r="K94" s="98">
        <v>4</v>
      </c>
      <c r="L94" s="328">
        <v>39995</v>
      </c>
      <c r="M94" s="335">
        <v>1534.83</v>
      </c>
      <c r="N94" s="335">
        <v>436.81261799999999</v>
      </c>
      <c r="O94" s="336">
        <f t="shared" si="1"/>
        <v>0.28460000000000002</v>
      </c>
    </row>
    <row r="95" spans="1:15" outlineLevel="2">
      <c r="A95" s="327"/>
      <c r="B95" s="98"/>
      <c r="C95" s="328"/>
      <c r="D95" s="335"/>
      <c r="E95" s="335"/>
      <c r="F95" s="336"/>
      <c r="J95" s="327" t="s">
        <v>2137</v>
      </c>
      <c r="K95" s="98">
        <v>4</v>
      </c>
      <c r="L95" s="328">
        <v>40087</v>
      </c>
      <c r="M95" s="335">
        <v>3567.47</v>
      </c>
      <c r="N95" s="335">
        <v>1265.3816089999998</v>
      </c>
      <c r="O95" s="336">
        <f t="shared" si="1"/>
        <v>0.35469999999999996</v>
      </c>
    </row>
    <row r="96" spans="1:15" s="382" customFormat="1" outlineLevel="1">
      <c r="A96" s="327"/>
      <c r="B96" s="98"/>
      <c r="C96" s="328"/>
      <c r="D96" s="335"/>
      <c r="E96" s="335"/>
      <c r="F96" s="336"/>
      <c r="J96" s="327" t="s">
        <v>2141</v>
      </c>
      <c r="K96" s="98">
        <v>4</v>
      </c>
      <c r="L96" s="328">
        <v>40026</v>
      </c>
      <c r="M96" s="335">
        <v>1618.49</v>
      </c>
      <c r="N96" s="335">
        <v>486.03254700000002</v>
      </c>
      <c r="O96" s="336">
        <f t="shared" si="1"/>
        <v>0.30030000000000001</v>
      </c>
    </row>
    <row r="97" spans="1:15" outlineLevel="2">
      <c r="A97" s="327"/>
      <c r="B97" s="98"/>
      <c r="C97" s="328"/>
      <c r="D97" s="335"/>
      <c r="E97" s="335"/>
      <c r="F97" s="336"/>
      <c r="J97" s="327" t="s">
        <v>2141</v>
      </c>
      <c r="K97" s="98">
        <v>4</v>
      </c>
      <c r="L97" s="328">
        <v>40087</v>
      </c>
      <c r="M97" s="335">
        <v>3914.18</v>
      </c>
      <c r="N97" s="335">
        <v>1285.0252939999998</v>
      </c>
      <c r="O97" s="336">
        <f t="shared" si="1"/>
        <v>0.32829999999999998</v>
      </c>
    </row>
    <row r="98" spans="1:15" outlineLevel="2">
      <c r="A98" s="327"/>
      <c r="B98" s="98"/>
      <c r="C98" s="328"/>
      <c r="D98" s="335"/>
      <c r="E98" s="335"/>
      <c r="F98" s="336"/>
      <c r="J98" s="327"/>
      <c r="K98" s="384" t="s">
        <v>2244</v>
      </c>
      <c r="L98" s="328"/>
      <c r="M98" s="335">
        <f>SUBTOTAL(9,M94:M97)</f>
        <v>10634.97</v>
      </c>
      <c r="N98" s="335"/>
      <c r="O98" s="336"/>
    </row>
    <row r="99" spans="1:15" outlineLevel="2">
      <c r="A99" s="327"/>
      <c r="B99" s="98"/>
      <c r="C99" s="328"/>
      <c r="D99" s="335"/>
      <c r="E99" s="335"/>
      <c r="F99" s="336"/>
      <c r="J99" s="327" t="s">
        <v>2144</v>
      </c>
      <c r="K99" s="98">
        <v>5</v>
      </c>
      <c r="L99" s="328">
        <v>40057</v>
      </c>
      <c r="M99" s="335">
        <v>14612.38</v>
      </c>
      <c r="N99" s="335">
        <v>4499.1518019999994</v>
      </c>
      <c r="O99" s="336">
        <f t="shared" ref="O99:O116" si="4">N99/M99</f>
        <v>0.30789999999999995</v>
      </c>
    </row>
    <row r="100" spans="1:15" outlineLevel="2">
      <c r="A100" s="327"/>
      <c r="B100" s="98"/>
      <c r="C100" s="328"/>
      <c r="D100" s="335"/>
      <c r="E100" s="335"/>
      <c r="F100" s="336"/>
      <c r="J100" s="327" t="s">
        <v>2144</v>
      </c>
      <c r="K100" s="98">
        <v>5</v>
      </c>
      <c r="L100" s="328">
        <v>40148</v>
      </c>
      <c r="M100" s="335">
        <v>21849.16</v>
      </c>
      <c r="N100" s="335">
        <v>4487.8174639999997</v>
      </c>
      <c r="O100" s="336">
        <f t="shared" si="4"/>
        <v>0.2054</v>
      </c>
    </row>
    <row r="101" spans="1:15" s="382" customFormat="1" outlineLevel="1">
      <c r="A101" s="327"/>
      <c r="B101" s="98"/>
      <c r="C101" s="328"/>
      <c r="D101" s="335"/>
      <c r="E101" s="335"/>
      <c r="F101" s="336"/>
      <c r="J101" s="327"/>
      <c r="K101" s="384" t="s">
        <v>2245</v>
      </c>
      <c r="L101" s="328"/>
      <c r="M101" s="335">
        <f>SUBTOTAL(9,M99:M100)</f>
        <v>36461.54</v>
      </c>
      <c r="N101" s="335"/>
      <c r="O101" s="336"/>
    </row>
    <row r="102" spans="1:15" outlineLevel="2">
      <c r="A102" s="327"/>
      <c r="B102" s="98"/>
      <c r="C102" s="328"/>
      <c r="D102" s="335"/>
      <c r="E102" s="335"/>
      <c r="F102" s="336"/>
      <c r="J102" s="327" t="s">
        <v>2126</v>
      </c>
      <c r="K102" s="98">
        <v>1</v>
      </c>
      <c r="L102" s="328">
        <v>39873</v>
      </c>
      <c r="M102" s="335">
        <v>1646.57</v>
      </c>
      <c r="N102" s="335">
        <v>537.44044799999995</v>
      </c>
      <c r="O102" s="336">
        <f t="shared" si="4"/>
        <v>0.32639999999999997</v>
      </c>
    </row>
    <row r="103" spans="1:15" outlineLevel="2">
      <c r="A103" s="327"/>
      <c r="B103" s="98"/>
      <c r="C103" s="328"/>
      <c r="D103" s="335"/>
      <c r="E103" s="335"/>
      <c r="F103" s="336"/>
      <c r="J103" s="327" t="s">
        <v>2126</v>
      </c>
      <c r="K103" s="98">
        <v>1</v>
      </c>
      <c r="L103" s="328">
        <v>40087</v>
      </c>
      <c r="M103" s="335">
        <v>1810.31</v>
      </c>
      <c r="N103" s="335">
        <v>442.80182600000001</v>
      </c>
      <c r="O103" s="336">
        <f t="shared" si="4"/>
        <v>0.24460000000000001</v>
      </c>
    </row>
    <row r="104" spans="1:15" s="382" customFormat="1" outlineLevel="1">
      <c r="A104" s="327"/>
      <c r="B104" s="98"/>
      <c r="C104" s="328"/>
      <c r="D104" s="335"/>
      <c r="E104" s="335"/>
      <c r="F104" s="336"/>
      <c r="J104" s="327"/>
      <c r="K104" s="384" t="s">
        <v>2246</v>
      </c>
      <c r="L104" s="328"/>
      <c r="M104" s="335">
        <f>SUBTOTAL(9,M102:M103)</f>
        <v>3456.88</v>
      </c>
      <c r="N104" s="335"/>
      <c r="O104" s="336"/>
    </row>
    <row r="105" spans="1:15" outlineLevel="2">
      <c r="A105" s="327"/>
      <c r="B105" s="98"/>
      <c r="C105" s="328"/>
      <c r="D105" s="335"/>
      <c r="E105" s="335"/>
      <c r="F105" s="336"/>
      <c r="J105" s="327" t="s">
        <v>2138</v>
      </c>
      <c r="K105" s="98">
        <v>3</v>
      </c>
      <c r="L105" s="328">
        <v>39995</v>
      </c>
      <c r="M105" s="335">
        <v>2151.52</v>
      </c>
      <c r="N105" s="335">
        <v>649.75903999999991</v>
      </c>
      <c r="O105" s="336">
        <f t="shared" si="4"/>
        <v>0.30199999999999994</v>
      </c>
    </row>
    <row r="106" spans="1:15" outlineLevel="2">
      <c r="A106" s="327"/>
      <c r="B106" s="98"/>
      <c r="C106" s="328"/>
      <c r="D106" s="335"/>
      <c r="E106" s="335"/>
      <c r="F106" s="336"/>
      <c r="J106" s="327" t="s">
        <v>2138</v>
      </c>
      <c r="K106" s="98">
        <v>3</v>
      </c>
      <c r="L106" s="328">
        <v>40118</v>
      </c>
      <c r="M106" s="335">
        <v>1628.72</v>
      </c>
      <c r="N106" s="335">
        <v>387.472488</v>
      </c>
      <c r="O106" s="336">
        <f t="shared" si="4"/>
        <v>0.2379</v>
      </c>
    </row>
    <row r="107" spans="1:15" s="382" customFormat="1" outlineLevel="1">
      <c r="A107" s="327"/>
      <c r="B107" s="98"/>
      <c r="C107" s="328"/>
      <c r="D107" s="335"/>
      <c r="E107" s="335"/>
      <c r="F107" s="336"/>
      <c r="J107" s="327" t="s">
        <v>2142</v>
      </c>
      <c r="K107" s="98">
        <v>3</v>
      </c>
      <c r="L107" s="328">
        <v>40026</v>
      </c>
      <c r="M107" s="335">
        <v>2223.12</v>
      </c>
      <c r="N107" s="335">
        <v>634.03382399999998</v>
      </c>
      <c r="O107" s="336">
        <f t="shared" si="4"/>
        <v>0.28520000000000001</v>
      </c>
    </row>
    <row r="108" spans="1:15" outlineLevel="2">
      <c r="A108" s="327"/>
      <c r="B108" s="98"/>
      <c r="C108" s="328"/>
      <c r="D108" s="335"/>
      <c r="E108" s="335"/>
      <c r="F108" s="336"/>
      <c r="J108" s="327" t="s">
        <v>2142</v>
      </c>
      <c r="K108" s="98">
        <v>3</v>
      </c>
      <c r="L108" s="328">
        <v>40148</v>
      </c>
      <c r="M108" s="335">
        <v>1812.26</v>
      </c>
      <c r="N108" s="335">
        <v>546.39639</v>
      </c>
      <c r="O108" s="336">
        <f t="shared" si="4"/>
        <v>0.30149999999999999</v>
      </c>
    </row>
    <row r="109" spans="1:15" outlineLevel="2">
      <c r="A109" s="327"/>
      <c r="B109" s="98"/>
      <c r="C109" s="328"/>
      <c r="D109" s="335"/>
      <c r="E109" s="335"/>
      <c r="F109" s="336"/>
      <c r="J109" s="327"/>
      <c r="K109" s="384" t="s">
        <v>2243</v>
      </c>
      <c r="L109" s="328"/>
      <c r="M109" s="335">
        <f>SUBTOTAL(9,M105:M108)</f>
        <v>7815.62</v>
      </c>
      <c r="N109" s="335"/>
      <c r="O109" s="336"/>
    </row>
    <row r="110" spans="1:15" outlineLevel="2">
      <c r="D110" s="339"/>
      <c r="J110" s="327" t="s">
        <v>2113</v>
      </c>
      <c r="K110" s="98">
        <v>1</v>
      </c>
      <c r="L110" s="328">
        <v>39814</v>
      </c>
      <c r="M110" s="335">
        <v>21849.16</v>
      </c>
      <c r="N110" s="335">
        <v>4487.8174639999997</v>
      </c>
      <c r="O110" s="336">
        <f t="shared" si="4"/>
        <v>0.2054</v>
      </c>
    </row>
    <row r="111" spans="1:15" outlineLevel="2">
      <c r="J111" s="327" t="s">
        <v>2113</v>
      </c>
      <c r="K111" s="98">
        <v>1</v>
      </c>
      <c r="L111" s="328">
        <v>39873</v>
      </c>
      <c r="M111" s="335">
        <v>1647.02</v>
      </c>
      <c r="N111" s="335">
        <v>570.19832399999996</v>
      </c>
      <c r="O111" s="336">
        <f t="shared" si="4"/>
        <v>0.34619999999999995</v>
      </c>
    </row>
    <row r="112" spans="1:15" s="382" customFormat="1" outlineLevel="1">
      <c r="J112" s="327" t="s">
        <v>2121</v>
      </c>
      <c r="K112" s="98">
        <v>1</v>
      </c>
      <c r="L112" s="328">
        <v>39845</v>
      </c>
      <c r="M112" s="335">
        <v>1787.01</v>
      </c>
      <c r="N112" s="335">
        <v>593.82342299999993</v>
      </c>
      <c r="O112" s="336">
        <f t="shared" si="4"/>
        <v>0.33229999999999998</v>
      </c>
    </row>
    <row r="113" spans="10:15" outlineLevel="2">
      <c r="J113" s="327" t="s">
        <v>2121</v>
      </c>
      <c r="K113" s="98">
        <v>1</v>
      </c>
      <c r="L113" s="328">
        <v>39873</v>
      </c>
      <c r="M113" s="335">
        <v>1724.1</v>
      </c>
      <c r="N113" s="335">
        <v>472.05857999999995</v>
      </c>
      <c r="O113" s="336">
        <f t="shared" si="4"/>
        <v>0.27379999999999999</v>
      </c>
    </row>
    <row r="114" spans="10:15" outlineLevel="2">
      <c r="J114" s="327"/>
      <c r="K114" s="384" t="s">
        <v>2246</v>
      </c>
      <c r="L114" s="328"/>
      <c r="M114" s="335">
        <f>SUBTOTAL(9,M110:M113)</f>
        <v>27007.289999999997</v>
      </c>
      <c r="N114" s="335"/>
      <c r="O114" s="336"/>
    </row>
    <row r="115" spans="10:15" outlineLevel="2">
      <c r="J115" s="327" t="s">
        <v>2127</v>
      </c>
      <c r="K115" s="98">
        <v>2</v>
      </c>
      <c r="L115" s="328">
        <v>39873</v>
      </c>
      <c r="M115" s="335">
        <v>6025.86</v>
      </c>
      <c r="N115" s="335">
        <v>2344.6621259999997</v>
      </c>
      <c r="O115" s="336">
        <f t="shared" si="4"/>
        <v>0.3891</v>
      </c>
    </row>
    <row r="116" spans="10:15" outlineLevel="2">
      <c r="J116" s="327" t="s">
        <v>2127</v>
      </c>
      <c r="K116" s="98">
        <v>2</v>
      </c>
      <c r="L116" s="328">
        <v>39904</v>
      </c>
      <c r="M116" s="335">
        <v>1787.01</v>
      </c>
      <c r="N116" s="335">
        <v>593.82342299999993</v>
      </c>
      <c r="O116" s="336">
        <f t="shared" si="4"/>
        <v>0.33229999999999998</v>
      </c>
    </row>
    <row r="117" spans="10:15" s="382" customFormat="1" outlineLevel="1">
      <c r="J117" s="410"/>
      <c r="K117" s="256" t="s">
        <v>2247</v>
      </c>
      <c r="L117" s="411"/>
      <c r="M117" s="412">
        <f>SUBTOTAL(9,M115:M116)</f>
        <v>7812.87</v>
      </c>
      <c r="N117" s="412"/>
      <c r="O117" s="413"/>
    </row>
    <row r="118" spans="10:15" outlineLevel="2">
      <c r="J118" s="410"/>
      <c r="K118" s="256" t="s">
        <v>2218</v>
      </c>
      <c r="L118" s="411"/>
      <c r="M118" s="412">
        <f>SUBTOTAL(9,M9:M116)</f>
        <v>268626.66000000003</v>
      </c>
      <c r="N118" s="412"/>
      <c r="O118" s="413"/>
    </row>
    <row r="119" spans="10:15" outlineLevel="2"/>
    <row r="120" spans="10:15" s="382" customFormat="1" outlineLevel="1"/>
    <row r="121" spans="10:15" s="382" customFormat="1"/>
  </sheetData>
  <sortState ref="A4:F109">
    <sortCondition ref="A4:A109"/>
  </sortState>
  <mergeCells count="1">
    <mergeCell ref="A1:F1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F18" sqref="F18"/>
    </sheetView>
  </sheetViews>
  <sheetFormatPr baseColWidth="10" defaultRowHeight="12.75"/>
  <cols>
    <col min="1" max="1" width="22" style="64" customWidth="1"/>
    <col min="2" max="6" width="12.7109375" style="64" customWidth="1"/>
    <col min="7" max="255" width="11.5703125" style="64"/>
    <col min="256" max="256" width="22" style="64" customWidth="1"/>
    <col min="257" max="261" width="12.7109375" style="64" customWidth="1"/>
    <col min="262" max="511" width="11.5703125" style="64"/>
    <col min="512" max="512" width="22" style="64" customWidth="1"/>
    <col min="513" max="517" width="12.7109375" style="64" customWidth="1"/>
    <col min="518" max="767" width="11.5703125" style="64"/>
    <col min="768" max="768" width="22" style="64" customWidth="1"/>
    <col min="769" max="773" width="12.7109375" style="64" customWidth="1"/>
    <col min="774" max="1023" width="11.5703125" style="64"/>
    <col min="1024" max="1024" width="22" style="64" customWidth="1"/>
    <col min="1025" max="1029" width="12.7109375" style="64" customWidth="1"/>
    <col min="1030" max="1279" width="11.5703125" style="64"/>
    <col min="1280" max="1280" width="22" style="64" customWidth="1"/>
    <col min="1281" max="1285" width="12.7109375" style="64" customWidth="1"/>
    <col min="1286" max="1535" width="11.5703125" style="64"/>
    <col min="1536" max="1536" width="22" style="64" customWidth="1"/>
    <col min="1537" max="1541" width="12.7109375" style="64" customWidth="1"/>
    <col min="1542" max="1791" width="11.5703125" style="64"/>
    <col min="1792" max="1792" width="22" style="64" customWidth="1"/>
    <col min="1793" max="1797" width="12.7109375" style="64" customWidth="1"/>
    <col min="1798" max="2047" width="11.5703125" style="64"/>
    <col min="2048" max="2048" width="22" style="64" customWidth="1"/>
    <col min="2049" max="2053" width="12.7109375" style="64" customWidth="1"/>
    <col min="2054" max="2303" width="11.5703125" style="64"/>
    <col min="2304" max="2304" width="22" style="64" customWidth="1"/>
    <col min="2305" max="2309" width="12.7109375" style="64" customWidth="1"/>
    <col min="2310" max="2559" width="11.5703125" style="64"/>
    <col min="2560" max="2560" width="22" style="64" customWidth="1"/>
    <col min="2561" max="2565" width="12.7109375" style="64" customWidth="1"/>
    <col min="2566" max="2815" width="11.5703125" style="64"/>
    <col min="2816" max="2816" width="22" style="64" customWidth="1"/>
    <col min="2817" max="2821" width="12.7109375" style="64" customWidth="1"/>
    <col min="2822" max="3071" width="11.5703125" style="64"/>
    <col min="3072" max="3072" width="22" style="64" customWidth="1"/>
    <col min="3073" max="3077" width="12.7109375" style="64" customWidth="1"/>
    <col min="3078" max="3327" width="11.5703125" style="64"/>
    <col min="3328" max="3328" width="22" style="64" customWidth="1"/>
    <col min="3329" max="3333" width="12.7109375" style="64" customWidth="1"/>
    <col min="3334" max="3583" width="11.5703125" style="64"/>
    <col min="3584" max="3584" width="22" style="64" customWidth="1"/>
    <col min="3585" max="3589" width="12.7109375" style="64" customWidth="1"/>
    <col min="3590" max="3839" width="11.5703125" style="64"/>
    <col min="3840" max="3840" width="22" style="64" customWidth="1"/>
    <col min="3841" max="3845" width="12.7109375" style="64" customWidth="1"/>
    <col min="3846" max="4095" width="11.5703125" style="64"/>
    <col min="4096" max="4096" width="22" style="64" customWidth="1"/>
    <col min="4097" max="4101" width="12.7109375" style="64" customWidth="1"/>
    <col min="4102" max="4351" width="11.5703125" style="64"/>
    <col min="4352" max="4352" width="22" style="64" customWidth="1"/>
    <col min="4353" max="4357" width="12.7109375" style="64" customWidth="1"/>
    <col min="4358" max="4607" width="11.5703125" style="64"/>
    <col min="4608" max="4608" width="22" style="64" customWidth="1"/>
    <col min="4609" max="4613" width="12.7109375" style="64" customWidth="1"/>
    <col min="4614" max="4863" width="11.5703125" style="64"/>
    <col min="4864" max="4864" width="22" style="64" customWidth="1"/>
    <col min="4865" max="4869" width="12.7109375" style="64" customWidth="1"/>
    <col min="4870" max="5119" width="11.5703125" style="64"/>
    <col min="5120" max="5120" width="22" style="64" customWidth="1"/>
    <col min="5121" max="5125" width="12.7109375" style="64" customWidth="1"/>
    <col min="5126" max="5375" width="11.5703125" style="64"/>
    <col min="5376" max="5376" width="22" style="64" customWidth="1"/>
    <col min="5377" max="5381" width="12.7109375" style="64" customWidth="1"/>
    <col min="5382" max="5631" width="11.5703125" style="64"/>
    <col min="5632" max="5632" width="22" style="64" customWidth="1"/>
    <col min="5633" max="5637" width="12.7109375" style="64" customWidth="1"/>
    <col min="5638" max="5887" width="11.5703125" style="64"/>
    <col min="5888" max="5888" width="22" style="64" customWidth="1"/>
    <col min="5889" max="5893" width="12.7109375" style="64" customWidth="1"/>
    <col min="5894" max="6143" width="11.5703125" style="64"/>
    <col min="6144" max="6144" width="22" style="64" customWidth="1"/>
    <col min="6145" max="6149" width="12.7109375" style="64" customWidth="1"/>
    <col min="6150" max="6399" width="11.5703125" style="64"/>
    <col min="6400" max="6400" width="22" style="64" customWidth="1"/>
    <col min="6401" max="6405" width="12.7109375" style="64" customWidth="1"/>
    <col min="6406" max="6655" width="11.5703125" style="64"/>
    <col min="6656" max="6656" width="22" style="64" customWidth="1"/>
    <col min="6657" max="6661" width="12.7109375" style="64" customWidth="1"/>
    <col min="6662" max="6911" width="11.5703125" style="64"/>
    <col min="6912" max="6912" width="22" style="64" customWidth="1"/>
    <col min="6913" max="6917" width="12.7109375" style="64" customWidth="1"/>
    <col min="6918" max="7167" width="11.5703125" style="64"/>
    <col min="7168" max="7168" width="22" style="64" customWidth="1"/>
    <col min="7169" max="7173" width="12.7109375" style="64" customWidth="1"/>
    <col min="7174" max="7423" width="11.5703125" style="64"/>
    <col min="7424" max="7424" width="22" style="64" customWidth="1"/>
    <col min="7425" max="7429" width="12.7109375" style="64" customWidth="1"/>
    <col min="7430" max="7679" width="11.5703125" style="64"/>
    <col min="7680" max="7680" width="22" style="64" customWidth="1"/>
    <col min="7681" max="7685" width="12.7109375" style="64" customWidth="1"/>
    <col min="7686" max="7935" width="11.5703125" style="64"/>
    <col min="7936" max="7936" width="22" style="64" customWidth="1"/>
    <col min="7937" max="7941" width="12.7109375" style="64" customWidth="1"/>
    <col min="7942" max="8191" width="11.5703125" style="64"/>
    <col min="8192" max="8192" width="22" style="64" customWidth="1"/>
    <col min="8193" max="8197" width="12.7109375" style="64" customWidth="1"/>
    <col min="8198" max="8447" width="11.5703125" style="64"/>
    <col min="8448" max="8448" width="22" style="64" customWidth="1"/>
    <col min="8449" max="8453" width="12.7109375" style="64" customWidth="1"/>
    <col min="8454" max="8703" width="11.5703125" style="64"/>
    <col min="8704" max="8704" width="22" style="64" customWidth="1"/>
    <col min="8705" max="8709" width="12.7109375" style="64" customWidth="1"/>
    <col min="8710" max="8959" width="11.5703125" style="64"/>
    <col min="8960" max="8960" width="22" style="64" customWidth="1"/>
    <col min="8961" max="8965" width="12.7109375" style="64" customWidth="1"/>
    <col min="8966" max="9215" width="11.5703125" style="64"/>
    <col min="9216" max="9216" width="22" style="64" customWidth="1"/>
    <col min="9217" max="9221" width="12.7109375" style="64" customWidth="1"/>
    <col min="9222" max="9471" width="11.5703125" style="64"/>
    <col min="9472" max="9472" width="22" style="64" customWidth="1"/>
    <col min="9473" max="9477" width="12.7109375" style="64" customWidth="1"/>
    <col min="9478" max="9727" width="11.5703125" style="64"/>
    <col min="9728" max="9728" width="22" style="64" customWidth="1"/>
    <col min="9729" max="9733" width="12.7109375" style="64" customWidth="1"/>
    <col min="9734" max="9983" width="11.5703125" style="64"/>
    <col min="9984" max="9984" width="22" style="64" customWidth="1"/>
    <col min="9985" max="9989" width="12.7109375" style="64" customWidth="1"/>
    <col min="9990" max="10239" width="11.5703125" style="64"/>
    <col min="10240" max="10240" width="22" style="64" customWidth="1"/>
    <col min="10241" max="10245" width="12.7109375" style="64" customWidth="1"/>
    <col min="10246" max="10495" width="11.5703125" style="64"/>
    <col min="10496" max="10496" width="22" style="64" customWidth="1"/>
    <col min="10497" max="10501" width="12.7109375" style="64" customWidth="1"/>
    <col min="10502" max="10751" width="11.5703125" style="64"/>
    <col min="10752" max="10752" width="22" style="64" customWidth="1"/>
    <col min="10753" max="10757" width="12.7109375" style="64" customWidth="1"/>
    <col min="10758" max="11007" width="11.5703125" style="64"/>
    <col min="11008" max="11008" width="22" style="64" customWidth="1"/>
    <col min="11009" max="11013" width="12.7109375" style="64" customWidth="1"/>
    <col min="11014" max="11263" width="11.5703125" style="64"/>
    <col min="11264" max="11264" width="22" style="64" customWidth="1"/>
    <col min="11265" max="11269" width="12.7109375" style="64" customWidth="1"/>
    <col min="11270" max="11519" width="11.5703125" style="64"/>
    <col min="11520" max="11520" width="22" style="64" customWidth="1"/>
    <col min="11521" max="11525" width="12.7109375" style="64" customWidth="1"/>
    <col min="11526" max="11775" width="11.5703125" style="64"/>
    <col min="11776" max="11776" width="22" style="64" customWidth="1"/>
    <col min="11777" max="11781" width="12.7109375" style="64" customWidth="1"/>
    <col min="11782" max="12031" width="11.5703125" style="64"/>
    <col min="12032" max="12032" width="22" style="64" customWidth="1"/>
    <col min="12033" max="12037" width="12.7109375" style="64" customWidth="1"/>
    <col min="12038" max="12287" width="11.5703125" style="64"/>
    <col min="12288" max="12288" width="22" style="64" customWidth="1"/>
    <col min="12289" max="12293" width="12.7109375" style="64" customWidth="1"/>
    <col min="12294" max="12543" width="11.5703125" style="64"/>
    <col min="12544" max="12544" width="22" style="64" customWidth="1"/>
    <col min="12545" max="12549" width="12.7109375" style="64" customWidth="1"/>
    <col min="12550" max="12799" width="11.5703125" style="64"/>
    <col min="12800" max="12800" width="22" style="64" customWidth="1"/>
    <col min="12801" max="12805" width="12.7109375" style="64" customWidth="1"/>
    <col min="12806" max="13055" width="11.5703125" style="64"/>
    <col min="13056" max="13056" width="22" style="64" customWidth="1"/>
    <col min="13057" max="13061" width="12.7109375" style="64" customWidth="1"/>
    <col min="13062" max="13311" width="11.5703125" style="64"/>
    <col min="13312" max="13312" width="22" style="64" customWidth="1"/>
    <col min="13313" max="13317" width="12.7109375" style="64" customWidth="1"/>
    <col min="13318" max="13567" width="11.5703125" style="64"/>
    <col min="13568" max="13568" width="22" style="64" customWidth="1"/>
    <col min="13569" max="13573" width="12.7109375" style="64" customWidth="1"/>
    <col min="13574" max="13823" width="11.5703125" style="64"/>
    <col min="13824" max="13824" width="22" style="64" customWidth="1"/>
    <col min="13825" max="13829" width="12.7109375" style="64" customWidth="1"/>
    <col min="13830" max="14079" width="11.5703125" style="64"/>
    <col min="14080" max="14080" width="22" style="64" customWidth="1"/>
    <col min="14081" max="14085" width="12.7109375" style="64" customWidth="1"/>
    <col min="14086" max="14335" width="11.5703125" style="64"/>
    <col min="14336" max="14336" width="22" style="64" customWidth="1"/>
    <col min="14337" max="14341" width="12.7109375" style="64" customWidth="1"/>
    <col min="14342" max="14591" width="11.5703125" style="64"/>
    <col min="14592" max="14592" width="22" style="64" customWidth="1"/>
    <col min="14593" max="14597" width="12.7109375" style="64" customWidth="1"/>
    <col min="14598" max="14847" width="11.5703125" style="64"/>
    <col min="14848" max="14848" width="22" style="64" customWidth="1"/>
    <col min="14849" max="14853" width="12.7109375" style="64" customWidth="1"/>
    <col min="14854" max="15103" width="11.5703125" style="64"/>
    <col min="15104" max="15104" width="22" style="64" customWidth="1"/>
    <col min="15105" max="15109" width="12.7109375" style="64" customWidth="1"/>
    <col min="15110" max="15359" width="11.5703125" style="64"/>
    <col min="15360" max="15360" width="22" style="64" customWidth="1"/>
    <col min="15361" max="15365" width="12.7109375" style="64" customWidth="1"/>
    <col min="15366" max="15615" width="11.5703125" style="64"/>
    <col min="15616" max="15616" width="22" style="64" customWidth="1"/>
    <col min="15617" max="15621" width="12.7109375" style="64" customWidth="1"/>
    <col min="15622" max="15871" width="11.5703125" style="64"/>
    <col min="15872" max="15872" width="22" style="64" customWidth="1"/>
    <col min="15873" max="15877" width="12.7109375" style="64" customWidth="1"/>
    <col min="15878" max="16127" width="11.5703125" style="64"/>
    <col min="16128" max="16128" width="22" style="64" customWidth="1"/>
    <col min="16129" max="16133" width="12.7109375" style="64" customWidth="1"/>
    <col min="16134" max="16383" width="11.5703125" style="64"/>
    <col min="16384" max="16384" width="11.5703125" style="64" customWidth="1"/>
  </cols>
  <sheetData>
    <row r="1" spans="1:13" ht="20.25">
      <c r="A1" s="257" t="s">
        <v>2007</v>
      </c>
      <c r="B1" s="257"/>
      <c r="C1" s="257"/>
      <c r="D1" s="257"/>
      <c r="E1" s="257"/>
      <c r="F1" s="257"/>
    </row>
    <row r="2" spans="1:13" ht="45.6" customHeight="1">
      <c r="A2" s="568" t="s">
        <v>2019</v>
      </c>
      <c r="B2" s="569"/>
      <c r="C2" s="569"/>
      <c r="D2" s="569"/>
      <c r="E2" s="569"/>
      <c r="F2" s="569"/>
      <c r="H2" s="414" t="s">
        <v>2222</v>
      </c>
    </row>
    <row r="3" spans="1:13" ht="20.25">
      <c r="A3" s="257"/>
      <c r="B3" s="257"/>
      <c r="C3" s="257"/>
      <c r="D3" s="257"/>
      <c r="E3" s="257"/>
      <c r="F3" s="257"/>
    </row>
    <row r="4" spans="1:13" ht="25.5">
      <c r="A4" s="258" t="s">
        <v>2008</v>
      </c>
      <c r="B4" s="258" t="s">
        <v>2009</v>
      </c>
      <c r="C4" s="258" t="s">
        <v>2010</v>
      </c>
      <c r="D4" s="258" t="s">
        <v>2011</v>
      </c>
      <c r="E4" s="258" t="s">
        <v>2012</v>
      </c>
      <c r="F4" s="258" t="s">
        <v>1902</v>
      </c>
      <c r="H4" s="258" t="s">
        <v>2008</v>
      </c>
      <c r="I4" s="258" t="s">
        <v>2009</v>
      </c>
      <c r="J4" s="258" t="s">
        <v>2010</v>
      </c>
      <c r="K4" s="258" t="s">
        <v>2011</v>
      </c>
      <c r="L4" s="258" t="s">
        <v>2012</v>
      </c>
      <c r="M4" s="258" t="s">
        <v>1902</v>
      </c>
    </row>
    <row r="5" spans="1:13">
      <c r="A5" s="259" t="s">
        <v>2013</v>
      </c>
      <c r="B5" s="262">
        <v>110500</v>
      </c>
      <c r="C5" s="262">
        <v>33600</v>
      </c>
      <c r="D5" s="266"/>
      <c r="E5" s="262">
        <v>150000</v>
      </c>
      <c r="F5" s="268"/>
      <c r="H5" s="259" t="s">
        <v>2013</v>
      </c>
      <c r="I5" s="262">
        <v>110500</v>
      </c>
      <c r="J5" s="262">
        <v>33600</v>
      </c>
      <c r="K5" s="266">
        <f>I5+J5</f>
        <v>144100</v>
      </c>
      <c r="L5" s="262">
        <v>150000</v>
      </c>
      <c r="M5" s="268">
        <f>K5-L5</f>
        <v>-5900</v>
      </c>
    </row>
    <row r="6" spans="1:13">
      <c r="A6" s="259" t="s">
        <v>2014</v>
      </c>
      <c r="B6" s="262">
        <v>163600</v>
      </c>
      <c r="C6" s="262">
        <v>44500</v>
      </c>
      <c r="D6" s="266"/>
      <c r="E6" s="262">
        <v>200000</v>
      </c>
      <c r="F6" s="268"/>
      <c r="H6" s="259" t="s">
        <v>2014</v>
      </c>
      <c r="I6" s="262">
        <v>163600</v>
      </c>
      <c r="J6" s="262">
        <v>44500</v>
      </c>
      <c r="K6" s="266">
        <f>SUM(I6:J6)</f>
        <v>208100</v>
      </c>
      <c r="L6" s="262">
        <v>200000</v>
      </c>
      <c r="M6" s="268">
        <f t="shared" ref="M6:M10" si="0">K6-L6</f>
        <v>8100</v>
      </c>
    </row>
    <row r="7" spans="1:13">
      <c r="A7" s="259" t="s">
        <v>2015</v>
      </c>
      <c r="B7" s="262">
        <v>142500</v>
      </c>
      <c r="C7" s="262">
        <v>28900</v>
      </c>
      <c r="D7" s="266"/>
      <c r="E7" s="262">
        <v>150000</v>
      </c>
      <c r="F7" s="268"/>
      <c r="H7" s="259" t="s">
        <v>2015</v>
      </c>
      <c r="I7" s="262">
        <v>142500</v>
      </c>
      <c r="J7" s="262">
        <v>28900</v>
      </c>
      <c r="K7" s="403">
        <f>SUM(I7:J7)</f>
        <v>171400</v>
      </c>
      <c r="L7" s="262">
        <v>150000</v>
      </c>
      <c r="M7" s="268">
        <f t="shared" si="0"/>
        <v>21400</v>
      </c>
    </row>
    <row r="8" spans="1:13">
      <c r="A8" s="259" t="s">
        <v>2016</v>
      </c>
      <c r="B8" s="262">
        <v>89700</v>
      </c>
      <c r="C8" s="262">
        <v>35400</v>
      </c>
      <c r="D8" s="266"/>
      <c r="E8" s="262">
        <v>120000</v>
      </c>
      <c r="F8" s="268"/>
      <c r="H8" s="259" t="s">
        <v>2016</v>
      </c>
      <c r="I8" s="262">
        <v>89700</v>
      </c>
      <c r="J8" s="262">
        <v>35400</v>
      </c>
      <c r="K8" s="403">
        <f t="shared" ref="K8:K10" si="1">SUM(I8:J8)</f>
        <v>125100</v>
      </c>
      <c r="L8" s="262">
        <v>120000</v>
      </c>
      <c r="M8" s="268">
        <f t="shared" si="0"/>
        <v>5100</v>
      </c>
    </row>
    <row r="9" spans="1:13">
      <c r="A9" s="259" t="s">
        <v>2017</v>
      </c>
      <c r="B9" s="262">
        <v>103500</v>
      </c>
      <c r="C9" s="262">
        <v>43000</v>
      </c>
      <c r="D9" s="266"/>
      <c r="E9" s="262">
        <v>150000</v>
      </c>
      <c r="F9" s="268"/>
      <c r="H9" s="259" t="s">
        <v>2017</v>
      </c>
      <c r="I9" s="262">
        <v>103500</v>
      </c>
      <c r="J9" s="262">
        <v>43000</v>
      </c>
      <c r="K9" s="403">
        <f t="shared" si="1"/>
        <v>146500</v>
      </c>
      <c r="L9" s="262">
        <v>150000</v>
      </c>
      <c r="M9" s="268">
        <f t="shared" si="0"/>
        <v>-3500</v>
      </c>
    </row>
    <row r="10" spans="1:13" ht="13.5" thickBot="1">
      <c r="A10" s="260" t="s">
        <v>2018</v>
      </c>
      <c r="B10" s="263">
        <v>235000</v>
      </c>
      <c r="C10" s="263">
        <v>61200</v>
      </c>
      <c r="D10" s="266"/>
      <c r="E10" s="263">
        <v>300000</v>
      </c>
      <c r="F10" s="268"/>
      <c r="H10" s="260" t="s">
        <v>2018</v>
      </c>
      <c r="I10" s="263">
        <v>235000</v>
      </c>
      <c r="J10" s="263">
        <v>61200</v>
      </c>
      <c r="K10" s="403">
        <f t="shared" si="1"/>
        <v>296200</v>
      </c>
      <c r="L10" s="263">
        <v>300000</v>
      </c>
      <c r="M10" s="268">
        <f t="shared" si="0"/>
        <v>-3800</v>
      </c>
    </row>
    <row r="11" spans="1:13">
      <c r="A11" s="261"/>
      <c r="B11" s="261"/>
      <c r="C11" s="261"/>
      <c r="D11" s="261"/>
      <c r="E11" s="261"/>
      <c r="F11" s="261"/>
    </row>
    <row r="12" spans="1:13">
      <c r="K12" s="64" t="s">
        <v>2228</v>
      </c>
    </row>
    <row r="13" spans="1:13">
      <c r="K13" s="64" t="s">
        <v>2229</v>
      </c>
    </row>
  </sheetData>
  <mergeCells count="1">
    <mergeCell ref="A2:F2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2:N32"/>
  <sheetViews>
    <sheetView zoomScaleNormal="100" workbookViewId="0">
      <selection activeCell="N15" sqref="N15"/>
    </sheetView>
  </sheetViews>
  <sheetFormatPr baseColWidth="10" defaultRowHeight="12.75"/>
  <cols>
    <col min="1" max="8" width="11.7109375" customWidth="1"/>
    <col min="10" max="10" width="16.42578125" bestFit="1" customWidth="1"/>
    <col min="11" max="11" width="10.7109375" customWidth="1"/>
  </cols>
  <sheetData>
    <row r="2" spans="1:14">
      <c r="A2" s="576" t="s">
        <v>271</v>
      </c>
      <c r="B2" s="577"/>
      <c r="C2" s="577"/>
      <c r="D2" s="577"/>
      <c r="E2" s="577"/>
      <c r="F2" s="577"/>
      <c r="G2" s="578"/>
    </row>
    <row r="4" spans="1:14" ht="13.5" thickBot="1">
      <c r="A4" s="14"/>
      <c r="B4" s="14"/>
      <c r="C4" s="14"/>
      <c r="D4" s="14"/>
      <c r="E4" s="14"/>
      <c r="F4" s="14"/>
      <c r="G4" s="14"/>
    </row>
    <row r="5" spans="1:14">
      <c r="A5" s="18"/>
      <c r="B5" s="15" t="s">
        <v>278</v>
      </c>
      <c r="C5" s="15" t="s">
        <v>279</v>
      </c>
      <c r="D5" s="15" t="s">
        <v>280</v>
      </c>
      <c r="E5" s="15" t="s">
        <v>281</v>
      </c>
      <c r="F5" s="15" t="s">
        <v>282</v>
      </c>
      <c r="G5" s="16" t="s">
        <v>285</v>
      </c>
      <c r="H5" s="17" t="s">
        <v>284</v>
      </c>
      <c r="J5" s="26" t="s">
        <v>286</v>
      </c>
    </row>
    <row r="6" spans="1:14">
      <c r="A6" s="19" t="s">
        <v>272</v>
      </c>
      <c r="B6" s="20">
        <v>1</v>
      </c>
      <c r="C6" s="20">
        <v>0.5</v>
      </c>
      <c r="D6" s="20"/>
      <c r="E6" s="20">
        <v>1</v>
      </c>
      <c r="F6" s="20">
        <v>1</v>
      </c>
      <c r="G6" s="21"/>
      <c r="H6" s="24"/>
      <c r="J6" s="25"/>
      <c r="L6" s="457"/>
      <c r="M6" s="457"/>
      <c r="N6" s="457"/>
    </row>
    <row r="7" spans="1:14">
      <c r="A7" s="19" t="s">
        <v>273</v>
      </c>
      <c r="B7" s="20">
        <v>1</v>
      </c>
      <c r="C7" s="20">
        <v>0.5</v>
      </c>
      <c r="D7" s="20"/>
      <c r="E7" s="20"/>
      <c r="F7" s="20">
        <v>0.5</v>
      </c>
      <c r="G7" s="21"/>
      <c r="H7" s="24"/>
      <c r="L7" s="457"/>
      <c r="M7" s="457"/>
      <c r="N7" s="457"/>
    </row>
    <row r="8" spans="1:14">
      <c r="A8" s="19" t="s">
        <v>274</v>
      </c>
      <c r="B8" s="20">
        <v>1</v>
      </c>
      <c r="C8" s="20">
        <v>1</v>
      </c>
      <c r="D8" s="20"/>
      <c r="E8" s="20">
        <v>0.5</v>
      </c>
      <c r="F8" s="20"/>
      <c r="G8" s="21"/>
      <c r="H8" s="24"/>
      <c r="J8" s="26" t="s">
        <v>287</v>
      </c>
      <c r="L8" s="457"/>
      <c r="M8" s="457"/>
      <c r="N8" s="457"/>
    </row>
    <row r="9" spans="1:14">
      <c r="A9" s="19" t="s">
        <v>275</v>
      </c>
      <c r="B9" s="20">
        <v>1</v>
      </c>
      <c r="C9" s="20">
        <v>1</v>
      </c>
      <c r="D9" s="20"/>
      <c r="E9" s="20"/>
      <c r="F9" s="20">
        <v>1</v>
      </c>
      <c r="G9" s="21"/>
      <c r="H9" s="24"/>
      <c r="L9" s="457"/>
      <c r="M9" s="457"/>
      <c r="N9" s="457"/>
    </row>
    <row r="10" spans="1:14">
      <c r="A10" s="19" t="s">
        <v>276</v>
      </c>
      <c r="B10" s="20">
        <v>1</v>
      </c>
      <c r="C10" s="20">
        <v>0.5</v>
      </c>
      <c r="D10" s="20"/>
      <c r="E10" s="20">
        <v>1</v>
      </c>
      <c r="F10" s="20"/>
      <c r="G10" s="21"/>
      <c r="H10" s="24"/>
      <c r="L10" s="457"/>
      <c r="M10" s="457"/>
      <c r="N10" s="457"/>
    </row>
    <row r="11" spans="1:14">
      <c r="A11" s="19" t="s">
        <v>283</v>
      </c>
      <c r="B11" s="20">
        <v>0.5</v>
      </c>
      <c r="C11" s="20">
        <v>1</v>
      </c>
      <c r="D11" s="20"/>
      <c r="E11" s="20"/>
      <c r="F11" s="20">
        <v>0.5</v>
      </c>
      <c r="G11" s="21"/>
      <c r="H11" s="24"/>
      <c r="J11" s="26" t="s">
        <v>288</v>
      </c>
    </row>
    <row r="12" spans="1:14">
      <c r="A12" s="19" t="s">
        <v>277</v>
      </c>
      <c r="B12" s="20">
        <v>0.5</v>
      </c>
      <c r="C12" s="20">
        <v>1</v>
      </c>
      <c r="D12" s="20"/>
      <c r="E12" s="20">
        <v>1</v>
      </c>
      <c r="F12" s="20">
        <v>1</v>
      </c>
      <c r="G12" s="21"/>
      <c r="H12" s="24"/>
    </row>
    <row r="13" spans="1:14" ht="33" customHeight="1" thickBot="1">
      <c r="A13" s="22" t="s">
        <v>289</v>
      </c>
      <c r="B13" s="23"/>
      <c r="C13" s="23"/>
      <c r="D13" s="23"/>
      <c r="E13" s="23"/>
      <c r="F13" s="23"/>
      <c r="G13" s="21"/>
      <c r="H13" s="24"/>
    </row>
    <row r="16" spans="1:14" ht="18">
      <c r="A16" s="389" t="s">
        <v>2222</v>
      </c>
    </row>
    <row r="18" spans="1:11">
      <c r="A18" s="576" t="s">
        <v>271</v>
      </c>
      <c r="B18" s="577"/>
      <c r="C18" s="577"/>
      <c r="D18" s="577"/>
      <c r="E18" s="577"/>
      <c r="F18" s="577"/>
      <c r="G18" s="578"/>
      <c r="H18" s="382"/>
      <c r="I18" s="382"/>
      <c r="J18" s="382"/>
    </row>
    <row r="19" spans="1:11">
      <c r="A19" s="382"/>
      <c r="B19" s="382"/>
      <c r="C19" s="382"/>
      <c r="D19" s="382"/>
      <c r="E19" s="382"/>
      <c r="F19" s="382"/>
      <c r="G19" s="382"/>
      <c r="H19" s="382"/>
      <c r="I19" s="382"/>
      <c r="J19" s="382"/>
    </row>
    <row r="20" spans="1:11" ht="13.5" thickBot="1">
      <c r="A20" s="14"/>
      <c r="B20" s="14"/>
      <c r="C20" s="14"/>
      <c r="D20" s="14"/>
      <c r="E20" s="14"/>
      <c r="F20" s="14"/>
      <c r="G20" s="14"/>
      <c r="H20" s="382"/>
      <c r="I20" s="382"/>
      <c r="J20" s="382"/>
    </row>
    <row r="21" spans="1:11">
      <c r="A21" s="18"/>
      <c r="B21" s="15" t="s">
        <v>278</v>
      </c>
      <c r="C21" s="15" t="s">
        <v>279</v>
      </c>
      <c r="D21" s="15" t="s">
        <v>280</v>
      </c>
      <c r="E21" s="15" t="s">
        <v>281</v>
      </c>
      <c r="F21" s="15" t="s">
        <v>282</v>
      </c>
      <c r="G21" s="16" t="s">
        <v>285</v>
      </c>
      <c r="H21" s="17" t="s">
        <v>284</v>
      </c>
      <c r="I21" s="382"/>
      <c r="J21" s="26" t="s">
        <v>286</v>
      </c>
      <c r="K21" s="25">
        <f>AVERAGE(G22:G28)</f>
        <v>2.7142857142857144</v>
      </c>
    </row>
    <row r="22" spans="1:11">
      <c r="A22" s="404" t="s">
        <v>272</v>
      </c>
      <c r="B22" s="404">
        <v>1</v>
      </c>
      <c r="C22" s="404">
        <v>0.5</v>
      </c>
      <c r="D22" s="404"/>
      <c r="E22" s="404">
        <v>1</v>
      </c>
      <c r="F22" s="404">
        <v>1</v>
      </c>
      <c r="G22" s="404">
        <f>SUM(B22:F22)</f>
        <v>3.5</v>
      </c>
      <c r="H22" s="405">
        <f>G22/$G$29</f>
        <v>0.18421052631578946</v>
      </c>
      <c r="I22" s="382"/>
      <c r="J22" s="25"/>
    </row>
    <row r="23" spans="1:11">
      <c r="A23" s="404" t="s">
        <v>273</v>
      </c>
      <c r="B23" s="404">
        <v>1</v>
      </c>
      <c r="C23" s="404">
        <v>0.5</v>
      </c>
      <c r="D23" s="404"/>
      <c r="E23" s="404"/>
      <c r="F23" s="404">
        <v>0.5</v>
      </c>
      <c r="G23" s="404">
        <f t="shared" ref="G23:G29" si="0">SUM(B23:F23)</f>
        <v>2</v>
      </c>
      <c r="H23" s="405">
        <f t="shared" ref="H23:H29" si="1">G23/$G$29</f>
        <v>0.10526315789473684</v>
      </c>
      <c r="I23" s="382"/>
      <c r="J23" s="382"/>
    </row>
    <row r="24" spans="1:11">
      <c r="A24" s="404" t="s">
        <v>274</v>
      </c>
      <c r="B24" s="404">
        <v>1</v>
      </c>
      <c r="C24" s="404">
        <v>1</v>
      </c>
      <c r="D24" s="404"/>
      <c r="E24" s="404">
        <v>0.5</v>
      </c>
      <c r="F24" s="404"/>
      <c r="G24" s="404">
        <f t="shared" si="0"/>
        <v>2.5</v>
      </c>
      <c r="H24" s="405">
        <f t="shared" si="1"/>
        <v>0.13157894736842105</v>
      </c>
      <c r="I24" s="382"/>
      <c r="J24" s="26" t="s">
        <v>287</v>
      </c>
      <c r="K24">
        <f>MAX(G22:G28)</f>
        <v>3.5</v>
      </c>
    </row>
    <row r="25" spans="1:11">
      <c r="A25" s="404" t="s">
        <v>275</v>
      </c>
      <c r="B25" s="404">
        <v>1</v>
      </c>
      <c r="C25" s="404">
        <v>1</v>
      </c>
      <c r="D25" s="404"/>
      <c r="E25" s="404"/>
      <c r="F25" s="404">
        <v>1</v>
      </c>
      <c r="G25" s="404">
        <f t="shared" si="0"/>
        <v>3</v>
      </c>
      <c r="H25" s="405">
        <f t="shared" si="1"/>
        <v>0.15789473684210525</v>
      </c>
      <c r="I25" s="382"/>
      <c r="J25" s="382"/>
    </row>
    <row r="26" spans="1:11">
      <c r="A26" s="404" t="s">
        <v>276</v>
      </c>
      <c r="B26" s="404">
        <v>1</v>
      </c>
      <c r="C26" s="404">
        <v>0.5</v>
      </c>
      <c r="D26" s="404"/>
      <c r="E26" s="404">
        <v>1</v>
      </c>
      <c r="F26" s="404"/>
      <c r="G26" s="404">
        <f t="shared" si="0"/>
        <v>2.5</v>
      </c>
      <c r="H26" s="405">
        <f t="shared" si="1"/>
        <v>0.13157894736842105</v>
      </c>
      <c r="I26" s="382"/>
      <c r="J26" s="382"/>
    </row>
    <row r="27" spans="1:11">
      <c r="A27" s="404" t="s">
        <v>283</v>
      </c>
      <c r="B27" s="404">
        <v>0.5</v>
      </c>
      <c r="C27" s="404">
        <v>1</v>
      </c>
      <c r="D27" s="404"/>
      <c r="E27" s="404"/>
      <c r="F27" s="404">
        <v>0.5</v>
      </c>
      <c r="G27" s="404">
        <f t="shared" si="0"/>
        <v>2</v>
      </c>
      <c r="H27" s="405">
        <f t="shared" si="1"/>
        <v>0.10526315789473684</v>
      </c>
      <c r="I27" s="382"/>
      <c r="J27" s="26" t="s">
        <v>288</v>
      </c>
      <c r="K27">
        <f>MIN(G22:G28)</f>
        <v>2</v>
      </c>
    </row>
    <row r="28" spans="1:11">
      <c r="A28" s="404" t="s">
        <v>277</v>
      </c>
      <c r="B28" s="404">
        <v>0.5</v>
      </c>
      <c r="C28" s="404">
        <v>1</v>
      </c>
      <c r="D28" s="404"/>
      <c r="E28" s="404">
        <v>1</v>
      </c>
      <c r="F28" s="404">
        <v>1</v>
      </c>
      <c r="G28" s="404">
        <f t="shared" si="0"/>
        <v>3.5</v>
      </c>
      <c r="H28" s="405">
        <f t="shared" si="1"/>
        <v>0.18421052631578946</v>
      </c>
      <c r="I28" s="382"/>
      <c r="J28" s="382"/>
    </row>
    <row r="29" spans="1:11" ht="13.5" thickBot="1">
      <c r="A29" s="498" t="s">
        <v>235</v>
      </c>
      <c r="B29" s="406">
        <f>SUM(B22:B28)</f>
        <v>6</v>
      </c>
      <c r="C29" s="406">
        <f t="shared" ref="C29:F29" si="2">SUM(C22:C28)</f>
        <v>5.5</v>
      </c>
      <c r="D29" s="406">
        <f t="shared" si="2"/>
        <v>0</v>
      </c>
      <c r="E29" s="406">
        <f t="shared" si="2"/>
        <v>3.5</v>
      </c>
      <c r="F29" s="406">
        <f t="shared" si="2"/>
        <v>4</v>
      </c>
      <c r="G29" s="406">
        <f t="shared" si="0"/>
        <v>19</v>
      </c>
      <c r="H29" s="407">
        <f t="shared" si="1"/>
        <v>1</v>
      </c>
      <c r="I29" s="382"/>
      <c r="J29" s="382"/>
    </row>
    <row r="32" spans="1:11">
      <c r="F32" s="466" t="s">
        <v>2230</v>
      </c>
      <c r="G32" s="466" t="s">
        <v>2231</v>
      </c>
      <c r="H32" s="466"/>
      <c r="I32" s="465"/>
    </row>
  </sheetData>
  <mergeCells count="2">
    <mergeCell ref="A2:G2"/>
    <mergeCell ref="A18:G18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2:J13"/>
  <sheetViews>
    <sheetView topLeftCell="D1" workbookViewId="0">
      <selection activeCell="G13" sqref="G13"/>
    </sheetView>
  </sheetViews>
  <sheetFormatPr baseColWidth="10" defaultRowHeight="12.75"/>
  <cols>
    <col min="1" max="1" width="13" bestFit="1" customWidth="1"/>
    <col min="2" max="2" width="12.5703125" customWidth="1"/>
    <col min="7" max="7" width="15.7109375" bestFit="1" customWidth="1"/>
    <col min="8" max="8" width="19" customWidth="1"/>
    <col min="10" max="10" width="16.42578125" bestFit="1" customWidth="1"/>
  </cols>
  <sheetData>
    <row r="2" spans="1:10">
      <c r="A2" s="576" t="s">
        <v>271</v>
      </c>
      <c r="B2" s="577"/>
      <c r="C2" s="577"/>
      <c r="D2" s="577"/>
      <c r="E2" s="577"/>
      <c r="F2" s="577"/>
      <c r="G2" s="578"/>
    </row>
    <row r="4" spans="1:10" ht="13.5" thickBot="1">
      <c r="A4" s="14"/>
      <c r="B4" s="14"/>
      <c r="C4" s="14"/>
      <c r="D4" s="14"/>
      <c r="E4" s="14"/>
      <c r="F4" s="14"/>
      <c r="G4" s="14"/>
    </row>
    <row r="5" spans="1:10">
      <c r="A5" s="18"/>
      <c r="B5" s="15" t="s">
        <v>278</v>
      </c>
      <c r="C5" s="15" t="s">
        <v>279</v>
      </c>
      <c r="D5" s="15" t="s">
        <v>280</v>
      </c>
      <c r="E5" s="15" t="s">
        <v>281</v>
      </c>
      <c r="F5" s="15" t="s">
        <v>282</v>
      </c>
      <c r="G5" s="16" t="s">
        <v>285</v>
      </c>
      <c r="H5" s="17" t="s">
        <v>284</v>
      </c>
      <c r="J5" s="26" t="s">
        <v>286</v>
      </c>
    </row>
    <row r="6" spans="1:10">
      <c r="A6" s="19" t="s">
        <v>272</v>
      </c>
      <c r="B6" s="20">
        <v>1</v>
      </c>
      <c r="C6" s="20">
        <v>0.5</v>
      </c>
      <c r="D6" s="20"/>
      <c r="E6" s="20">
        <v>1</v>
      </c>
      <c r="F6" s="20">
        <v>1</v>
      </c>
      <c r="G6" s="21">
        <f>SUM(B6:F6)</f>
        <v>3.5</v>
      </c>
      <c r="H6" s="24">
        <f>G6/$G$13</f>
        <v>0.18421052631578946</v>
      </c>
      <c r="J6" s="25">
        <f>AVERAGE(G6:G12)</f>
        <v>2.7142857142857144</v>
      </c>
    </row>
    <row r="7" spans="1:10">
      <c r="A7" s="19" t="s">
        <v>273</v>
      </c>
      <c r="B7" s="20">
        <v>1</v>
      </c>
      <c r="C7" s="20">
        <v>0.5</v>
      </c>
      <c r="D7" s="20"/>
      <c r="E7" s="20"/>
      <c r="F7" s="20">
        <v>0.5</v>
      </c>
      <c r="G7" s="21">
        <f t="shared" ref="G7:G12" si="0">SUM(B7:F7)</f>
        <v>2</v>
      </c>
      <c r="H7" s="24">
        <f t="shared" ref="H7:H13" si="1">G7/$G$13</f>
        <v>0.10526315789473684</v>
      </c>
    </row>
    <row r="8" spans="1:10">
      <c r="A8" s="19" t="s">
        <v>274</v>
      </c>
      <c r="B8" s="20">
        <v>1</v>
      </c>
      <c r="C8" s="20">
        <v>1</v>
      </c>
      <c r="D8" s="20"/>
      <c r="E8" s="20">
        <v>0.5</v>
      </c>
      <c r="F8" s="20"/>
      <c r="G8" s="21">
        <f t="shared" si="0"/>
        <v>2.5</v>
      </c>
      <c r="H8" s="24">
        <f t="shared" si="1"/>
        <v>0.13157894736842105</v>
      </c>
      <c r="J8" s="26" t="s">
        <v>287</v>
      </c>
    </row>
    <row r="9" spans="1:10">
      <c r="A9" s="19" t="s">
        <v>275</v>
      </c>
      <c r="B9" s="20">
        <v>1</v>
      </c>
      <c r="C9" s="20">
        <v>1</v>
      </c>
      <c r="D9" s="20"/>
      <c r="E9" s="20"/>
      <c r="F9" s="20">
        <v>1</v>
      </c>
      <c r="G9" s="21">
        <f t="shared" si="0"/>
        <v>3</v>
      </c>
      <c r="H9" s="24">
        <f t="shared" si="1"/>
        <v>0.15789473684210525</v>
      </c>
      <c r="J9">
        <f>MAX(G6:G12)</f>
        <v>3.5</v>
      </c>
    </row>
    <row r="10" spans="1:10">
      <c r="A10" s="19" t="s">
        <v>276</v>
      </c>
      <c r="B10" s="20">
        <v>1</v>
      </c>
      <c r="C10" s="20">
        <v>0.5</v>
      </c>
      <c r="D10" s="20"/>
      <c r="E10" s="20">
        <v>1</v>
      </c>
      <c r="F10" s="20"/>
      <c r="G10" s="21">
        <f t="shared" si="0"/>
        <v>2.5</v>
      </c>
      <c r="H10" s="24">
        <f t="shared" si="1"/>
        <v>0.13157894736842105</v>
      </c>
    </row>
    <row r="11" spans="1:10">
      <c r="A11" s="19" t="s">
        <v>283</v>
      </c>
      <c r="B11" s="20">
        <v>0.5</v>
      </c>
      <c r="C11" s="20">
        <v>1</v>
      </c>
      <c r="D11" s="20"/>
      <c r="E11" s="20"/>
      <c r="F11" s="20">
        <v>0.5</v>
      </c>
      <c r="G11" s="21">
        <f t="shared" si="0"/>
        <v>2</v>
      </c>
      <c r="H11" s="24">
        <f t="shared" si="1"/>
        <v>0.10526315789473684</v>
      </c>
      <c r="J11" s="26" t="s">
        <v>288</v>
      </c>
    </row>
    <row r="12" spans="1:10">
      <c r="A12" s="19" t="s">
        <v>277</v>
      </c>
      <c r="B12" s="20">
        <v>0.5</v>
      </c>
      <c r="C12" s="20">
        <v>1</v>
      </c>
      <c r="D12" s="20"/>
      <c r="E12" s="20">
        <v>1</v>
      </c>
      <c r="F12" s="20">
        <v>1</v>
      </c>
      <c r="G12" s="21">
        <f t="shared" si="0"/>
        <v>3.5</v>
      </c>
      <c r="H12" s="24">
        <f t="shared" si="1"/>
        <v>0.18421052631578946</v>
      </c>
      <c r="J12">
        <f>MIN(G6:G12)</f>
        <v>2</v>
      </c>
    </row>
    <row r="13" spans="1:10" ht="33" customHeight="1" thickBot="1">
      <c r="A13" s="22" t="s">
        <v>289</v>
      </c>
      <c r="B13" s="23">
        <f t="shared" ref="B13:G13" si="2">SUM(B6:B12)</f>
        <v>6</v>
      </c>
      <c r="C13" s="23">
        <f t="shared" si="2"/>
        <v>5.5</v>
      </c>
      <c r="D13" s="23">
        <f t="shared" si="2"/>
        <v>0</v>
      </c>
      <c r="E13" s="23">
        <f t="shared" si="2"/>
        <v>3.5</v>
      </c>
      <c r="F13" s="23">
        <f t="shared" si="2"/>
        <v>4</v>
      </c>
      <c r="G13" s="271">
        <f t="shared" si="2"/>
        <v>19</v>
      </c>
      <c r="H13" s="270">
        <f t="shared" si="1"/>
        <v>1</v>
      </c>
    </row>
  </sheetData>
  <mergeCells count="1">
    <mergeCell ref="A2:G2"/>
  </mergeCells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activeCell="H17" sqref="H17"/>
    </sheetView>
  </sheetViews>
  <sheetFormatPr baseColWidth="10" defaultRowHeight="12.75"/>
  <cols>
    <col min="4" max="4" width="28.140625" customWidth="1"/>
    <col min="5" max="5" width="7" customWidth="1"/>
    <col min="9" max="9" width="15.5703125" customWidth="1"/>
  </cols>
  <sheetData>
    <row r="1" spans="1:9">
      <c r="A1" s="579" t="s">
        <v>2020</v>
      </c>
      <c r="B1" s="579"/>
      <c r="C1" s="579"/>
      <c r="D1" s="579"/>
      <c r="F1" s="409" t="s">
        <v>2235</v>
      </c>
    </row>
    <row r="2" spans="1:9" s="247" customFormat="1" ht="34.15" customHeight="1">
      <c r="A2" s="580" t="s">
        <v>2341</v>
      </c>
      <c r="B2" s="580"/>
      <c r="C2" s="580"/>
      <c r="D2" s="580"/>
      <c r="F2"/>
      <c r="G2"/>
      <c r="H2"/>
      <c r="I2"/>
    </row>
    <row r="3" spans="1:9">
      <c r="F3" s="579" t="s">
        <v>2020</v>
      </c>
      <c r="G3" s="579"/>
      <c r="H3" s="579"/>
      <c r="I3" s="579"/>
    </row>
    <row r="4" spans="1:9" ht="13.5">
      <c r="A4" s="249" t="s">
        <v>215</v>
      </c>
      <c r="B4" s="249" t="s">
        <v>2021</v>
      </c>
      <c r="C4" s="249" t="s">
        <v>2022</v>
      </c>
      <c r="D4" s="249" t="s">
        <v>2023</v>
      </c>
      <c r="F4" s="581" t="s">
        <v>2027</v>
      </c>
      <c r="G4" s="581"/>
      <c r="H4" s="581"/>
      <c r="I4" s="581"/>
    </row>
    <row r="5" spans="1:9">
      <c r="A5" s="142" t="s">
        <v>2024</v>
      </c>
      <c r="B5" s="57">
        <v>65000</v>
      </c>
      <c r="C5" s="57">
        <v>52000</v>
      </c>
      <c r="D5" s="57"/>
      <c r="F5" s="382"/>
      <c r="G5" s="382"/>
      <c r="H5" s="382"/>
      <c r="I5" s="382"/>
    </row>
    <row r="6" spans="1:9">
      <c r="A6" s="142" t="s">
        <v>2025</v>
      </c>
      <c r="B6" s="57">
        <v>60000</v>
      </c>
      <c r="C6" s="57">
        <v>80000</v>
      </c>
      <c r="D6" s="378"/>
      <c r="F6" s="249" t="s">
        <v>215</v>
      </c>
      <c r="G6" s="249" t="s">
        <v>2021</v>
      </c>
      <c r="H6" s="249" t="s">
        <v>2022</v>
      </c>
      <c r="I6" s="249" t="s">
        <v>2023</v>
      </c>
    </row>
    <row r="7" spans="1:9">
      <c r="A7" s="142" t="s">
        <v>2026</v>
      </c>
      <c r="B7" s="57">
        <v>90000</v>
      </c>
      <c r="C7" s="57">
        <v>57000</v>
      </c>
      <c r="D7" s="378"/>
      <c r="F7" s="380" t="s">
        <v>2024</v>
      </c>
      <c r="G7" s="381">
        <v>65000</v>
      </c>
      <c r="H7" s="381">
        <v>52000</v>
      </c>
      <c r="I7" s="381" t="str">
        <f>IF(H7&gt;G7,"En Progression","En diminution")</f>
        <v>En diminution</v>
      </c>
    </row>
    <row r="8" spans="1:9">
      <c r="F8" s="380" t="s">
        <v>2025</v>
      </c>
      <c r="G8" s="381">
        <v>60000</v>
      </c>
      <c r="H8" s="381">
        <v>80000</v>
      </c>
      <c r="I8" s="381" t="str">
        <f t="shared" ref="I8:I9" si="0">IF(H8&gt;G8,"En Progression","En diminution")</f>
        <v>En Progression</v>
      </c>
    </row>
    <row r="9" spans="1:9">
      <c r="F9" s="380" t="s">
        <v>2026</v>
      </c>
      <c r="G9" s="381">
        <v>90000</v>
      </c>
      <c r="H9" s="381">
        <v>57000</v>
      </c>
      <c r="I9" s="381" t="str">
        <f t="shared" si="0"/>
        <v>En diminution</v>
      </c>
    </row>
    <row r="12" spans="1:9">
      <c r="F12" s="582" t="s">
        <v>2318</v>
      </c>
      <c r="G12" s="583"/>
    </row>
    <row r="13" spans="1:9">
      <c r="F13" s="583"/>
      <c r="G13" s="583"/>
    </row>
  </sheetData>
  <mergeCells count="5">
    <mergeCell ref="A1:D1"/>
    <mergeCell ref="A2:D2"/>
    <mergeCell ref="F3:I3"/>
    <mergeCell ref="F4:I4"/>
    <mergeCell ref="F12:G1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D5" sqref="D5"/>
    </sheetView>
  </sheetViews>
  <sheetFormatPr baseColWidth="10" defaultColWidth="11.5703125" defaultRowHeight="12.75"/>
  <cols>
    <col min="1" max="3" width="11.5703125" style="247"/>
    <col min="4" max="4" width="13.28515625" style="247" customWidth="1"/>
    <col min="5" max="16384" width="11.5703125" style="247"/>
  </cols>
  <sheetData>
    <row r="1" spans="1:4">
      <c r="A1" s="579" t="s">
        <v>2020</v>
      </c>
      <c r="B1" s="579"/>
      <c r="C1" s="579"/>
      <c r="D1" s="579"/>
    </row>
    <row r="2" spans="1:4" ht="34.15" customHeight="1">
      <c r="A2" s="581" t="s">
        <v>2027</v>
      </c>
      <c r="B2" s="581"/>
      <c r="C2" s="581"/>
      <c r="D2" s="581"/>
    </row>
    <row r="4" spans="1:4">
      <c r="A4" s="249" t="s">
        <v>215</v>
      </c>
      <c r="B4" s="249" t="s">
        <v>2021</v>
      </c>
      <c r="C4" s="249" t="s">
        <v>2022</v>
      </c>
      <c r="D4" s="249" t="s">
        <v>2023</v>
      </c>
    </row>
    <row r="5" spans="1:4">
      <c r="A5" s="142" t="s">
        <v>2024</v>
      </c>
      <c r="B5" s="57">
        <v>65000</v>
      </c>
      <c r="C5" s="57">
        <v>52000</v>
      </c>
      <c r="D5" s="57" t="str">
        <f>IF(B5&lt;C5,"En progression","En diminution")</f>
        <v>En diminution</v>
      </c>
    </row>
    <row r="6" spans="1:4">
      <c r="A6" s="142" t="s">
        <v>2025</v>
      </c>
      <c r="B6" s="57">
        <v>60000</v>
      </c>
      <c r="C6" s="57">
        <v>80000</v>
      </c>
      <c r="D6" s="57" t="str">
        <f t="shared" ref="D6:D7" si="0">IF(B6&lt;C6,"En progression","En diminution")</f>
        <v>En progression</v>
      </c>
    </row>
    <row r="7" spans="1:4">
      <c r="A7" s="142" t="s">
        <v>2026</v>
      </c>
      <c r="B7" s="57">
        <v>90000</v>
      </c>
      <c r="C7" s="57">
        <v>57000</v>
      </c>
      <c r="D7" s="57" t="str">
        <f t="shared" si="0"/>
        <v>En diminution</v>
      </c>
    </row>
  </sheetData>
  <mergeCells count="2">
    <mergeCell ref="A1:D1"/>
    <mergeCell ref="A2:D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Formulas="1" workbookViewId="0">
      <selection activeCell="E14" sqref="E14"/>
    </sheetView>
  </sheetViews>
  <sheetFormatPr baseColWidth="10" defaultColWidth="9.140625" defaultRowHeight="15"/>
  <cols>
    <col min="1" max="1" width="17.85546875" style="274" customWidth="1"/>
    <col min="2" max="2" width="6.140625" style="273" customWidth="1"/>
    <col min="3" max="3" width="8.7109375" style="274" customWidth="1"/>
    <col min="4" max="4" width="2.28515625" style="274" customWidth="1"/>
    <col min="5" max="5" width="16.28515625" style="274" customWidth="1"/>
    <col min="6" max="6" width="3.28515625" style="274" customWidth="1"/>
    <col min="7" max="7" width="19.28515625" style="274" customWidth="1"/>
    <col min="8" max="8" width="3.5703125" style="274" customWidth="1"/>
    <col min="9" max="9" width="7.5703125" style="274" customWidth="1"/>
    <col min="10" max="16384" width="9.140625" style="274"/>
  </cols>
  <sheetData>
    <row r="1" spans="1:9" ht="28.15" customHeight="1">
      <c r="A1" s="272" t="s">
        <v>2028</v>
      </c>
      <c r="F1" s="499"/>
      <c r="G1" s="434" t="s">
        <v>2235</v>
      </c>
    </row>
    <row r="2" spans="1:9">
      <c r="A2" s="274" t="s">
        <v>2029</v>
      </c>
      <c r="B2" s="275">
        <v>14012</v>
      </c>
      <c r="F2" s="499"/>
      <c r="G2" s="584" t="s">
        <v>2342</v>
      </c>
      <c r="H2" s="585"/>
      <c r="I2" s="585"/>
    </row>
    <row r="3" spans="1:9">
      <c r="A3" s="274" t="s">
        <v>2030</v>
      </c>
      <c r="B3" s="275">
        <v>895</v>
      </c>
      <c r="F3" s="499"/>
      <c r="G3" s="585"/>
      <c r="H3" s="585"/>
      <c r="I3" s="585"/>
    </row>
    <row r="4" spans="1:9">
      <c r="A4" s="274" t="s">
        <v>2031</v>
      </c>
      <c r="B4" s="275">
        <v>1249</v>
      </c>
      <c r="F4" s="464"/>
      <c r="G4" s="585"/>
      <c r="H4" s="585"/>
      <c r="I4" s="585"/>
    </row>
    <row r="5" spans="1:9">
      <c r="A5" s="274" t="s">
        <v>2032</v>
      </c>
      <c r="B5" s="275">
        <v>1495</v>
      </c>
      <c r="D5" s="276"/>
      <c r="G5" s="585"/>
      <c r="H5" s="585"/>
      <c r="I5" s="585"/>
    </row>
    <row r="6" spans="1:9">
      <c r="A6" s="274" t="s">
        <v>2033</v>
      </c>
      <c r="B6" s="275">
        <v>675</v>
      </c>
      <c r="E6" s="518" t="s">
        <v>2343</v>
      </c>
      <c r="G6" s="585"/>
      <c r="H6" s="585"/>
      <c r="I6" s="585"/>
    </row>
    <row r="7" spans="1:9">
      <c r="A7" s="277" t="s">
        <v>2034</v>
      </c>
      <c r="C7" s="501">
        <f>SUM(B2:B6)</f>
        <v>18326</v>
      </c>
      <c r="G7" s="585"/>
      <c r="H7" s="585"/>
      <c r="I7" s="585"/>
    </row>
    <row r="8" spans="1:9">
      <c r="G8" s="585"/>
      <c r="H8" s="585"/>
      <c r="I8" s="585"/>
    </row>
    <row r="9" spans="1:9">
      <c r="A9" s="272" t="s">
        <v>2035</v>
      </c>
    </row>
    <row r="10" spans="1:9">
      <c r="A10" s="274" t="s">
        <v>2036</v>
      </c>
      <c r="B10" s="275">
        <v>2169</v>
      </c>
    </row>
    <row r="11" spans="1:9">
      <c r="A11" s="274" t="s">
        <v>2037</v>
      </c>
      <c r="B11" s="275">
        <v>4500</v>
      </c>
    </row>
    <row r="12" spans="1:9">
      <c r="A12" s="274" t="s">
        <v>2038</v>
      </c>
      <c r="B12" s="275">
        <v>300</v>
      </c>
    </row>
    <row r="13" spans="1:9">
      <c r="A13" s="274" t="s">
        <v>2039</v>
      </c>
      <c r="B13" s="275">
        <v>2500</v>
      </c>
    </row>
    <row r="14" spans="1:9">
      <c r="A14" s="274" t="s">
        <v>2040</v>
      </c>
      <c r="B14" s="275">
        <v>1800</v>
      </c>
    </row>
    <row r="15" spans="1:9">
      <c r="A15" s="274" t="s">
        <v>2041</v>
      </c>
      <c r="B15" s="275">
        <v>495</v>
      </c>
      <c r="G15" s="500"/>
    </row>
    <row r="16" spans="1:9">
      <c r="A16" s="274" t="s">
        <v>2042</v>
      </c>
      <c r="B16" s="275">
        <v>1295</v>
      </c>
      <c r="G16" s="500"/>
    </row>
    <row r="17" spans="1:7">
      <c r="A17" s="277" t="s">
        <v>2034</v>
      </c>
      <c r="C17" s="501">
        <f>SUM(B10:B16)</f>
        <v>13059</v>
      </c>
      <c r="G17" s="500"/>
    </row>
    <row r="19" spans="1:7">
      <c r="A19" s="278" t="s">
        <v>2043</v>
      </c>
      <c r="C19" s="279">
        <f>C7+C17</f>
        <v>31385</v>
      </c>
    </row>
    <row r="20" spans="1:7">
      <c r="A20" s="278" t="s">
        <v>2044</v>
      </c>
      <c r="C20" s="377" t="e">
        <f>B11/C16</f>
        <v>#DIV/0!</v>
      </c>
    </row>
  </sheetData>
  <mergeCells count="1">
    <mergeCell ref="G2:I8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L29"/>
  <sheetViews>
    <sheetView workbookViewId="0">
      <selection activeCell="I15" sqref="I15"/>
    </sheetView>
  </sheetViews>
  <sheetFormatPr baseColWidth="10" defaultRowHeight="12.75"/>
  <cols>
    <col min="1" max="1" width="19.85546875" bestFit="1" customWidth="1"/>
    <col min="4" max="4" width="19.140625" customWidth="1"/>
    <col min="11" max="11" width="4.5703125" customWidth="1"/>
    <col min="12" max="12" width="26.28515625" customWidth="1"/>
  </cols>
  <sheetData>
    <row r="1" spans="1:12" ht="25.5">
      <c r="A1" s="27"/>
      <c r="B1" s="586" t="s">
        <v>290</v>
      </c>
      <c r="C1" s="586"/>
      <c r="D1" s="50" t="s">
        <v>167</v>
      </c>
      <c r="L1" s="409" t="s">
        <v>2235</v>
      </c>
    </row>
    <row r="2" spans="1:12">
      <c r="A2" s="27"/>
      <c r="B2" s="28">
        <v>1990</v>
      </c>
      <c r="C2" s="28" t="s">
        <v>291</v>
      </c>
      <c r="L2" s="383" t="s">
        <v>2249</v>
      </c>
    </row>
    <row r="3" spans="1:12">
      <c r="A3" s="29"/>
      <c r="B3" s="27"/>
      <c r="C3" s="27"/>
      <c r="L3" s="383" t="s">
        <v>2250</v>
      </c>
    </row>
    <row r="4" spans="1:12">
      <c r="A4" s="30" t="s">
        <v>293</v>
      </c>
      <c r="B4" s="31">
        <v>1624372</v>
      </c>
      <c r="C4" s="31">
        <v>1734145</v>
      </c>
      <c r="D4" s="56">
        <f>C4-B4</f>
        <v>109773</v>
      </c>
    </row>
    <row r="5" spans="1:12">
      <c r="A5" s="30" t="s">
        <v>294</v>
      </c>
      <c r="B5" s="31">
        <v>2795830</v>
      </c>
      <c r="C5" s="31">
        <v>2908359</v>
      </c>
      <c r="D5" s="56">
        <f t="shared" ref="D5:D7" si="0">C5-B5</f>
        <v>112529</v>
      </c>
    </row>
    <row r="6" spans="1:12">
      <c r="A6" s="30" t="s">
        <v>295</v>
      </c>
      <c r="B6" s="31">
        <v>1321214</v>
      </c>
      <c r="C6" s="31">
        <v>1308878</v>
      </c>
      <c r="D6" s="56">
        <f t="shared" si="0"/>
        <v>-12336</v>
      </c>
    </row>
    <row r="7" spans="1:12">
      <c r="A7" s="30" t="s">
        <v>296</v>
      </c>
      <c r="B7" s="31">
        <v>1609653</v>
      </c>
      <c r="C7" s="31">
        <v>1610067</v>
      </c>
      <c r="D7" s="56">
        <f t="shared" si="0"/>
        <v>414</v>
      </c>
    </row>
    <row r="8" spans="1:12">
      <c r="A8" s="30" t="s">
        <v>297</v>
      </c>
      <c r="B8" s="31">
        <v>2795638</v>
      </c>
      <c r="C8" s="31">
        <v>2906197</v>
      </c>
      <c r="D8" s="56"/>
    </row>
    <row r="9" spans="1:12">
      <c r="A9" s="30" t="s">
        <v>298</v>
      </c>
      <c r="B9" s="31">
        <v>2371036</v>
      </c>
      <c r="C9" s="31">
        <v>2440329</v>
      </c>
      <c r="D9" s="56"/>
    </row>
    <row r="10" spans="1:12">
      <c r="A10" s="30" t="s">
        <v>299</v>
      </c>
      <c r="B10" s="31">
        <v>1347848</v>
      </c>
      <c r="C10" s="31">
        <v>1342363</v>
      </c>
      <c r="D10" s="56"/>
    </row>
    <row r="11" spans="1:12">
      <c r="A11" s="30" t="s">
        <v>300</v>
      </c>
      <c r="B11" s="31">
        <v>250371</v>
      </c>
      <c r="C11" s="31">
        <v>260196</v>
      </c>
      <c r="D11" s="56"/>
    </row>
    <row r="12" spans="1:12">
      <c r="A12" s="30" t="s">
        <v>301</v>
      </c>
      <c r="B12" s="31">
        <v>1097276</v>
      </c>
      <c r="C12" s="31">
        <v>1117059</v>
      </c>
      <c r="D12" s="56"/>
    </row>
    <row r="13" spans="1:12">
      <c r="A13" s="30" t="s">
        <v>302</v>
      </c>
      <c r="B13" s="31">
        <v>10660554</v>
      </c>
      <c r="C13" s="31">
        <v>10952011</v>
      </c>
      <c r="D13" s="56"/>
    </row>
    <row r="14" spans="1:12">
      <c r="A14" s="30" t="s">
        <v>303</v>
      </c>
      <c r="B14" s="31">
        <v>2114985</v>
      </c>
      <c r="C14" s="31">
        <v>2295648</v>
      </c>
      <c r="D14" s="56"/>
    </row>
    <row r="15" spans="1:12">
      <c r="A15" s="30" t="s">
        <v>304</v>
      </c>
      <c r="B15" s="31">
        <v>722850</v>
      </c>
      <c r="C15" s="31">
        <v>710939</v>
      </c>
      <c r="D15" s="56"/>
    </row>
    <row r="16" spans="1:12">
      <c r="A16" s="30" t="s">
        <v>305</v>
      </c>
      <c r="B16" s="31">
        <v>2305726</v>
      </c>
      <c r="C16" s="31">
        <v>2310376</v>
      </c>
      <c r="D16" s="56"/>
    </row>
    <row r="17" spans="1:4">
      <c r="A17" s="30" t="s">
        <v>306</v>
      </c>
      <c r="B17" s="31">
        <v>2430663</v>
      </c>
      <c r="C17" s="31">
        <v>2551687</v>
      </c>
      <c r="D17" s="56"/>
    </row>
    <row r="18" spans="1:4">
      <c r="A18" s="30" t="s">
        <v>307</v>
      </c>
      <c r="B18" s="31">
        <v>3965058</v>
      </c>
      <c r="C18" s="31">
        <v>3996588</v>
      </c>
      <c r="D18" s="56"/>
    </row>
    <row r="19" spans="1:4">
      <c r="A19" s="30" t="s">
        <v>308</v>
      </c>
      <c r="B19" s="31">
        <v>1391318</v>
      </c>
      <c r="C19" s="31">
        <v>1422193</v>
      </c>
      <c r="D19" s="56"/>
    </row>
    <row r="20" spans="1:4">
      <c r="A20" s="30" t="s">
        <v>309</v>
      </c>
      <c r="B20" s="31">
        <v>1737247</v>
      </c>
      <c r="C20" s="31">
        <v>1780192</v>
      </c>
      <c r="D20" s="56"/>
    </row>
    <row r="21" spans="1:4">
      <c r="A21" s="30" t="s">
        <v>310</v>
      </c>
      <c r="B21" s="31">
        <v>3059112</v>
      </c>
      <c r="C21" s="31">
        <v>3222061</v>
      </c>
      <c r="D21" s="56"/>
    </row>
    <row r="22" spans="1:4">
      <c r="A22" s="30" t="s">
        <v>311</v>
      </c>
      <c r="B22" s="31">
        <v>1810687</v>
      </c>
      <c r="C22" s="31">
        <v>1857481</v>
      </c>
      <c r="D22" s="56"/>
    </row>
    <row r="23" spans="1:4">
      <c r="A23" s="30" t="s">
        <v>312</v>
      </c>
      <c r="B23" s="31">
        <v>1595109</v>
      </c>
      <c r="C23" s="31">
        <v>1640068</v>
      </c>
      <c r="D23" s="56"/>
    </row>
    <row r="24" spans="1:4" ht="25.5">
      <c r="A24" s="30" t="s">
        <v>313</v>
      </c>
      <c r="B24" s="31">
        <v>4257907</v>
      </c>
      <c r="C24" s="31">
        <v>4506151</v>
      </c>
      <c r="D24" s="56"/>
    </row>
    <row r="25" spans="1:4">
      <c r="A25" s="30" t="s">
        <v>314</v>
      </c>
      <c r="B25" s="31">
        <v>5350701</v>
      </c>
      <c r="C25" s="31">
        <v>5645407</v>
      </c>
      <c r="D25" s="56"/>
    </row>
    <row r="26" spans="1:4">
      <c r="A26" s="30" t="s">
        <v>317</v>
      </c>
      <c r="B26" s="31">
        <v>386987</v>
      </c>
      <c r="C26" s="31">
        <v>422496</v>
      </c>
      <c r="D26" s="56"/>
    </row>
    <row r="27" spans="1:4">
      <c r="A27" s="30" t="s">
        <v>318</v>
      </c>
      <c r="B27" s="31">
        <v>114678</v>
      </c>
      <c r="C27" s="31">
        <v>157213</v>
      </c>
      <c r="D27" s="56"/>
    </row>
    <row r="28" spans="1:4">
      <c r="A28" s="30" t="s">
        <v>319</v>
      </c>
      <c r="B28" s="31">
        <v>359572</v>
      </c>
      <c r="C28" s="31">
        <v>381427</v>
      </c>
      <c r="D28" s="56"/>
    </row>
    <row r="29" spans="1:4">
      <c r="A29" s="30" t="s">
        <v>320</v>
      </c>
      <c r="B29" s="31">
        <v>597823</v>
      </c>
      <c r="C29" s="31">
        <v>706300</v>
      </c>
      <c r="D29" s="56"/>
    </row>
  </sheetData>
  <mergeCells count="1">
    <mergeCell ref="B1:C1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E32"/>
  <sheetViews>
    <sheetView workbookViewId="0">
      <selection activeCell="F15" sqref="F15"/>
    </sheetView>
  </sheetViews>
  <sheetFormatPr baseColWidth="10" defaultRowHeight="12.75"/>
  <cols>
    <col min="1" max="1" width="26.85546875" style="33" customWidth="1"/>
    <col min="2" max="2" width="11.42578125" style="33" customWidth="1"/>
    <col min="3" max="3" width="14" style="33" customWidth="1"/>
    <col min="4" max="4" width="14.140625" style="55" customWidth="1"/>
    <col min="5" max="5" width="11.42578125" style="32" customWidth="1"/>
  </cols>
  <sheetData>
    <row r="1" spans="1:4" ht="25.5" customHeight="1">
      <c r="A1" s="27"/>
      <c r="B1" s="586" t="s">
        <v>290</v>
      </c>
      <c r="C1" s="586"/>
      <c r="D1" s="51" t="s">
        <v>167</v>
      </c>
    </row>
    <row r="2" spans="1:4">
      <c r="A2" s="27"/>
      <c r="B2" s="28">
        <v>1990</v>
      </c>
      <c r="C2" s="28" t="s">
        <v>291</v>
      </c>
      <c r="D2" s="52" t="s">
        <v>292</v>
      </c>
    </row>
    <row r="3" spans="1:4">
      <c r="A3" s="29"/>
      <c r="B3" s="27"/>
      <c r="C3" s="27"/>
      <c r="D3" s="53"/>
    </row>
    <row r="4" spans="1:4">
      <c r="A4" s="30" t="s">
        <v>293</v>
      </c>
      <c r="B4" s="31">
        <v>1624372</v>
      </c>
      <c r="C4" s="31">
        <v>1734145</v>
      </c>
      <c r="D4" s="54">
        <f>C4-B4</f>
        <v>109773</v>
      </c>
    </row>
    <row r="5" spans="1:4">
      <c r="A5" s="30" t="s">
        <v>294</v>
      </c>
      <c r="B5" s="31">
        <v>2795830</v>
      </c>
      <c r="C5" s="31">
        <v>2908359</v>
      </c>
      <c r="D5" s="54">
        <f t="shared" ref="D5:D32" si="0">C5-B5</f>
        <v>112529</v>
      </c>
    </row>
    <row r="6" spans="1:4">
      <c r="A6" s="30" t="s">
        <v>295</v>
      </c>
      <c r="B6" s="31">
        <v>1321214</v>
      </c>
      <c r="C6" s="31">
        <v>1308878</v>
      </c>
      <c r="D6" s="54">
        <f t="shared" si="0"/>
        <v>-12336</v>
      </c>
    </row>
    <row r="7" spans="1:4">
      <c r="A7" s="30" t="s">
        <v>296</v>
      </c>
      <c r="B7" s="31">
        <v>1609653</v>
      </c>
      <c r="C7" s="31">
        <v>1610067</v>
      </c>
      <c r="D7" s="54">
        <f t="shared" si="0"/>
        <v>414</v>
      </c>
    </row>
    <row r="8" spans="1:4">
      <c r="A8" s="30" t="s">
        <v>297</v>
      </c>
      <c r="B8" s="31">
        <v>2795638</v>
      </c>
      <c r="C8" s="31">
        <v>2906197</v>
      </c>
      <c r="D8" s="54">
        <f t="shared" si="0"/>
        <v>110559</v>
      </c>
    </row>
    <row r="9" spans="1:4">
      <c r="A9" s="30" t="s">
        <v>298</v>
      </c>
      <c r="B9" s="31">
        <v>2371036</v>
      </c>
      <c r="C9" s="31">
        <v>2440329</v>
      </c>
      <c r="D9" s="54">
        <f t="shared" si="0"/>
        <v>69293</v>
      </c>
    </row>
    <row r="10" spans="1:4">
      <c r="A10" s="30" t="s">
        <v>299</v>
      </c>
      <c r="B10" s="31">
        <v>1347848</v>
      </c>
      <c r="C10" s="31">
        <v>1342363</v>
      </c>
      <c r="D10" s="54">
        <f t="shared" si="0"/>
        <v>-5485</v>
      </c>
    </row>
    <row r="11" spans="1:4">
      <c r="A11" s="30" t="s">
        <v>300</v>
      </c>
      <c r="B11" s="31">
        <v>250371</v>
      </c>
      <c r="C11" s="31">
        <v>260196</v>
      </c>
      <c r="D11" s="54">
        <f t="shared" si="0"/>
        <v>9825</v>
      </c>
    </row>
    <row r="12" spans="1:4">
      <c r="A12" s="30" t="s">
        <v>301</v>
      </c>
      <c r="B12" s="31">
        <v>1097276</v>
      </c>
      <c r="C12" s="31">
        <v>1117059</v>
      </c>
      <c r="D12" s="54">
        <f t="shared" si="0"/>
        <v>19783</v>
      </c>
    </row>
    <row r="13" spans="1:4">
      <c r="A13" s="30" t="s">
        <v>302</v>
      </c>
      <c r="B13" s="31">
        <v>10660554</v>
      </c>
      <c r="C13" s="31">
        <v>10952011</v>
      </c>
      <c r="D13" s="54">
        <f t="shared" si="0"/>
        <v>291457</v>
      </c>
    </row>
    <row r="14" spans="1:4">
      <c r="A14" s="30" t="s">
        <v>303</v>
      </c>
      <c r="B14" s="31">
        <v>2114985</v>
      </c>
      <c r="C14" s="31">
        <v>2295648</v>
      </c>
      <c r="D14" s="54">
        <f t="shared" si="0"/>
        <v>180663</v>
      </c>
    </row>
    <row r="15" spans="1:4">
      <c r="A15" s="30" t="s">
        <v>304</v>
      </c>
      <c r="B15" s="31">
        <v>722850</v>
      </c>
      <c r="C15" s="31">
        <v>710939</v>
      </c>
      <c r="D15" s="54">
        <f t="shared" si="0"/>
        <v>-11911</v>
      </c>
    </row>
    <row r="16" spans="1:4">
      <c r="A16" s="30" t="s">
        <v>305</v>
      </c>
      <c r="B16" s="31">
        <v>2305726</v>
      </c>
      <c r="C16" s="31">
        <v>2310376</v>
      </c>
      <c r="D16" s="54">
        <f t="shared" si="0"/>
        <v>4650</v>
      </c>
    </row>
    <row r="17" spans="1:4">
      <c r="A17" s="30" t="s">
        <v>306</v>
      </c>
      <c r="B17" s="31">
        <v>2430663</v>
      </c>
      <c r="C17" s="31">
        <v>2551687</v>
      </c>
      <c r="D17" s="54">
        <f t="shared" si="0"/>
        <v>121024</v>
      </c>
    </row>
    <row r="18" spans="1:4">
      <c r="A18" s="30" t="s">
        <v>307</v>
      </c>
      <c r="B18" s="31">
        <v>3965058</v>
      </c>
      <c r="C18" s="31">
        <v>3996588</v>
      </c>
      <c r="D18" s="54">
        <f t="shared" si="0"/>
        <v>31530</v>
      </c>
    </row>
    <row r="19" spans="1:4">
      <c r="A19" s="30" t="s">
        <v>308</v>
      </c>
      <c r="B19" s="31">
        <v>1391318</v>
      </c>
      <c r="C19" s="31">
        <v>1422193</v>
      </c>
      <c r="D19" s="54">
        <f t="shared" si="0"/>
        <v>30875</v>
      </c>
    </row>
    <row r="20" spans="1:4">
      <c r="A20" s="30" t="s">
        <v>309</v>
      </c>
      <c r="B20" s="31">
        <v>1737247</v>
      </c>
      <c r="C20" s="31">
        <v>1780192</v>
      </c>
      <c r="D20" s="54">
        <f t="shared" si="0"/>
        <v>42945</v>
      </c>
    </row>
    <row r="21" spans="1:4">
      <c r="A21" s="30" t="s">
        <v>310</v>
      </c>
      <c r="B21" s="31">
        <v>3059112</v>
      </c>
      <c r="C21" s="31">
        <v>3222061</v>
      </c>
      <c r="D21" s="54">
        <f t="shared" si="0"/>
        <v>162949</v>
      </c>
    </row>
    <row r="22" spans="1:4">
      <c r="A22" s="30" t="s">
        <v>311</v>
      </c>
      <c r="B22" s="31">
        <v>1810687</v>
      </c>
      <c r="C22" s="31">
        <v>1857481</v>
      </c>
      <c r="D22" s="54">
        <f t="shared" si="0"/>
        <v>46794</v>
      </c>
    </row>
    <row r="23" spans="1:4">
      <c r="A23" s="30" t="s">
        <v>312</v>
      </c>
      <c r="B23" s="31">
        <v>1595109</v>
      </c>
      <c r="C23" s="31">
        <v>1640068</v>
      </c>
      <c r="D23" s="54">
        <f t="shared" si="0"/>
        <v>44959</v>
      </c>
    </row>
    <row r="24" spans="1:4">
      <c r="A24" s="30" t="s">
        <v>313</v>
      </c>
      <c r="B24" s="31">
        <v>4257907</v>
      </c>
      <c r="C24" s="31">
        <v>4506151</v>
      </c>
      <c r="D24" s="54">
        <f t="shared" si="0"/>
        <v>248244</v>
      </c>
    </row>
    <row r="25" spans="1:4">
      <c r="A25" s="30" t="s">
        <v>314</v>
      </c>
      <c r="B25" s="31">
        <v>5350701</v>
      </c>
      <c r="C25" s="31">
        <v>5645407</v>
      </c>
      <c r="D25" s="54">
        <f t="shared" si="0"/>
        <v>294706</v>
      </c>
    </row>
    <row r="26" spans="1:4">
      <c r="A26" s="30" t="s">
        <v>315</v>
      </c>
      <c r="B26" s="31">
        <v>45954601</v>
      </c>
      <c r="C26" s="31">
        <v>47566384</v>
      </c>
      <c r="D26" s="54">
        <f t="shared" si="0"/>
        <v>1611783</v>
      </c>
    </row>
    <row r="27" spans="1:4">
      <c r="A27" s="30" t="s">
        <v>316</v>
      </c>
      <c r="B27" s="31">
        <v>56615155</v>
      </c>
      <c r="C27" s="31">
        <v>58518395</v>
      </c>
      <c r="D27" s="54">
        <f t="shared" si="0"/>
        <v>1903240</v>
      </c>
    </row>
    <row r="28" spans="1:4">
      <c r="A28" s="30" t="s">
        <v>317</v>
      </c>
      <c r="B28" s="31">
        <v>386987</v>
      </c>
      <c r="C28" s="31">
        <v>422496</v>
      </c>
      <c r="D28" s="54">
        <f t="shared" si="0"/>
        <v>35509</v>
      </c>
    </row>
    <row r="29" spans="1:4">
      <c r="A29" s="30" t="s">
        <v>318</v>
      </c>
      <c r="B29" s="31">
        <v>114678</v>
      </c>
      <c r="C29" s="31">
        <v>157213</v>
      </c>
      <c r="D29" s="54">
        <f t="shared" si="0"/>
        <v>42535</v>
      </c>
    </row>
    <row r="30" spans="1:4">
      <c r="A30" s="30" t="s">
        <v>319</v>
      </c>
      <c r="B30" s="31">
        <v>359572</v>
      </c>
      <c r="C30" s="31">
        <v>381427</v>
      </c>
      <c r="D30" s="54">
        <f t="shared" si="0"/>
        <v>21855</v>
      </c>
    </row>
    <row r="31" spans="1:4">
      <c r="A31" s="30" t="s">
        <v>320</v>
      </c>
      <c r="B31" s="31">
        <v>597823</v>
      </c>
      <c r="C31" s="31">
        <v>706300</v>
      </c>
      <c r="D31" s="54">
        <f t="shared" si="0"/>
        <v>108477</v>
      </c>
    </row>
    <row r="32" spans="1:4">
      <c r="A32" s="30" t="s">
        <v>321</v>
      </c>
      <c r="B32" s="31">
        <v>58074215</v>
      </c>
      <c r="C32" s="31">
        <v>60185831</v>
      </c>
      <c r="D32" s="54">
        <f t="shared" si="0"/>
        <v>2111616</v>
      </c>
    </row>
  </sheetData>
  <mergeCells count="1">
    <mergeCell ref="B1:C1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B050"/>
  </sheetPr>
  <dimension ref="A1:F19"/>
  <sheetViews>
    <sheetView workbookViewId="0">
      <selection activeCell="J17" sqref="J17"/>
    </sheetView>
  </sheetViews>
  <sheetFormatPr baseColWidth="10" defaultColWidth="11.5703125" defaultRowHeight="15"/>
  <cols>
    <col min="1" max="16384" width="11.5703125" style="331"/>
  </cols>
  <sheetData>
    <row r="1" spans="1:6">
      <c r="A1" s="448"/>
      <c r="B1" s="449"/>
      <c r="C1" s="449"/>
      <c r="D1" s="449"/>
      <c r="E1" s="450"/>
    </row>
    <row r="2" spans="1:6">
      <c r="A2" s="451"/>
      <c r="B2" s="443"/>
      <c r="C2" s="444"/>
      <c r="D2" s="442"/>
      <c r="E2" s="452"/>
    </row>
    <row r="3" spans="1:6">
      <c r="A3" s="451"/>
      <c r="B3" s="445"/>
      <c r="C3" s="446"/>
      <c r="D3" s="442"/>
      <c r="E3" s="452"/>
    </row>
    <row r="4" spans="1:6">
      <c r="A4" s="451"/>
      <c r="B4" s="445"/>
      <c r="C4" s="447"/>
      <c r="D4" s="442"/>
      <c r="E4" s="452"/>
    </row>
    <row r="5" spans="1:6">
      <c r="A5" s="451"/>
      <c r="B5" s="442"/>
      <c r="C5" s="442"/>
      <c r="D5" s="442"/>
      <c r="E5" s="452"/>
    </row>
    <row r="6" spans="1:6">
      <c r="A6" s="451"/>
      <c r="B6" s="442"/>
      <c r="C6" s="442"/>
      <c r="D6" s="442"/>
      <c r="E6" s="453"/>
      <c r="F6" s="330"/>
    </row>
    <row r="7" spans="1:6">
      <c r="A7" s="451"/>
      <c r="B7" s="442"/>
      <c r="C7" s="442"/>
      <c r="D7" s="442"/>
      <c r="E7" s="453"/>
      <c r="F7" s="330"/>
    </row>
    <row r="8" spans="1:6" ht="15.75" thickBot="1">
      <c r="A8" s="454"/>
      <c r="B8" s="455"/>
      <c r="C8" s="455"/>
      <c r="D8" s="455"/>
      <c r="E8" s="456"/>
    </row>
    <row r="11" spans="1:6" ht="15.75" thickBot="1"/>
    <row r="12" spans="1:6" ht="15.75" thickBot="1">
      <c r="A12" s="483" t="s">
        <v>171</v>
      </c>
      <c r="B12" s="484" t="s">
        <v>2321</v>
      </c>
      <c r="C12" s="485" t="s">
        <v>2322</v>
      </c>
      <c r="D12" s="485" t="s">
        <v>2323</v>
      </c>
      <c r="E12" s="486" t="s">
        <v>2324</v>
      </c>
    </row>
    <row r="13" spans="1:6">
      <c r="A13" s="476" t="s">
        <v>174</v>
      </c>
      <c r="B13" s="477" t="s">
        <v>1502</v>
      </c>
      <c r="C13" s="487">
        <v>10</v>
      </c>
      <c r="D13" s="487">
        <v>13</v>
      </c>
      <c r="E13" s="488">
        <v>12</v>
      </c>
    </row>
    <row r="14" spans="1:6">
      <c r="A14" s="478" t="s">
        <v>273</v>
      </c>
      <c r="B14" s="479" t="s">
        <v>2325</v>
      </c>
      <c r="C14" s="482">
        <v>14</v>
      </c>
      <c r="D14" s="482">
        <v>15</v>
      </c>
      <c r="E14" s="489">
        <v>14</v>
      </c>
    </row>
    <row r="15" spans="1:6">
      <c r="A15" s="478" t="s">
        <v>2326</v>
      </c>
      <c r="B15" s="479" t="s">
        <v>2331</v>
      </c>
      <c r="C15" s="482">
        <v>11</v>
      </c>
      <c r="D15" s="482">
        <v>9</v>
      </c>
      <c r="E15" s="489">
        <v>12</v>
      </c>
    </row>
    <row r="16" spans="1:6">
      <c r="A16" s="478" t="s">
        <v>2327</v>
      </c>
      <c r="B16" s="479" t="s">
        <v>2332</v>
      </c>
      <c r="C16" s="482">
        <v>9</v>
      </c>
      <c r="D16" s="482">
        <v>15</v>
      </c>
      <c r="E16" s="489">
        <v>11</v>
      </c>
    </row>
    <row r="17" spans="1:5">
      <c r="A17" s="478" t="s">
        <v>2328</v>
      </c>
      <c r="B17" s="479" t="s">
        <v>2333</v>
      </c>
      <c r="C17" s="482">
        <v>9</v>
      </c>
      <c r="D17" s="482">
        <v>11</v>
      </c>
      <c r="E17" s="489">
        <v>16</v>
      </c>
    </row>
    <row r="18" spans="1:5">
      <c r="A18" s="478" t="s">
        <v>2329</v>
      </c>
      <c r="B18" s="479" t="s">
        <v>2334</v>
      </c>
      <c r="C18" s="482">
        <v>13</v>
      </c>
      <c r="D18" s="482">
        <v>11</v>
      </c>
      <c r="E18" s="489">
        <v>9</v>
      </c>
    </row>
    <row r="19" spans="1:5" ht="15.75" thickBot="1">
      <c r="A19" s="480" t="s">
        <v>2330</v>
      </c>
      <c r="B19" s="481" t="s">
        <v>2335</v>
      </c>
      <c r="C19" s="490">
        <v>8</v>
      </c>
      <c r="D19" s="490">
        <v>15</v>
      </c>
      <c r="E19" s="491">
        <v>16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/>
  <dimension ref="A1:O8"/>
  <sheetViews>
    <sheetView workbookViewId="0">
      <selection activeCell="D13" sqref="D13"/>
    </sheetView>
  </sheetViews>
  <sheetFormatPr baseColWidth="10" defaultRowHeight="12.75"/>
  <cols>
    <col min="1" max="1" width="12.85546875" bestFit="1" customWidth="1"/>
    <col min="2" max="2" width="11.5703125" customWidth="1"/>
    <col min="3" max="3" width="11.42578125" style="11" customWidth="1"/>
    <col min="4" max="4" width="17" customWidth="1"/>
  </cols>
  <sheetData>
    <row r="1" spans="1:15">
      <c r="K1" s="408" t="s">
        <v>2251</v>
      </c>
    </row>
    <row r="2" spans="1:15">
      <c r="A2" t="s">
        <v>170</v>
      </c>
      <c r="B2" s="13">
        <v>15.75</v>
      </c>
      <c r="C2" s="37"/>
      <c r="K2" s="383" t="s">
        <v>2252</v>
      </c>
      <c r="L2" s="502"/>
    </row>
    <row r="3" spans="1:15">
      <c r="B3" s="13"/>
      <c r="C3" s="37"/>
      <c r="K3" s="383" t="s">
        <v>2253</v>
      </c>
      <c r="O3" s="505"/>
    </row>
    <row r="4" spans="1:15" ht="25.5">
      <c r="A4" t="s">
        <v>171</v>
      </c>
      <c r="B4" s="38" t="s">
        <v>172</v>
      </c>
      <c r="C4" s="39" t="s">
        <v>173</v>
      </c>
      <c r="K4" s="383" t="s">
        <v>2254</v>
      </c>
    </row>
    <row r="5" spans="1:15">
      <c r="A5" t="s">
        <v>174</v>
      </c>
      <c r="B5" s="13">
        <v>27</v>
      </c>
      <c r="C5" s="503">
        <f>B5*$B$2</f>
        <v>425.25</v>
      </c>
      <c r="K5" s="383" t="s">
        <v>2255</v>
      </c>
    </row>
    <row r="6" spans="1:15">
      <c r="A6" t="s">
        <v>175</v>
      </c>
      <c r="B6" s="13">
        <v>32</v>
      </c>
      <c r="C6" s="506">
        <f>B6*Salaire_horaire</f>
        <v>504</v>
      </c>
      <c r="F6" s="383"/>
    </row>
    <row r="7" spans="1:15">
      <c r="A7" t="s">
        <v>273</v>
      </c>
      <c r="B7" s="13">
        <v>40</v>
      </c>
      <c r="C7" s="37">
        <f>B7*Salaire_horaire</f>
        <v>630</v>
      </c>
    </row>
    <row r="8" spans="1:15">
      <c r="A8" t="s">
        <v>176</v>
      </c>
      <c r="B8" s="13">
        <v>29</v>
      </c>
      <c r="C8" s="37">
        <f>B8*Salaire_horaire</f>
        <v>456.75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2:C8"/>
  <sheetViews>
    <sheetView workbookViewId="0">
      <selection activeCell="E16" sqref="E16"/>
    </sheetView>
  </sheetViews>
  <sheetFormatPr baseColWidth="10" defaultRowHeight="12.75"/>
  <cols>
    <col min="1" max="1" width="12.85546875" bestFit="1" customWidth="1"/>
    <col min="2" max="2" width="12" customWidth="1"/>
    <col min="3" max="3" width="12.85546875" style="34" customWidth="1"/>
  </cols>
  <sheetData>
    <row r="2" spans="1:3">
      <c r="A2" t="s">
        <v>170</v>
      </c>
      <c r="B2" s="43">
        <v>15.75</v>
      </c>
      <c r="C2" s="44"/>
    </row>
    <row r="3" spans="1:3">
      <c r="B3" s="43"/>
      <c r="C3" s="44"/>
    </row>
    <row r="4" spans="1:3" ht="25.5">
      <c r="A4" s="12" t="s">
        <v>171</v>
      </c>
      <c r="B4" s="45" t="s">
        <v>172</v>
      </c>
      <c r="C4" s="46" t="s">
        <v>173</v>
      </c>
    </row>
    <row r="5" spans="1:3">
      <c r="A5" t="s">
        <v>174</v>
      </c>
      <c r="B5" s="43">
        <v>27</v>
      </c>
      <c r="C5" s="44">
        <f>B5*B$2</f>
        <v>425.25</v>
      </c>
    </row>
    <row r="6" spans="1:3">
      <c r="A6" t="s">
        <v>175</v>
      </c>
      <c r="B6" s="43">
        <v>32</v>
      </c>
      <c r="C6" s="44">
        <f>B6*B$2</f>
        <v>504</v>
      </c>
    </row>
    <row r="7" spans="1:3">
      <c r="A7" t="s">
        <v>273</v>
      </c>
      <c r="B7" s="43">
        <v>40</v>
      </c>
      <c r="C7" s="44">
        <f>B7*B$2</f>
        <v>630</v>
      </c>
    </row>
    <row r="8" spans="1:3">
      <c r="A8" t="s">
        <v>176</v>
      </c>
      <c r="B8" s="43">
        <v>29</v>
      </c>
      <c r="C8" s="44">
        <f>B8*B$2</f>
        <v>456.75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L20"/>
  <sheetViews>
    <sheetView workbookViewId="0">
      <selection activeCell="G18" sqref="G18"/>
    </sheetView>
  </sheetViews>
  <sheetFormatPr baseColWidth="10" defaultRowHeight="12.75"/>
  <cols>
    <col min="1" max="1" width="50.140625" bestFit="1" customWidth="1"/>
    <col min="2" max="2" width="17.42578125" style="35" customWidth="1"/>
    <col min="3" max="3" width="14.5703125" style="35" customWidth="1"/>
    <col min="10" max="10" width="7.42578125" customWidth="1"/>
    <col min="11" max="11" width="3.7109375" customWidth="1"/>
  </cols>
  <sheetData>
    <row r="1" spans="1:12">
      <c r="A1" s="13" t="s">
        <v>168</v>
      </c>
      <c r="B1" s="35" t="s">
        <v>177</v>
      </c>
      <c r="C1" s="35" t="s">
        <v>169</v>
      </c>
      <c r="D1" s="408" t="s">
        <v>2256</v>
      </c>
      <c r="L1" s="409" t="s">
        <v>2235</v>
      </c>
    </row>
    <row r="2" spans="1:12">
      <c r="A2" t="s">
        <v>179</v>
      </c>
      <c r="B2" s="35">
        <v>32199379200597</v>
      </c>
      <c r="C2" s="35" t="s">
        <v>180</v>
      </c>
      <c r="D2" s="416" t="str">
        <f>LEFT(B2,9)</f>
        <v>321993792</v>
      </c>
      <c r="L2" s="383" t="s">
        <v>2257</v>
      </c>
    </row>
    <row r="3" spans="1:12">
      <c r="A3" t="s">
        <v>181</v>
      </c>
      <c r="B3" s="35">
        <v>32358820200065</v>
      </c>
      <c r="C3" s="35" t="s">
        <v>182</v>
      </c>
      <c r="D3" s="416" t="str">
        <f t="shared" ref="D3:D20" si="0">LEFT(B3,9)</f>
        <v>323588202</v>
      </c>
    </row>
    <row r="4" spans="1:12">
      <c r="A4" t="s">
        <v>183</v>
      </c>
      <c r="B4" s="35">
        <v>32131898200071</v>
      </c>
      <c r="C4" s="35" t="s">
        <v>184</v>
      </c>
      <c r="D4" s="416" t="str">
        <f t="shared" si="0"/>
        <v>321318982</v>
      </c>
    </row>
    <row r="5" spans="1:12">
      <c r="A5" t="s">
        <v>185</v>
      </c>
      <c r="B5" s="35">
        <v>76020058400166</v>
      </c>
      <c r="C5" s="35" t="s">
        <v>182</v>
      </c>
      <c r="D5" s="416" t="str">
        <f t="shared" si="0"/>
        <v>760200584</v>
      </c>
    </row>
    <row r="6" spans="1:12">
      <c r="A6" t="s">
        <v>186</v>
      </c>
      <c r="B6" s="35">
        <v>44382944500016</v>
      </c>
      <c r="C6" s="35" t="s">
        <v>187</v>
      </c>
      <c r="D6" s="416" t="str">
        <f t="shared" si="0"/>
        <v>443829445</v>
      </c>
    </row>
    <row r="7" spans="1:12">
      <c r="A7" t="s">
        <v>188</v>
      </c>
      <c r="B7" s="35">
        <v>71205261200074</v>
      </c>
      <c r="C7" s="35" t="s">
        <v>189</v>
      </c>
      <c r="D7" s="416" t="str">
        <f t="shared" si="0"/>
        <v>712052612</v>
      </c>
    </row>
    <row r="8" spans="1:12">
      <c r="A8" t="s">
        <v>190</v>
      </c>
      <c r="B8" s="35">
        <v>40790437400037</v>
      </c>
      <c r="C8" s="35" t="s">
        <v>191</v>
      </c>
      <c r="D8" s="416" t="str">
        <f t="shared" si="0"/>
        <v>407904374</v>
      </c>
    </row>
    <row r="9" spans="1:12">
      <c r="A9" t="s">
        <v>192</v>
      </c>
      <c r="B9" s="35">
        <v>41851255400027</v>
      </c>
      <c r="C9" s="35" t="s">
        <v>193</v>
      </c>
      <c r="D9" s="416" t="str">
        <f t="shared" si="0"/>
        <v>418512554</v>
      </c>
    </row>
    <row r="10" spans="1:12">
      <c r="A10" t="s">
        <v>194</v>
      </c>
      <c r="B10" s="35">
        <v>40416401400056</v>
      </c>
      <c r="C10" s="35" t="s">
        <v>195</v>
      </c>
      <c r="D10" s="416" t="str">
        <f t="shared" si="0"/>
        <v>404164014</v>
      </c>
    </row>
    <row r="11" spans="1:12">
      <c r="A11" t="s">
        <v>196</v>
      </c>
      <c r="B11" s="35">
        <v>30911405600026</v>
      </c>
      <c r="C11" s="35" t="s">
        <v>197</v>
      </c>
      <c r="D11" s="416" t="str">
        <f t="shared" si="0"/>
        <v>309114056</v>
      </c>
    </row>
    <row r="12" spans="1:12">
      <c r="A12" t="s">
        <v>198</v>
      </c>
      <c r="B12" s="35">
        <v>32474540500021</v>
      </c>
      <c r="C12" s="35" t="s">
        <v>199</v>
      </c>
      <c r="D12" s="416" t="str">
        <f t="shared" si="0"/>
        <v>324745405</v>
      </c>
    </row>
    <row r="13" spans="1:12">
      <c r="A13" t="s">
        <v>200</v>
      </c>
      <c r="B13" s="35">
        <v>33884053100010</v>
      </c>
      <c r="C13" s="35" t="s">
        <v>201</v>
      </c>
      <c r="D13" s="416" t="str">
        <f t="shared" si="0"/>
        <v>338840531</v>
      </c>
    </row>
    <row r="14" spans="1:12">
      <c r="A14" t="s">
        <v>202</v>
      </c>
      <c r="B14" s="35">
        <v>19622803500016</v>
      </c>
      <c r="C14" s="35" t="s">
        <v>203</v>
      </c>
      <c r="D14" s="416" t="str">
        <f t="shared" si="0"/>
        <v>196228035</v>
      </c>
    </row>
    <row r="15" spans="1:12">
      <c r="A15" t="s">
        <v>204</v>
      </c>
      <c r="B15" s="35">
        <v>33351211900046</v>
      </c>
      <c r="C15" s="35" t="s">
        <v>199</v>
      </c>
      <c r="D15" s="416" t="str">
        <f t="shared" si="0"/>
        <v>333512119</v>
      </c>
    </row>
    <row r="16" spans="1:12">
      <c r="A16" t="s">
        <v>205</v>
      </c>
      <c r="B16" s="35">
        <v>35294534900087</v>
      </c>
      <c r="C16" s="35" t="s">
        <v>206</v>
      </c>
      <c r="D16" s="416" t="str">
        <f t="shared" si="0"/>
        <v>352945349</v>
      </c>
    </row>
    <row r="17" spans="1:4">
      <c r="A17" t="s">
        <v>207</v>
      </c>
      <c r="B17" s="35">
        <v>39413142900026</v>
      </c>
      <c r="C17" s="35" t="s">
        <v>208</v>
      </c>
      <c r="D17" s="416" t="str">
        <f t="shared" si="0"/>
        <v>394131429</v>
      </c>
    </row>
    <row r="18" spans="1:4">
      <c r="A18" t="s">
        <v>209</v>
      </c>
      <c r="B18" s="35">
        <v>38134797000018</v>
      </c>
      <c r="C18" s="35" t="s">
        <v>210</v>
      </c>
      <c r="D18" s="416" t="str">
        <f t="shared" si="0"/>
        <v>381347970</v>
      </c>
    </row>
    <row r="19" spans="1:4">
      <c r="A19" t="s">
        <v>211</v>
      </c>
      <c r="B19" s="35">
        <v>19620256800016</v>
      </c>
      <c r="C19" s="35" t="s">
        <v>212</v>
      </c>
      <c r="D19" s="416" t="str">
        <f t="shared" si="0"/>
        <v>196202568</v>
      </c>
    </row>
    <row r="20" spans="1:4">
      <c r="A20" t="s">
        <v>213</v>
      </c>
      <c r="B20" s="35">
        <v>19594391500023</v>
      </c>
      <c r="C20" s="35" t="s">
        <v>212</v>
      </c>
      <c r="D20" s="416" t="str">
        <f t="shared" si="0"/>
        <v>195943915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D20"/>
  <sheetViews>
    <sheetView workbookViewId="0">
      <selection activeCell="B18" sqref="B18"/>
    </sheetView>
  </sheetViews>
  <sheetFormatPr baseColWidth="10" defaultRowHeight="12.75"/>
  <cols>
    <col min="1" max="1" width="50.140625" bestFit="1" customWidth="1"/>
    <col min="2" max="2" width="17.42578125" style="35" customWidth="1"/>
    <col min="3" max="3" width="18.85546875" style="36" customWidth="1"/>
    <col min="4" max="4" width="14.5703125" style="35" customWidth="1"/>
  </cols>
  <sheetData>
    <row r="1" spans="1:4">
      <c r="A1" s="13" t="s">
        <v>168</v>
      </c>
      <c r="B1" s="35" t="s">
        <v>177</v>
      </c>
      <c r="C1" s="36" t="s">
        <v>178</v>
      </c>
      <c r="D1" s="35" t="s">
        <v>169</v>
      </c>
    </row>
    <row r="2" spans="1:4">
      <c r="A2" t="s">
        <v>179</v>
      </c>
      <c r="B2" s="35">
        <v>32199379200597</v>
      </c>
      <c r="C2" s="36" t="str">
        <f t="shared" ref="C2:C20" si="0">LEFT(B2,9)</f>
        <v>321993792</v>
      </c>
      <c r="D2" s="35" t="s">
        <v>180</v>
      </c>
    </row>
    <row r="3" spans="1:4">
      <c r="A3" t="s">
        <v>181</v>
      </c>
      <c r="B3" s="35">
        <v>32358820200065</v>
      </c>
      <c r="C3" s="36" t="str">
        <f t="shared" si="0"/>
        <v>323588202</v>
      </c>
      <c r="D3" s="35" t="s">
        <v>182</v>
      </c>
    </row>
    <row r="4" spans="1:4">
      <c r="A4" t="s">
        <v>183</v>
      </c>
      <c r="B4" s="35">
        <v>32131898200071</v>
      </c>
      <c r="C4" s="36" t="str">
        <f t="shared" si="0"/>
        <v>321318982</v>
      </c>
      <c r="D4" s="35" t="s">
        <v>184</v>
      </c>
    </row>
    <row r="5" spans="1:4">
      <c r="A5" t="s">
        <v>185</v>
      </c>
      <c r="B5" s="35">
        <v>76020058400166</v>
      </c>
      <c r="C5" s="36" t="str">
        <f t="shared" si="0"/>
        <v>760200584</v>
      </c>
      <c r="D5" s="35" t="s">
        <v>182</v>
      </c>
    </row>
    <row r="6" spans="1:4">
      <c r="A6" t="s">
        <v>186</v>
      </c>
      <c r="B6" s="35">
        <v>44382944500016</v>
      </c>
      <c r="C6" s="36" t="str">
        <f t="shared" si="0"/>
        <v>443829445</v>
      </c>
      <c r="D6" s="35" t="s">
        <v>187</v>
      </c>
    </row>
    <row r="7" spans="1:4">
      <c r="A7" t="s">
        <v>188</v>
      </c>
      <c r="B7" s="35">
        <v>71205261200074</v>
      </c>
      <c r="C7" s="36" t="str">
        <f t="shared" si="0"/>
        <v>712052612</v>
      </c>
      <c r="D7" s="35" t="s">
        <v>189</v>
      </c>
    </row>
    <row r="8" spans="1:4">
      <c r="A8" t="s">
        <v>190</v>
      </c>
      <c r="B8" s="35">
        <v>40790437400037</v>
      </c>
      <c r="C8" s="36" t="str">
        <f t="shared" si="0"/>
        <v>407904374</v>
      </c>
      <c r="D8" s="35" t="s">
        <v>191</v>
      </c>
    </row>
    <row r="9" spans="1:4">
      <c r="A9" t="s">
        <v>192</v>
      </c>
      <c r="B9" s="35">
        <v>41851255400027</v>
      </c>
      <c r="C9" s="36" t="str">
        <f t="shared" si="0"/>
        <v>418512554</v>
      </c>
      <c r="D9" s="35" t="s">
        <v>193</v>
      </c>
    </row>
    <row r="10" spans="1:4">
      <c r="A10" t="s">
        <v>194</v>
      </c>
      <c r="B10" s="35">
        <v>40416401400056</v>
      </c>
      <c r="C10" s="36" t="str">
        <f t="shared" si="0"/>
        <v>404164014</v>
      </c>
      <c r="D10" s="35" t="s">
        <v>195</v>
      </c>
    </row>
    <row r="11" spans="1:4">
      <c r="A11" t="s">
        <v>196</v>
      </c>
      <c r="B11" s="35">
        <v>30911405600026</v>
      </c>
      <c r="C11" s="36" t="str">
        <f t="shared" si="0"/>
        <v>309114056</v>
      </c>
      <c r="D11" s="35" t="s">
        <v>197</v>
      </c>
    </row>
    <row r="12" spans="1:4">
      <c r="A12" t="s">
        <v>198</v>
      </c>
      <c r="B12" s="35">
        <v>32474540500021</v>
      </c>
      <c r="C12" s="36" t="str">
        <f t="shared" si="0"/>
        <v>324745405</v>
      </c>
      <c r="D12" s="35" t="s">
        <v>199</v>
      </c>
    </row>
    <row r="13" spans="1:4">
      <c r="A13" t="s">
        <v>200</v>
      </c>
      <c r="B13" s="35">
        <v>33884053100010</v>
      </c>
      <c r="C13" s="36" t="str">
        <f t="shared" si="0"/>
        <v>338840531</v>
      </c>
      <c r="D13" s="35" t="s">
        <v>201</v>
      </c>
    </row>
    <row r="14" spans="1:4">
      <c r="A14" t="s">
        <v>202</v>
      </c>
      <c r="B14" s="35">
        <v>19622803500016</v>
      </c>
      <c r="C14" s="36" t="str">
        <f t="shared" si="0"/>
        <v>196228035</v>
      </c>
      <c r="D14" s="35" t="s">
        <v>203</v>
      </c>
    </row>
    <row r="15" spans="1:4">
      <c r="A15" t="s">
        <v>204</v>
      </c>
      <c r="B15" s="35">
        <v>33351211900046</v>
      </c>
      <c r="C15" s="36" t="str">
        <f t="shared" si="0"/>
        <v>333512119</v>
      </c>
      <c r="D15" s="35" t="s">
        <v>199</v>
      </c>
    </row>
    <row r="16" spans="1:4">
      <c r="A16" t="s">
        <v>205</v>
      </c>
      <c r="B16" s="35">
        <v>35294534900087</v>
      </c>
      <c r="C16" s="36" t="str">
        <f t="shared" si="0"/>
        <v>352945349</v>
      </c>
      <c r="D16" s="35" t="s">
        <v>206</v>
      </c>
    </row>
    <row r="17" spans="1:4">
      <c r="A17" t="s">
        <v>207</v>
      </c>
      <c r="B17" s="35">
        <v>39413142900026</v>
      </c>
      <c r="C17" s="36" t="str">
        <f t="shared" si="0"/>
        <v>394131429</v>
      </c>
      <c r="D17" s="35" t="s">
        <v>208</v>
      </c>
    </row>
    <row r="18" spans="1:4">
      <c r="A18" t="s">
        <v>209</v>
      </c>
      <c r="B18" s="35">
        <v>38134797000018</v>
      </c>
      <c r="C18" s="36" t="str">
        <f t="shared" si="0"/>
        <v>381347970</v>
      </c>
      <c r="D18" s="35" t="s">
        <v>210</v>
      </c>
    </row>
    <row r="19" spans="1:4">
      <c r="A19" t="s">
        <v>211</v>
      </c>
      <c r="B19" s="35">
        <v>19620256800016</v>
      </c>
      <c r="C19" s="36" t="str">
        <f t="shared" si="0"/>
        <v>196202568</v>
      </c>
      <c r="D19" s="35" t="s">
        <v>212</v>
      </c>
    </row>
    <row r="20" spans="1:4">
      <c r="A20" t="s">
        <v>213</v>
      </c>
      <c r="B20" s="35">
        <v>19594391500023</v>
      </c>
      <c r="C20" s="36" t="str">
        <f t="shared" si="0"/>
        <v>195943915</v>
      </c>
      <c r="D20" s="35" t="s">
        <v>212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Q27"/>
  <sheetViews>
    <sheetView workbookViewId="0"/>
  </sheetViews>
  <sheetFormatPr baseColWidth="10" defaultColWidth="11.5703125" defaultRowHeight="12.75"/>
  <cols>
    <col min="1" max="1" width="10.85546875" style="64" customWidth="1"/>
    <col min="2" max="3" width="8.85546875" style="64" bestFit="1" customWidth="1"/>
    <col min="4" max="6" width="9.42578125" style="64" bestFit="1" customWidth="1"/>
    <col min="7" max="7" width="8.7109375" style="64" bestFit="1" customWidth="1"/>
    <col min="8" max="8" width="12" style="64" bestFit="1" customWidth="1"/>
    <col min="9" max="9" width="8.28515625" style="64" bestFit="1" customWidth="1"/>
    <col min="10" max="16384" width="11.5703125" style="64"/>
  </cols>
  <sheetData>
    <row r="1" spans="1:17">
      <c r="A1" s="64" t="s">
        <v>1235</v>
      </c>
    </row>
    <row r="3" spans="1:17">
      <c r="A3" s="67" t="s">
        <v>155</v>
      </c>
      <c r="B3" s="67" t="s">
        <v>156</v>
      </c>
      <c r="C3" s="67" t="s">
        <v>157</v>
      </c>
      <c r="D3" s="67" t="s">
        <v>158</v>
      </c>
      <c r="E3" s="67" t="s">
        <v>166</v>
      </c>
      <c r="F3" s="67" t="s">
        <v>159</v>
      </c>
      <c r="G3" s="67" t="s">
        <v>1196</v>
      </c>
      <c r="H3" s="75" t="s">
        <v>1198</v>
      </c>
    </row>
    <row r="4" spans="1:17">
      <c r="A4" s="66" t="s">
        <v>160</v>
      </c>
      <c r="B4" s="66">
        <v>87</v>
      </c>
      <c r="C4" s="66">
        <v>90</v>
      </c>
      <c r="D4" s="66">
        <v>96</v>
      </c>
      <c r="E4" s="66">
        <v>96</v>
      </c>
      <c r="F4" s="74">
        <f>AVERAGE(B4:E4)</f>
        <v>92.25</v>
      </c>
      <c r="G4" s="73" t="str">
        <f>IF(F4&gt;75,"Reçu","Recalé")</f>
        <v>Reçu</v>
      </c>
      <c r="H4" s="73" t="str">
        <f>IF(F4&gt;75,"OUI","NON")</f>
        <v>OUI</v>
      </c>
    </row>
    <row r="5" spans="1:17">
      <c r="A5" s="66" t="s">
        <v>161</v>
      </c>
      <c r="B5" s="66">
        <v>78</v>
      </c>
      <c r="C5" s="66">
        <v>67</v>
      </c>
      <c r="D5" s="66">
        <v>67</v>
      </c>
      <c r="E5" s="66">
        <v>80</v>
      </c>
      <c r="F5" s="74">
        <f t="shared" ref="F5:F8" si="0">AVERAGE(B5:E5)</f>
        <v>73</v>
      </c>
      <c r="G5" s="73" t="str">
        <f t="shared" ref="G5:G8" si="1">IF(F5&gt;75,"Reçu","Recalé")</f>
        <v>Recalé</v>
      </c>
      <c r="H5" s="73" t="str">
        <f t="shared" ref="H5:H8" si="2">IF(F5&gt;75,"OUI","NON")</f>
        <v>NON</v>
      </c>
    </row>
    <row r="6" spans="1:17">
      <c r="A6" s="66" t="s">
        <v>162</v>
      </c>
      <c r="B6" s="66">
        <v>96</v>
      </c>
      <c r="C6" s="66">
        <v>95</v>
      </c>
      <c r="D6" s="66">
        <v>80</v>
      </c>
      <c r="E6" s="66">
        <v>80</v>
      </c>
      <c r="F6" s="74">
        <f t="shared" si="0"/>
        <v>87.75</v>
      </c>
      <c r="G6" s="73" t="str">
        <f t="shared" si="1"/>
        <v>Reçu</v>
      </c>
      <c r="H6" s="73" t="str">
        <f t="shared" si="2"/>
        <v>OUI</v>
      </c>
    </row>
    <row r="7" spans="1:17">
      <c r="A7" s="66" t="s">
        <v>163</v>
      </c>
      <c r="B7" s="66">
        <v>74</v>
      </c>
      <c r="C7" s="66">
        <v>68</v>
      </c>
      <c r="D7" s="66">
        <v>72</v>
      </c>
      <c r="E7" s="66">
        <v>72</v>
      </c>
      <c r="F7" s="74">
        <f t="shared" si="0"/>
        <v>71.5</v>
      </c>
      <c r="G7" s="73" t="str">
        <f t="shared" si="1"/>
        <v>Recalé</v>
      </c>
      <c r="H7" s="73" t="str">
        <f t="shared" si="2"/>
        <v>NON</v>
      </c>
    </row>
    <row r="8" spans="1:17">
      <c r="A8" s="66" t="s">
        <v>164</v>
      </c>
      <c r="B8" s="66">
        <v>81</v>
      </c>
      <c r="C8" s="66">
        <v>88</v>
      </c>
      <c r="D8" s="66">
        <v>86</v>
      </c>
      <c r="E8" s="66">
        <v>85</v>
      </c>
      <c r="F8" s="74">
        <f t="shared" si="0"/>
        <v>85</v>
      </c>
      <c r="G8" s="73" t="str">
        <f t="shared" si="1"/>
        <v>Reçu</v>
      </c>
      <c r="H8" s="73" t="str">
        <f t="shared" si="2"/>
        <v>OUI</v>
      </c>
    </row>
    <row r="9" spans="1:17">
      <c r="A9" s="68"/>
      <c r="B9" s="68"/>
      <c r="C9" s="68"/>
      <c r="D9" s="68"/>
      <c r="E9" s="68"/>
      <c r="F9" s="72"/>
      <c r="G9" s="71"/>
    </row>
    <row r="10" spans="1:17">
      <c r="E10" s="68"/>
      <c r="F10" s="70"/>
    </row>
    <row r="11" spans="1:17">
      <c r="A11" s="67" t="s">
        <v>155</v>
      </c>
      <c r="B11" s="67" t="s">
        <v>156</v>
      </c>
      <c r="C11" s="67" t="s">
        <v>157</v>
      </c>
      <c r="D11" s="67" t="s">
        <v>158</v>
      </c>
      <c r="E11" s="67" t="s">
        <v>166</v>
      </c>
      <c r="F11" s="67" t="s">
        <v>165</v>
      </c>
      <c r="G11" s="67" t="s">
        <v>159</v>
      </c>
      <c r="H11" s="67" t="s">
        <v>1197</v>
      </c>
      <c r="I11" s="67" t="s">
        <v>1196</v>
      </c>
    </row>
    <row r="12" spans="1:17">
      <c r="A12" s="66" t="s">
        <v>160</v>
      </c>
      <c r="B12" s="66">
        <v>87</v>
      </c>
      <c r="C12" s="66">
        <v>90</v>
      </c>
      <c r="D12" s="66">
        <v>96</v>
      </c>
      <c r="E12" s="66">
        <v>96</v>
      </c>
      <c r="F12" s="69">
        <v>5</v>
      </c>
      <c r="G12" s="65">
        <f>AVERAGE(B12:E12)</f>
        <v>92.25</v>
      </c>
      <c r="H12" s="65" t="str">
        <f>IF(AND(G12&gt;75,F12&lt;5),"VRAI","FAUX")</f>
        <v>FAUX</v>
      </c>
      <c r="I12" s="65" t="str">
        <f>IF(H12,"Reçu","Recalé")</f>
        <v>Recalé</v>
      </c>
    </row>
    <row r="13" spans="1:17">
      <c r="A13" s="66" t="s">
        <v>161</v>
      </c>
      <c r="B13" s="66">
        <v>78</v>
      </c>
      <c r="C13" s="66">
        <v>67</v>
      </c>
      <c r="D13" s="66">
        <v>67</v>
      </c>
      <c r="E13" s="66">
        <v>80</v>
      </c>
      <c r="F13" s="69">
        <v>2</v>
      </c>
      <c r="G13" s="65">
        <f t="shared" ref="G13:G16" si="3">AVERAGE(B13:E13)</f>
        <v>73</v>
      </c>
      <c r="H13" s="65" t="str">
        <f t="shared" ref="H13:H16" si="4">IF(AND(G13&gt;75,F13&lt;5),"VRAI","FAUX")</f>
        <v>FAUX</v>
      </c>
      <c r="I13" s="65" t="str">
        <f t="shared" ref="I13:I16" si="5">IF(H13,"Reçu","Recalé")</f>
        <v>Recalé</v>
      </c>
    </row>
    <row r="14" spans="1:17">
      <c r="A14" s="66" t="s">
        <v>162</v>
      </c>
      <c r="B14" s="66">
        <v>96</v>
      </c>
      <c r="C14" s="66">
        <v>95</v>
      </c>
      <c r="D14" s="66">
        <v>80</v>
      </c>
      <c r="E14" s="66">
        <v>80</v>
      </c>
      <c r="F14" s="69">
        <v>0</v>
      </c>
      <c r="G14" s="65">
        <f t="shared" si="3"/>
        <v>87.75</v>
      </c>
      <c r="H14" s="65" t="str">
        <f t="shared" si="4"/>
        <v>VRAI</v>
      </c>
      <c r="I14" s="65" t="str">
        <f t="shared" si="5"/>
        <v>Reçu</v>
      </c>
      <c r="Q14" s="64" t="s">
        <v>2222</v>
      </c>
    </row>
    <row r="15" spans="1:17">
      <c r="A15" s="66" t="s">
        <v>163</v>
      </c>
      <c r="B15" s="66">
        <v>74</v>
      </c>
      <c r="C15" s="66">
        <v>68</v>
      </c>
      <c r="D15" s="66">
        <v>72</v>
      </c>
      <c r="E15" s="66">
        <v>72</v>
      </c>
      <c r="F15" s="69">
        <v>4</v>
      </c>
      <c r="G15" s="65">
        <f t="shared" si="3"/>
        <v>71.5</v>
      </c>
      <c r="H15" s="65" t="str">
        <f t="shared" si="4"/>
        <v>FAUX</v>
      </c>
      <c r="I15" s="65" t="str">
        <f t="shared" si="5"/>
        <v>Recalé</v>
      </c>
      <c r="Q15" s="64" t="s">
        <v>2258</v>
      </c>
    </row>
    <row r="16" spans="1:17">
      <c r="A16" s="66" t="s">
        <v>164</v>
      </c>
      <c r="B16" s="66">
        <v>81</v>
      </c>
      <c r="C16" s="66">
        <v>88</v>
      </c>
      <c r="D16" s="66">
        <v>86</v>
      </c>
      <c r="E16" s="66">
        <v>85</v>
      </c>
      <c r="F16" s="69">
        <v>1</v>
      </c>
      <c r="G16" s="65">
        <f t="shared" si="3"/>
        <v>85</v>
      </c>
      <c r="H16" s="65" t="str">
        <f t="shared" si="4"/>
        <v>VRAI</v>
      </c>
      <c r="I16" s="65" t="str">
        <f t="shared" si="5"/>
        <v>Reçu</v>
      </c>
    </row>
    <row r="17" spans="1:17">
      <c r="A17" s="68"/>
      <c r="B17" s="68"/>
      <c r="C17" s="68"/>
      <c r="D17" s="68"/>
      <c r="E17" s="68"/>
      <c r="F17" s="68"/>
      <c r="G17" s="68"/>
      <c r="H17" s="68"/>
    </row>
    <row r="19" spans="1:17">
      <c r="A19" s="67" t="s">
        <v>155</v>
      </c>
      <c r="B19" s="67" t="s">
        <v>156</v>
      </c>
      <c r="C19" s="67" t="s">
        <v>157</v>
      </c>
      <c r="D19" s="67" t="s">
        <v>158</v>
      </c>
      <c r="E19" s="67" t="s">
        <v>166</v>
      </c>
      <c r="F19" s="67" t="s">
        <v>165</v>
      </c>
      <c r="G19" s="67" t="s">
        <v>159</v>
      </c>
      <c r="H19" s="67" t="s">
        <v>1196</v>
      </c>
      <c r="Q19" s="64" t="s">
        <v>2259</v>
      </c>
    </row>
    <row r="20" spans="1:17">
      <c r="A20" s="66" t="s">
        <v>160</v>
      </c>
      <c r="B20" s="66">
        <v>87</v>
      </c>
      <c r="C20" s="66">
        <v>90</v>
      </c>
      <c r="D20" s="66">
        <v>96</v>
      </c>
      <c r="E20" s="66">
        <v>96</v>
      </c>
      <c r="F20" s="66">
        <v>5</v>
      </c>
      <c r="G20" s="65">
        <f>AVERAGE(B20:E20)</f>
        <v>92.25</v>
      </c>
      <c r="H20" s="65" t="str">
        <f>IF(AND(G20&gt;75,F20&lt;5),"Reçu","Recalé")</f>
        <v>Recalé</v>
      </c>
      <c r="Q20" s="64" t="s">
        <v>2260</v>
      </c>
    </row>
    <row r="21" spans="1:17">
      <c r="A21" s="66" t="s">
        <v>161</v>
      </c>
      <c r="B21" s="66">
        <v>78</v>
      </c>
      <c r="C21" s="66">
        <v>67</v>
      </c>
      <c r="D21" s="66">
        <v>67</v>
      </c>
      <c r="E21" s="66">
        <v>80</v>
      </c>
      <c r="F21" s="66">
        <v>2</v>
      </c>
      <c r="G21" s="65">
        <f t="shared" ref="G21:G24" si="6">AVERAGE(B21:E21)</f>
        <v>73</v>
      </c>
      <c r="H21" s="65" t="str">
        <f t="shared" ref="H21:H24" si="7">IF(AND(G21&gt;75,F21&lt;5),"Reçu","Recalé")</f>
        <v>Recalé</v>
      </c>
      <c r="Q21" s="64" t="s">
        <v>2261</v>
      </c>
    </row>
    <row r="22" spans="1:17">
      <c r="A22" s="66" t="s">
        <v>162</v>
      </c>
      <c r="B22" s="66">
        <v>96</v>
      </c>
      <c r="C22" s="66">
        <v>95</v>
      </c>
      <c r="D22" s="66">
        <v>80</v>
      </c>
      <c r="E22" s="66">
        <v>80</v>
      </c>
      <c r="F22" s="66">
        <v>0</v>
      </c>
      <c r="G22" s="65">
        <f t="shared" si="6"/>
        <v>87.75</v>
      </c>
      <c r="H22" s="65" t="str">
        <f t="shared" si="7"/>
        <v>Reçu</v>
      </c>
      <c r="Q22" s="64" t="s">
        <v>2262</v>
      </c>
    </row>
    <row r="23" spans="1:17">
      <c r="A23" s="66" t="s">
        <v>163</v>
      </c>
      <c r="B23" s="66">
        <v>74</v>
      </c>
      <c r="C23" s="66">
        <v>68</v>
      </c>
      <c r="D23" s="66">
        <v>72</v>
      </c>
      <c r="E23" s="66">
        <v>72</v>
      </c>
      <c r="F23" s="66">
        <v>4</v>
      </c>
      <c r="G23" s="65">
        <f t="shared" si="6"/>
        <v>71.5</v>
      </c>
      <c r="H23" s="65" t="str">
        <f t="shared" si="7"/>
        <v>Recalé</v>
      </c>
      <c r="Q23" s="64" t="s">
        <v>2263</v>
      </c>
    </row>
    <row r="24" spans="1:17">
      <c r="A24" s="66" t="s">
        <v>164</v>
      </c>
      <c r="B24" s="66">
        <v>81</v>
      </c>
      <c r="C24" s="66">
        <v>88</v>
      </c>
      <c r="D24" s="66">
        <v>86</v>
      </c>
      <c r="E24" s="66">
        <v>85</v>
      </c>
      <c r="F24" s="66">
        <v>1</v>
      </c>
      <c r="G24" s="65">
        <f t="shared" si="6"/>
        <v>85</v>
      </c>
      <c r="H24" s="65" t="str">
        <f t="shared" si="7"/>
        <v>Reçu</v>
      </c>
    </row>
    <row r="27" spans="1:17">
      <c r="L27" s="64" t="s">
        <v>2265</v>
      </c>
      <c r="N27" s="64" t="s">
        <v>2264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J23"/>
  <sheetViews>
    <sheetView workbookViewId="0"/>
  </sheetViews>
  <sheetFormatPr baseColWidth="10" defaultColWidth="11.5703125" defaultRowHeight="12.75"/>
  <cols>
    <col min="1" max="1" width="14.28515625" style="64" customWidth="1"/>
    <col min="2" max="2" width="15.42578125" style="64" customWidth="1"/>
    <col min="3" max="3" width="8.85546875" style="64" bestFit="1" customWidth="1"/>
    <col min="4" max="4" width="16.5703125" style="64" customWidth="1"/>
    <col min="5" max="5" width="11.5703125" style="64"/>
    <col min="6" max="6" width="11.7109375" style="64" customWidth="1"/>
    <col min="7" max="7" width="11.85546875" style="64" bestFit="1" customWidth="1"/>
    <col min="8" max="8" width="11" style="64" bestFit="1" customWidth="1"/>
    <col min="9" max="9" width="8.28515625" style="64" bestFit="1" customWidth="1"/>
    <col min="10" max="10" width="3.85546875" style="64" customWidth="1"/>
    <col min="11" max="16384" width="11.5703125" style="64"/>
  </cols>
  <sheetData>
    <row r="1" spans="1:10">
      <c r="A1" s="64" t="s">
        <v>1235</v>
      </c>
    </row>
    <row r="3" spans="1:10">
      <c r="A3" s="67" t="s">
        <v>155</v>
      </c>
      <c r="B3" s="67" t="s">
        <v>156</v>
      </c>
      <c r="C3" s="67" t="s">
        <v>157</v>
      </c>
      <c r="D3" s="67" t="s">
        <v>158</v>
      </c>
      <c r="E3" s="67" t="s">
        <v>166</v>
      </c>
      <c r="F3" s="67" t="s">
        <v>159</v>
      </c>
      <c r="G3" s="67" t="s">
        <v>1199</v>
      </c>
      <c r="H3" s="75" t="s">
        <v>1198</v>
      </c>
    </row>
    <row r="4" spans="1:10">
      <c r="A4" s="66" t="s">
        <v>160</v>
      </c>
      <c r="B4" s="66">
        <v>87</v>
      </c>
      <c r="C4" s="66">
        <v>90</v>
      </c>
      <c r="D4" s="66">
        <v>96</v>
      </c>
      <c r="E4" s="66">
        <v>96</v>
      </c>
      <c r="F4" s="76">
        <f>AVERAGE(B4:E4)</f>
        <v>92.25</v>
      </c>
      <c r="G4" s="77" t="str">
        <f>IF(F4&gt;75,"Reçu","Recalé")</f>
        <v>Reçu</v>
      </c>
      <c r="H4" s="77" t="str">
        <f>IF(F4&gt;85,"OUI","NON")</f>
        <v>OUI</v>
      </c>
    </row>
    <row r="5" spans="1:10">
      <c r="A5" s="66" t="s">
        <v>161</v>
      </c>
      <c r="B5" s="66">
        <v>78</v>
      </c>
      <c r="C5" s="66">
        <v>67</v>
      </c>
      <c r="D5" s="66">
        <v>67</v>
      </c>
      <c r="E5" s="66">
        <v>80</v>
      </c>
      <c r="F5" s="76">
        <f>AVERAGE(B5:E5)</f>
        <v>73</v>
      </c>
      <c r="G5" s="77" t="str">
        <f>IF(F5&gt;75,"Reçu","Recalé")</f>
        <v>Recalé</v>
      </c>
      <c r="H5" s="77" t="str">
        <f>IF(F5&gt;85,"OUI","NON")</f>
        <v>NON</v>
      </c>
    </row>
    <row r="6" spans="1:10">
      <c r="A6" s="66" t="s">
        <v>162</v>
      </c>
      <c r="B6" s="66">
        <v>96</v>
      </c>
      <c r="C6" s="66">
        <v>95</v>
      </c>
      <c r="D6" s="66">
        <v>80</v>
      </c>
      <c r="E6" s="66">
        <v>80</v>
      </c>
      <c r="F6" s="76">
        <f>AVERAGE(B6:E6)</f>
        <v>87.75</v>
      </c>
      <c r="G6" s="77" t="str">
        <f>IF(F6&gt;75,"Reçu","Recalé")</f>
        <v>Reçu</v>
      </c>
      <c r="H6" s="77" t="str">
        <f>IF(F6&gt;85,"OUI","NON")</f>
        <v>OUI</v>
      </c>
    </row>
    <row r="7" spans="1:10">
      <c r="A7" s="66" t="s">
        <v>163</v>
      </c>
      <c r="B7" s="66">
        <v>74</v>
      </c>
      <c r="C7" s="66">
        <v>68</v>
      </c>
      <c r="D7" s="66">
        <v>72</v>
      </c>
      <c r="E7" s="66">
        <v>72</v>
      </c>
      <c r="F7" s="76">
        <f>AVERAGE(B7:E7)</f>
        <v>71.5</v>
      </c>
      <c r="G7" s="77" t="str">
        <f>IF(F7&gt;75,"Reçu","Recalé")</f>
        <v>Recalé</v>
      </c>
      <c r="H7" s="77" t="str">
        <f>IF(F7&gt;85,"OUI","NON")</f>
        <v>NON</v>
      </c>
    </row>
    <row r="8" spans="1:10">
      <c r="A8" s="66" t="s">
        <v>164</v>
      </c>
      <c r="B8" s="66">
        <v>81</v>
      </c>
      <c r="C8" s="66">
        <v>88</v>
      </c>
      <c r="D8" s="66">
        <v>86</v>
      </c>
      <c r="E8" s="66">
        <v>85</v>
      </c>
      <c r="F8" s="76">
        <f>AVERAGE(B8:E8)</f>
        <v>85</v>
      </c>
      <c r="G8" s="77" t="str">
        <f>IF(F8&gt;75,"Reçu","Recalé")</f>
        <v>Reçu</v>
      </c>
      <c r="H8" s="77" t="str">
        <f>IF(F8&gt;85,"OUI","NON")</f>
        <v>NON</v>
      </c>
    </row>
    <row r="9" spans="1:10">
      <c r="E9" s="68"/>
      <c r="F9" s="70"/>
    </row>
    <row r="10" spans="1:10">
      <c r="A10" s="67" t="s">
        <v>155</v>
      </c>
      <c r="B10" s="67" t="s">
        <v>156</v>
      </c>
      <c r="C10" s="67" t="s">
        <v>157</v>
      </c>
      <c r="D10" s="67" t="s">
        <v>158</v>
      </c>
      <c r="E10" s="67" t="s">
        <v>166</v>
      </c>
      <c r="F10" s="67" t="s">
        <v>165</v>
      </c>
      <c r="G10" s="67" t="s">
        <v>159</v>
      </c>
      <c r="H10" s="67" t="s">
        <v>1200</v>
      </c>
      <c r="I10" s="67" t="s">
        <v>1196</v>
      </c>
      <c r="J10" s="78"/>
    </row>
    <row r="11" spans="1:10">
      <c r="A11" s="66" t="s">
        <v>160</v>
      </c>
      <c r="B11" s="66">
        <v>87</v>
      </c>
      <c r="C11" s="66">
        <v>90</v>
      </c>
      <c r="D11" s="66">
        <v>96</v>
      </c>
      <c r="E11" s="66">
        <v>96</v>
      </c>
      <c r="F11" s="69">
        <v>5</v>
      </c>
      <c r="G11" s="79">
        <f>AVERAGE(B11:E11)</f>
        <v>92.25</v>
      </c>
      <c r="H11" s="79" t="b">
        <f>AND(G11&gt;75,F11&lt;5)</f>
        <v>0</v>
      </c>
      <c r="I11" s="79" t="str">
        <f>IF(H11=TRUE,"reçu","recalé")</f>
        <v>recalé</v>
      </c>
      <c r="J11" s="93"/>
    </row>
    <row r="12" spans="1:10">
      <c r="A12" s="66" t="s">
        <v>161</v>
      </c>
      <c r="B12" s="66">
        <v>78</v>
      </c>
      <c r="C12" s="66">
        <v>67</v>
      </c>
      <c r="D12" s="66">
        <v>67</v>
      </c>
      <c r="E12" s="66">
        <v>80</v>
      </c>
      <c r="F12" s="69">
        <v>2</v>
      </c>
      <c r="G12" s="79">
        <f>AVERAGE(B12:E12)</f>
        <v>73</v>
      </c>
      <c r="H12" s="79" t="b">
        <f>AND(G12&gt;75,F12&lt;5)</f>
        <v>0</v>
      </c>
      <c r="I12" s="79" t="str">
        <f>IF(H12=TRUE,"reçu","recalé")</f>
        <v>recalé</v>
      </c>
      <c r="J12" s="93"/>
    </row>
    <row r="13" spans="1:10">
      <c r="A13" s="66" t="s">
        <v>162</v>
      </c>
      <c r="B13" s="66">
        <v>96</v>
      </c>
      <c r="C13" s="66">
        <v>95</v>
      </c>
      <c r="D13" s="66">
        <v>80</v>
      </c>
      <c r="E13" s="66">
        <v>80</v>
      </c>
      <c r="F13" s="69">
        <v>0</v>
      </c>
      <c r="G13" s="79">
        <f>AVERAGE(B13:E13)</f>
        <v>87.75</v>
      </c>
      <c r="H13" s="79" t="b">
        <f>AND(G13&gt;75,F13&lt;5)</f>
        <v>1</v>
      </c>
      <c r="I13" s="79" t="str">
        <f>IF(H13=TRUE,"reçu","recalé")</f>
        <v>reçu</v>
      </c>
      <c r="J13" s="93"/>
    </row>
    <row r="14" spans="1:10">
      <c r="A14" s="66" t="s">
        <v>163</v>
      </c>
      <c r="B14" s="66">
        <v>74</v>
      </c>
      <c r="C14" s="66">
        <v>68</v>
      </c>
      <c r="D14" s="66">
        <v>72</v>
      </c>
      <c r="E14" s="66">
        <v>72</v>
      </c>
      <c r="F14" s="69">
        <v>4</v>
      </c>
      <c r="G14" s="79">
        <f>AVERAGE(B14:E14)</f>
        <v>71.5</v>
      </c>
      <c r="H14" s="79" t="b">
        <f>AND(G14&gt;75,F14&lt;5)</f>
        <v>0</v>
      </c>
      <c r="I14" s="79" t="str">
        <f>IF(H14=TRUE,"reçu","recalé")</f>
        <v>recalé</v>
      </c>
      <c r="J14" s="93"/>
    </row>
    <row r="15" spans="1:10">
      <c r="A15" s="66" t="s">
        <v>164</v>
      </c>
      <c r="B15" s="66">
        <v>81</v>
      </c>
      <c r="C15" s="66">
        <v>88</v>
      </c>
      <c r="D15" s="66">
        <v>86</v>
      </c>
      <c r="E15" s="66">
        <v>85</v>
      </c>
      <c r="F15" s="69">
        <v>1</v>
      </c>
      <c r="G15" s="79">
        <f>AVERAGE(B15:E15)</f>
        <v>85</v>
      </c>
      <c r="H15" s="79" t="b">
        <f>AND(G15&gt;75,F15&lt;5)</f>
        <v>1</v>
      </c>
      <c r="I15" s="79" t="str">
        <f>IF(H15=TRUE,"reçu","recalé")</f>
        <v>reçu</v>
      </c>
      <c r="J15" s="93"/>
    </row>
    <row r="16" spans="1:10">
      <c r="A16" s="68"/>
      <c r="B16" s="68"/>
      <c r="C16" s="68"/>
      <c r="D16" s="68"/>
      <c r="E16" s="68"/>
      <c r="F16" s="68"/>
      <c r="G16" s="68"/>
      <c r="H16" s="68"/>
    </row>
    <row r="18" spans="1:8">
      <c r="A18" s="67" t="s">
        <v>155</v>
      </c>
      <c r="B18" s="67" t="s">
        <v>156</v>
      </c>
      <c r="C18" s="67" t="s">
        <v>157</v>
      </c>
      <c r="D18" s="67" t="s">
        <v>158</v>
      </c>
      <c r="E18" s="67" t="s">
        <v>166</v>
      </c>
      <c r="F18" s="67" t="s">
        <v>165</v>
      </c>
      <c r="G18" s="67" t="s">
        <v>159</v>
      </c>
      <c r="H18" s="67" t="s">
        <v>1200</v>
      </c>
    </row>
    <row r="19" spans="1:8">
      <c r="A19" s="66" t="s">
        <v>160</v>
      </c>
      <c r="B19" s="66">
        <v>87</v>
      </c>
      <c r="C19" s="66">
        <v>90</v>
      </c>
      <c r="D19" s="66">
        <v>96</v>
      </c>
      <c r="E19" s="66">
        <v>96</v>
      </c>
      <c r="F19" s="66">
        <v>5</v>
      </c>
      <c r="G19" s="79">
        <f>AVERAGE(B19:E19)</f>
        <v>92.25</v>
      </c>
      <c r="H19" s="79" t="str">
        <f>IF(AND(G19&gt;75,F19&lt;5),"Reçu","Recalé")</f>
        <v>Recalé</v>
      </c>
    </row>
    <row r="20" spans="1:8">
      <c r="A20" s="66" t="s">
        <v>161</v>
      </c>
      <c r="B20" s="66">
        <v>78</v>
      </c>
      <c r="C20" s="66">
        <v>67</v>
      </c>
      <c r="D20" s="66">
        <v>67</v>
      </c>
      <c r="E20" s="66">
        <v>80</v>
      </c>
      <c r="F20" s="66">
        <v>2</v>
      </c>
      <c r="G20" s="79">
        <f>AVERAGE(B20:E20)</f>
        <v>73</v>
      </c>
      <c r="H20" s="79" t="str">
        <f>IF(AND(G20&gt;75,F20&lt;5),"Reçu","Recalé")</f>
        <v>Recalé</v>
      </c>
    </row>
    <row r="21" spans="1:8">
      <c r="A21" s="66" t="s">
        <v>162</v>
      </c>
      <c r="B21" s="66">
        <v>96</v>
      </c>
      <c r="C21" s="66">
        <v>95</v>
      </c>
      <c r="D21" s="66">
        <v>80</v>
      </c>
      <c r="E21" s="66">
        <v>80</v>
      </c>
      <c r="F21" s="66">
        <v>0</v>
      </c>
      <c r="G21" s="79">
        <f>AVERAGE(B21:E21)</f>
        <v>87.75</v>
      </c>
      <c r="H21" s="79" t="str">
        <f>IF(AND(G21&gt;75,F21&lt;5),"Reçu","Recalé")</f>
        <v>Reçu</v>
      </c>
    </row>
    <row r="22" spans="1:8">
      <c r="A22" s="66" t="s">
        <v>163</v>
      </c>
      <c r="B22" s="66">
        <v>74</v>
      </c>
      <c r="C22" s="66">
        <v>68</v>
      </c>
      <c r="D22" s="66">
        <v>72</v>
      </c>
      <c r="E22" s="66">
        <v>72</v>
      </c>
      <c r="F22" s="66">
        <v>4</v>
      </c>
      <c r="G22" s="79">
        <f>AVERAGE(B22:E22)</f>
        <v>71.5</v>
      </c>
      <c r="H22" s="79" t="str">
        <f>IF(AND(G22&gt;75,F22&lt;5),"Reçu","Recalé")</f>
        <v>Recalé</v>
      </c>
    </row>
    <row r="23" spans="1:8">
      <c r="A23" s="66" t="s">
        <v>164</v>
      </c>
      <c r="B23" s="66">
        <v>81</v>
      </c>
      <c r="C23" s="66">
        <v>88</v>
      </c>
      <c r="D23" s="66">
        <v>86</v>
      </c>
      <c r="E23" s="66">
        <v>85</v>
      </c>
      <c r="F23" s="66">
        <v>1</v>
      </c>
      <c r="G23" s="79">
        <f>AVERAGE(B23:E23)</f>
        <v>85</v>
      </c>
      <c r="H23" s="79" t="str">
        <f>IF(AND(G23&gt;75,F23&lt;5),"Reçu","Recalé")</f>
        <v>Reçu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2:J21"/>
  <sheetViews>
    <sheetView topLeftCell="D1" workbookViewId="0">
      <selection activeCell="K19" sqref="K19"/>
    </sheetView>
  </sheetViews>
  <sheetFormatPr baseColWidth="10" defaultColWidth="11.5703125" defaultRowHeight="12.75"/>
  <cols>
    <col min="1" max="1" width="10" style="64" bestFit="1" customWidth="1"/>
    <col min="2" max="2" width="11.85546875" style="64" bestFit="1" customWidth="1"/>
    <col min="3" max="3" width="17.85546875" style="64" bestFit="1" customWidth="1"/>
    <col min="4" max="4" width="17.7109375" style="64" bestFit="1" customWidth="1"/>
    <col min="5" max="5" width="18.42578125" style="64" bestFit="1" customWidth="1"/>
    <col min="6" max="6" width="15.28515625" style="64" bestFit="1" customWidth="1"/>
    <col min="7" max="7" width="11.28515625" style="64" bestFit="1" customWidth="1"/>
    <col min="8" max="8" width="11.5703125" style="64"/>
    <col min="9" max="9" width="55.7109375" style="64" customWidth="1"/>
    <col min="10" max="16384" width="11.5703125" style="64"/>
  </cols>
  <sheetData>
    <row r="2" spans="1:10" s="80" customFormat="1">
      <c r="A2" s="67" t="s">
        <v>1201</v>
      </c>
      <c r="B2" s="67" t="s">
        <v>1202</v>
      </c>
      <c r="C2" s="67" t="s">
        <v>1203</v>
      </c>
      <c r="D2" s="67" t="s">
        <v>1204</v>
      </c>
      <c r="E2" s="67" t="s">
        <v>1205</v>
      </c>
      <c r="F2" s="67" t="s">
        <v>1206</v>
      </c>
      <c r="G2" s="75" t="s">
        <v>1207</v>
      </c>
    </row>
    <row r="3" spans="1:10">
      <c r="A3" s="66">
        <v>603645426</v>
      </c>
      <c r="B3" s="81" t="s">
        <v>1208</v>
      </c>
      <c r="C3" s="81"/>
      <c r="D3" s="81"/>
      <c r="E3" s="81"/>
      <c r="F3" s="81"/>
      <c r="G3" s="73" t="str">
        <f>IF(OR(B3="X",C3="X",D3="X"),"VRAI","FAUX")</f>
        <v>VRAI</v>
      </c>
    </row>
    <row r="4" spans="1:10">
      <c r="A4" s="66">
        <v>603849501</v>
      </c>
      <c r="B4" s="81"/>
      <c r="C4" s="81"/>
      <c r="D4" s="81"/>
      <c r="E4" s="81"/>
      <c r="F4" s="81" t="s">
        <v>1208</v>
      </c>
      <c r="G4" s="73" t="str">
        <f t="shared" ref="G4:G10" si="0">IF(OR(B4="X",C4="X",D4="X"),"VRAI","FAUX")</f>
        <v>FAUX</v>
      </c>
    </row>
    <row r="5" spans="1:10">
      <c r="A5" s="66">
        <v>603849507</v>
      </c>
      <c r="B5" s="81"/>
      <c r="C5" s="81"/>
      <c r="D5" s="81" t="s">
        <v>1208</v>
      </c>
      <c r="E5" s="81"/>
      <c r="F5" s="81"/>
      <c r="G5" s="73" t="str">
        <f t="shared" si="0"/>
        <v>VRAI</v>
      </c>
    </row>
    <row r="6" spans="1:10">
      <c r="A6" s="66">
        <v>603862257</v>
      </c>
      <c r="B6" s="81"/>
      <c r="C6" s="81" t="s">
        <v>1208</v>
      </c>
      <c r="D6" s="81" t="s">
        <v>1208</v>
      </c>
      <c r="E6" s="81"/>
      <c r="F6" s="81" t="s">
        <v>1208</v>
      </c>
      <c r="G6" s="73" t="str">
        <f t="shared" si="0"/>
        <v>VRAI</v>
      </c>
      <c r="I6" s="414" t="s">
        <v>2235</v>
      </c>
    </row>
    <row r="7" spans="1:10">
      <c r="A7" s="66">
        <v>607068316</v>
      </c>
      <c r="B7" s="81"/>
      <c r="C7" s="81"/>
      <c r="D7" s="81"/>
      <c r="E7" s="81" t="s">
        <v>1208</v>
      </c>
      <c r="F7" s="81"/>
      <c r="G7" s="73" t="str">
        <f t="shared" si="0"/>
        <v>FAUX</v>
      </c>
      <c r="I7" s="64" t="s">
        <v>2266</v>
      </c>
    </row>
    <row r="8" spans="1:10">
      <c r="A8" s="66">
        <v>607069229</v>
      </c>
      <c r="B8" s="81" t="s">
        <v>1208</v>
      </c>
      <c r="C8" s="81" t="s">
        <v>1208</v>
      </c>
      <c r="D8" s="81"/>
      <c r="E8" s="81" t="s">
        <v>1208</v>
      </c>
      <c r="F8" s="81"/>
      <c r="G8" s="73" t="str">
        <f t="shared" si="0"/>
        <v>VRAI</v>
      </c>
      <c r="I8" s="441" t="s">
        <v>2344</v>
      </c>
    </row>
    <row r="9" spans="1:10">
      <c r="A9" s="66">
        <v>607130381</v>
      </c>
      <c r="B9" s="81"/>
      <c r="C9" s="81"/>
      <c r="D9" s="81"/>
      <c r="E9" s="81"/>
      <c r="F9" s="81"/>
      <c r="G9" s="73" t="str">
        <f t="shared" si="0"/>
        <v>FAUX</v>
      </c>
      <c r="I9" s="64" t="s">
        <v>2310</v>
      </c>
      <c r="J9" s="64" t="s">
        <v>2312</v>
      </c>
    </row>
    <row r="10" spans="1:10">
      <c r="A10" s="66">
        <v>607130397</v>
      </c>
      <c r="B10" s="81"/>
      <c r="C10" s="81"/>
      <c r="D10" s="81" t="s">
        <v>1208</v>
      </c>
      <c r="E10" s="81" t="s">
        <v>1208</v>
      </c>
      <c r="F10" s="81" t="s">
        <v>1208</v>
      </c>
      <c r="G10" s="73" t="str">
        <f t="shared" si="0"/>
        <v>VRAI</v>
      </c>
      <c r="I10" s="64" t="str">
        <f t="array" ref="I10">IF(OR(B3:D3="X"),"VRAI","FAUX")</f>
        <v>VRAI</v>
      </c>
      <c r="J10" s="64" t="s">
        <v>2311</v>
      </c>
    </row>
    <row r="11" spans="1:10">
      <c r="A11" s="68"/>
      <c r="B11" s="82"/>
      <c r="C11" s="82"/>
      <c r="D11" s="82"/>
      <c r="E11" s="82"/>
      <c r="F11" s="82"/>
      <c r="G11" s="71"/>
    </row>
    <row r="13" spans="1:10" s="80" customFormat="1">
      <c r="A13" s="67" t="s">
        <v>1201</v>
      </c>
      <c r="B13" s="67" t="s">
        <v>1202</v>
      </c>
      <c r="C13" s="67" t="s">
        <v>1203</v>
      </c>
      <c r="D13" s="67" t="s">
        <v>1204</v>
      </c>
      <c r="E13" s="67" t="s">
        <v>1205</v>
      </c>
      <c r="F13" s="67" t="s">
        <v>1206</v>
      </c>
      <c r="G13" s="75" t="s">
        <v>1209</v>
      </c>
    </row>
    <row r="14" spans="1:10">
      <c r="A14" s="66">
        <v>603645426</v>
      </c>
      <c r="B14" s="81" t="s">
        <v>1208</v>
      </c>
      <c r="C14" s="81"/>
      <c r="D14" s="81"/>
      <c r="E14" s="81"/>
      <c r="F14" s="81"/>
      <c r="G14" s="73" t="str">
        <f>IF(OR(B14="X",C14="X",D14="X"),"DATA","AUTRE")</f>
        <v>DATA</v>
      </c>
    </row>
    <row r="15" spans="1:10">
      <c r="A15" s="66">
        <v>603849501</v>
      </c>
      <c r="B15" s="81"/>
      <c r="C15" s="81"/>
      <c r="D15" s="81"/>
      <c r="E15" s="81"/>
      <c r="F15" s="81" t="s">
        <v>1208</v>
      </c>
      <c r="G15" s="73" t="str">
        <f t="shared" ref="G15:G21" si="1">IF(OR(B15="X",C15="X",D15="X"),"DATA","AUTRE")</f>
        <v>AUTRE</v>
      </c>
    </row>
    <row r="16" spans="1:10">
      <c r="A16" s="66">
        <v>603849507</v>
      </c>
      <c r="B16" s="81"/>
      <c r="C16" s="81"/>
      <c r="D16" s="81" t="s">
        <v>1208</v>
      </c>
      <c r="E16" s="81"/>
      <c r="F16" s="81"/>
      <c r="G16" s="73" t="str">
        <f t="shared" si="1"/>
        <v>DATA</v>
      </c>
    </row>
    <row r="17" spans="1:9">
      <c r="A17" s="66">
        <v>603862257</v>
      </c>
      <c r="B17" s="81"/>
      <c r="C17" s="81" t="s">
        <v>1208</v>
      </c>
      <c r="D17" s="81" t="s">
        <v>1208</v>
      </c>
      <c r="E17" s="81"/>
      <c r="F17" s="81" t="s">
        <v>1208</v>
      </c>
      <c r="G17" s="73" t="str">
        <f t="shared" si="1"/>
        <v>DATA</v>
      </c>
      <c r="I17" s="414" t="s">
        <v>2235</v>
      </c>
    </row>
    <row r="18" spans="1:9">
      <c r="A18" s="66">
        <v>607068316</v>
      </c>
      <c r="B18" s="81"/>
      <c r="C18" s="81"/>
      <c r="D18" s="81"/>
      <c r="E18" s="81" t="s">
        <v>1208</v>
      </c>
      <c r="F18" s="81"/>
      <c r="G18" s="73" t="str">
        <f t="shared" si="1"/>
        <v>AUTRE</v>
      </c>
      <c r="I18" s="64" t="s">
        <v>2309</v>
      </c>
    </row>
    <row r="19" spans="1:9">
      <c r="A19" s="66">
        <v>607069229</v>
      </c>
      <c r="B19" s="81" t="s">
        <v>1208</v>
      </c>
      <c r="C19" s="81" t="s">
        <v>1208</v>
      </c>
      <c r="D19" s="81"/>
      <c r="E19" s="81" t="s">
        <v>1208</v>
      </c>
      <c r="F19" s="81"/>
      <c r="G19" s="73" t="str">
        <f t="shared" si="1"/>
        <v>DATA</v>
      </c>
    </row>
    <row r="20" spans="1:9">
      <c r="A20" s="66">
        <v>607130381</v>
      </c>
      <c r="B20" s="81"/>
      <c r="C20" s="81"/>
      <c r="D20" s="81"/>
      <c r="E20" s="81"/>
      <c r="F20" s="81"/>
      <c r="G20" s="73" t="str">
        <f t="shared" si="1"/>
        <v>AUTRE</v>
      </c>
    </row>
    <row r="21" spans="1:9">
      <c r="A21" s="66">
        <v>607130397</v>
      </c>
      <c r="B21" s="81"/>
      <c r="C21" s="81"/>
      <c r="D21" s="81" t="s">
        <v>1208</v>
      </c>
      <c r="E21" s="81" t="s">
        <v>1208</v>
      </c>
      <c r="F21" s="81" t="s">
        <v>1208</v>
      </c>
      <c r="G21" s="73" t="str">
        <f t="shared" si="1"/>
        <v>DATA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2:G21"/>
  <sheetViews>
    <sheetView workbookViewId="0">
      <selection activeCell="D21" sqref="D21"/>
    </sheetView>
  </sheetViews>
  <sheetFormatPr baseColWidth="10" defaultColWidth="11.5703125" defaultRowHeight="12.75"/>
  <cols>
    <col min="1" max="1" width="10" style="64" bestFit="1" customWidth="1"/>
    <col min="2" max="2" width="11.85546875" style="64" bestFit="1" customWidth="1"/>
    <col min="3" max="3" width="17.85546875" style="64" bestFit="1" customWidth="1"/>
    <col min="4" max="4" width="17.7109375" style="64" bestFit="1" customWidth="1"/>
    <col min="5" max="5" width="18.42578125" style="64" bestFit="1" customWidth="1"/>
    <col min="6" max="6" width="15.28515625" style="64" bestFit="1" customWidth="1"/>
    <col min="7" max="7" width="11.28515625" style="64" bestFit="1" customWidth="1"/>
    <col min="8" max="16384" width="11.5703125" style="64"/>
  </cols>
  <sheetData>
    <row r="2" spans="1:7" s="80" customFormat="1">
      <c r="A2" s="67" t="s">
        <v>1201</v>
      </c>
      <c r="B2" s="67" t="s">
        <v>1202</v>
      </c>
      <c r="C2" s="67" t="s">
        <v>1203</v>
      </c>
      <c r="D2" s="67" t="s">
        <v>1204</v>
      </c>
      <c r="E2" s="67" t="s">
        <v>1205</v>
      </c>
      <c r="F2" s="67" t="s">
        <v>1206</v>
      </c>
      <c r="G2" s="75" t="s">
        <v>1207</v>
      </c>
    </row>
    <row r="3" spans="1:7">
      <c r="A3" s="66">
        <v>603645426</v>
      </c>
      <c r="B3" s="81" t="s">
        <v>1208</v>
      </c>
      <c r="C3" s="81"/>
      <c r="D3" s="81"/>
      <c r="E3" s="81"/>
      <c r="F3" s="81"/>
      <c r="G3" s="77" t="b">
        <f t="shared" ref="G3:G10" si="0">OR(B3="x",C3="x",D3="x")</f>
        <v>1</v>
      </c>
    </row>
    <row r="4" spans="1:7">
      <c r="A4" s="66">
        <v>603849501</v>
      </c>
      <c r="B4" s="81"/>
      <c r="C4" s="81"/>
      <c r="D4" s="81"/>
      <c r="E4" s="81"/>
      <c r="F4" s="81" t="s">
        <v>1208</v>
      </c>
      <c r="G4" s="77" t="b">
        <f t="shared" si="0"/>
        <v>0</v>
      </c>
    </row>
    <row r="5" spans="1:7">
      <c r="A5" s="66">
        <v>603849507</v>
      </c>
      <c r="B5" s="81"/>
      <c r="C5" s="81"/>
      <c r="D5" s="81" t="s">
        <v>1208</v>
      </c>
      <c r="E5" s="81"/>
      <c r="F5" s="81"/>
      <c r="G5" s="77" t="b">
        <f t="shared" si="0"/>
        <v>1</v>
      </c>
    </row>
    <row r="6" spans="1:7">
      <c r="A6" s="66">
        <v>603862257</v>
      </c>
      <c r="B6" s="81"/>
      <c r="C6" s="81" t="s">
        <v>1208</v>
      </c>
      <c r="D6" s="81" t="s">
        <v>1208</v>
      </c>
      <c r="E6" s="81"/>
      <c r="F6" s="81" t="s">
        <v>1208</v>
      </c>
      <c r="G6" s="77" t="b">
        <f t="shared" si="0"/>
        <v>1</v>
      </c>
    </row>
    <row r="7" spans="1:7">
      <c r="A7" s="66">
        <v>607068316</v>
      </c>
      <c r="B7" s="81"/>
      <c r="C7" s="81"/>
      <c r="D7" s="81"/>
      <c r="E7" s="81" t="s">
        <v>1208</v>
      </c>
      <c r="F7" s="81"/>
      <c r="G7" s="77" t="b">
        <f t="shared" si="0"/>
        <v>0</v>
      </c>
    </row>
    <row r="8" spans="1:7">
      <c r="A8" s="66">
        <v>607069229</v>
      </c>
      <c r="B8" s="81" t="s">
        <v>1208</v>
      </c>
      <c r="C8" s="81" t="s">
        <v>1208</v>
      </c>
      <c r="D8" s="81"/>
      <c r="E8" s="81" t="s">
        <v>1208</v>
      </c>
      <c r="F8" s="81"/>
      <c r="G8" s="77" t="b">
        <f t="shared" si="0"/>
        <v>1</v>
      </c>
    </row>
    <row r="9" spans="1:7">
      <c r="A9" s="66">
        <v>607130381</v>
      </c>
      <c r="B9" s="81"/>
      <c r="C9" s="81"/>
      <c r="D9" s="81"/>
      <c r="E9" s="81"/>
      <c r="F9" s="81"/>
      <c r="G9" s="77" t="b">
        <f t="shared" si="0"/>
        <v>0</v>
      </c>
    </row>
    <row r="10" spans="1:7">
      <c r="A10" s="66">
        <v>607130397</v>
      </c>
      <c r="B10" s="81"/>
      <c r="C10" s="81"/>
      <c r="D10" s="81" t="s">
        <v>1208</v>
      </c>
      <c r="E10" s="81" t="s">
        <v>1208</v>
      </c>
      <c r="F10" s="81" t="s">
        <v>1208</v>
      </c>
      <c r="G10" s="77" t="b">
        <f t="shared" si="0"/>
        <v>1</v>
      </c>
    </row>
    <row r="11" spans="1:7">
      <c r="A11" s="68"/>
      <c r="B11" s="82"/>
      <c r="C11" s="82"/>
      <c r="D11" s="82"/>
      <c r="E11" s="82"/>
      <c r="F11" s="82"/>
      <c r="G11" s="71"/>
    </row>
    <row r="13" spans="1:7" s="80" customFormat="1">
      <c r="A13" s="67" t="s">
        <v>1201</v>
      </c>
      <c r="B13" s="67" t="s">
        <v>1202</v>
      </c>
      <c r="C13" s="67" t="s">
        <v>1203</v>
      </c>
      <c r="D13" s="67" t="s">
        <v>1204</v>
      </c>
      <c r="E13" s="67" t="s">
        <v>1205</v>
      </c>
      <c r="F13" s="67" t="s">
        <v>1206</v>
      </c>
      <c r="G13" s="75" t="s">
        <v>1209</v>
      </c>
    </row>
    <row r="14" spans="1:7">
      <c r="A14" s="66">
        <v>603645426</v>
      </c>
      <c r="B14" s="81" t="s">
        <v>1208</v>
      </c>
      <c r="C14" s="81"/>
      <c r="D14" s="81"/>
      <c r="E14" s="81"/>
      <c r="F14" s="81"/>
      <c r="G14" s="77" t="str">
        <f>IF(OR(B14="x",C14="x",D14="x"),"DATA", "AUTRE")</f>
        <v>DATA</v>
      </c>
    </row>
    <row r="15" spans="1:7">
      <c r="A15" s="66">
        <v>603849501</v>
      </c>
      <c r="B15" s="81"/>
      <c r="C15" s="81"/>
      <c r="D15" s="81"/>
      <c r="E15" s="81"/>
      <c r="F15" s="81" t="s">
        <v>1208</v>
      </c>
      <c r="G15" s="77" t="str">
        <f t="shared" ref="G15:G21" si="1">IF(OR(B15="x",C15="x",D15="x"),"DATA", "AUTRE")</f>
        <v>AUTRE</v>
      </c>
    </row>
    <row r="16" spans="1:7">
      <c r="A16" s="66">
        <v>603849507</v>
      </c>
      <c r="B16" s="81"/>
      <c r="C16" s="81"/>
      <c r="D16" s="81" t="s">
        <v>1208</v>
      </c>
      <c r="E16" s="81"/>
      <c r="F16" s="81"/>
      <c r="G16" s="77" t="str">
        <f t="shared" si="1"/>
        <v>DATA</v>
      </c>
    </row>
    <row r="17" spans="1:7">
      <c r="A17" s="66">
        <v>603862257</v>
      </c>
      <c r="B17" s="81"/>
      <c r="C17" s="81" t="s">
        <v>1208</v>
      </c>
      <c r="D17" s="81" t="s">
        <v>1208</v>
      </c>
      <c r="E17" s="81"/>
      <c r="F17" s="81" t="s">
        <v>1208</v>
      </c>
      <c r="G17" s="77" t="str">
        <f t="shared" si="1"/>
        <v>DATA</v>
      </c>
    </row>
    <row r="18" spans="1:7">
      <c r="A18" s="66">
        <v>607068316</v>
      </c>
      <c r="B18" s="81"/>
      <c r="C18" s="81"/>
      <c r="D18" s="81"/>
      <c r="E18" s="81" t="s">
        <v>1208</v>
      </c>
      <c r="F18" s="81"/>
      <c r="G18" s="77" t="str">
        <f t="shared" si="1"/>
        <v>AUTRE</v>
      </c>
    </row>
    <row r="19" spans="1:7">
      <c r="A19" s="66">
        <v>607069229</v>
      </c>
      <c r="B19" s="81" t="s">
        <v>1208</v>
      </c>
      <c r="C19" s="81" t="s">
        <v>1208</v>
      </c>
      <c r="D19" s="81"/>
      <c r="E19" s="81" t="s">
        <v>1208</v>
      </c>
      <c r="F19" s="81"/>
      <c r="G19" s="77" t="str">
        <f t="shared" si="1"/>
        <v>DATA</v>
      </c>
    </row>
    <row r="20" spans="1:7">
      <c r="A20" s="66">
        <v>607130381</v>
      </c>
      <c r="B20" s="81"/>
      <c r="C20" s="81"/>
      <c r="D20" s="81"/>
      <c r="E20" s="81"/>
      <c r="F20" s="81"/>
      <c r="G20" s="77" t="str">
        <f t="shared" si="1"/>
        <v>AUTRE</v>
      </c>
    </row>
    <row r="21" spans="1:7">
      <c r="A21" s="66">
        <v>607130397</v>
      </c>
      <c r="B21" s="81"/>
      <c r="C21" s="81"/>
      <c r="D21" s="81" t="s">
        <v>1208</v>
      </c>
      <c r="E21" s="81" t="s">
        <v>1208</v>
      </c>
      <c r="F21" s="81" t="s">
        <v>1208</v>
      </c>
      <c r="G21" s="77" t="str">
        <f t="shared" si="1"/>
        <v>DATA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L44"/>
  <sheetViews>
    <sheetView workbookViewId="0"/>
  </sheetViews>
  <sheetFormatPr baseColWidth="10" defaultColWidth="9.140625" defaultRowHeight="12.75"/>
  <cols>
    <col min="1" max="1" width="10.85546875" customWidth="1"/>
    <col min="2" max="2" width="10.7109375" customWidth="1"/>
    <col min="3" max="3" width="10.28515625" customWidth="1"/>
    <col min="4" max="4" width="10.85546875" bestFit="1" customWidth="1"/>
    <col min="5" max="5" width="11.42578125" style="83" bestFit="1" customWidth="1"/>
    <col min="6" max="6" width="19.5703125" bestFit="1" customWidth="1"/>
    <col min="7" max="7" width="5.140625" customWidth="1"/>
    <col min="8" max="8" width="33.85546875" style="83" customWidth="1"/>
  </cols>
  <sheetData>
    <row r="1" spans="1:8" ht="15">
      <c r="A1" s="84" t="s">
        <v>1210</v>
      </c>
      <c r="B1" s="84" t="s">
        <v>1211</v>
      </c>
      <c r="C1" s="84" t="s">
        <v>1212</v>
      </c>
      <c r="D1" s="84" t="s">
        <v>1213</v>
      </c>
      <c r="E1" s="85" t="s">
        <v>237</v>
      </c>
      <c r="F1" s="86" t="s">
        <v>1214</v>
      </c>
    </row>
    <row r="2" spans="1:8" ht="15.75">
      <c r="A2" s="57" t="s">
        <v>1215</v>
      </c>
      <c r="B2" s="57" t="s">
        <v>1234</v>
      </c>
      <c r="C2" s="57" t="s">
        <v>1216</v>
      </c>
      <c r="D2" s="57" t="s">
        <v>1217</v>
      </c>
      <c r="E2" s="87">
        <v>44816</v>
      </c>
      <c r="F2" s="90" t="str">
        <f>IF(E2&gt;35000,"Demande de remise","Aucune remise")</f>
        <v>Demande de remise</v>
      </c>
    </row>
    <row r="3" spans="1:8" ht="15.75">
      <c r="A3" s="57" t="s">
        <v>1218</v>
      </c>
      <c r="B3" s="57" t="s">
        <v>1234</v>
      </c>
      <c r="C3" s="57" t="s">
        <v>1219</v>
      </c>
      <c r="D3" s="57" t="s">
        <v>1217</v>
      </c>
      <c r="E3" s="87">
        <v>57715</v>
      </c>
      <c r="F3" s="90"/>
    </row>
    <row r="4" spans="1:8" ht="15.75">
      <c r="A4" s="57" t="s">
        <v>1220</v>
      </c>
      <c r="B4" s="57" t="s">
        <v>1234</v>
      </c>
      <c r="C4" s="57" t="s">
        <v>1221</v>
      </c>
      <c r="D4" s="57" t="s">
        <v>1217</v>
      </c>
      <c r="E4" s="87">
        <v>51965</v>
      </c>
      <c r="F4" s="90"/>
    </row>
    <row r="5" spans="1:8" ht="15.75">
      <c r="A5" s="57" t="s">
        <v>1223</v>
      </c>
      <c r="B5" s="57" t="s">
        <v>1234</v>
      </c>
      <c r="C5" s="57" t="s">
        <v>1216</v>
      </c>
      <c r="D5" s="57" t="s">
        <v>1224</v>
      </c>
      <c r="E5" s="87">
        <v>31813</v>
      </c>
      <c r="F5" s="90"/>
    </row>
    <row r="6" spans="1:8" ht="15.75">
      <c r="A6" s="57" t="s">
        <v>1225</v>
      </c>
      <c r="B6" s="57" t="s">
        <v>1234</v>
      </c>
      <c r="C6" s="57" t="s">
        <v>1219</v>
      </c>
      <c r="D6" s="57" t="s">
        <v>1224</v>
      </c>
      <c r="E6" s="87">
        <v>52830</v>
      </c>
      <c r="F6" s="90"/>
    </row>
    <row r="7" spans="1:8" ht="15.75">
      <c r="A7" s="57" t="s">
        <v>1226</v>
      </c>
      <c r="B7" s="57" t="s">
        <v>1234</v>
      </c>
      <c r="C7" s="57" t="s">
        <v>1221</v>
      </c>
      <c r="D7" s="57" t="s">
        <v>1224</v>
      </c>
      <c r="E7" s="87">
        <v>37476</v>
      </c>
      <c r="F7" s="90"/>
    </row>
    <row r="8" spans="1:8" ht="15.75">
      <c r="A8" s="57" t="s">
        <v>1227</v>
      </c>
      <c r="B8" s="57" t="s">
        <v>1228</v>
      </c>
      <c r="C8" s="57" t="s">
        <v>1216</v>
      </c>
      <c r="D8" s="57" t="s">
        <v>1217</v>
      </c>
      <c r="E8" s="87">
        <v>22793</v>
      </c>
      <c r="F8" s="90"/>
      <c r="H8" s="89" t="s">
        <v>1248</v>
      </c>
    </row>
    <row r="9" spans="1:8" ht="15.75">
      <c r="A9" s="57" t="s">
        <v>1229</v>
      </c>
      <c r="B9" s="57" t="s">
        <v>1228</v>
      </c>
      <c r="C9" s="57" t="s">
        <v>1219</v>
      </c>
      <c r="D9" s="57" t="s">
        <v>1217</v>
      </c>
      <c r="E9" s="87">
        <v>21056</v>
      </c>
      <c r="F9" s="90"/>
      <c r="H9" s="91">
        <f>AVERAGE(E2:E13)</f>
        <v>32225.416666666668</v>
      </c>
    </row>
    <row r="10" spans="1:8" ht="15.75">
      <c r="A10" s="57" t="s">
        <v>1230</v>
      </c>
      <c r="B10" s="57" t="s">
        <v>1228</v>
      </c>
      <c r="C10" s="57" t="s">
        <v>1221</v>
      </c>
      <c r="D10" s="57" t="s">
        <v>1217</v>
      </c>
      <c r="E10" s="87">
        <v>20488</v>
      </c>
      <c r="F10" s="90"/>
    </row>
    <row r="11" spans="1:8" ht="15.75">
      <c r="A11" s="57" t="s">
        <v>1231</v>
      </c>
      <c r="B11" s="57" t="s">
        <v>1228</v>
      </c>
      <c r="C11" s="57" t="s">
        <v>1216</v>
      </c>
      <c r="D11" s="57" t="s">
        <v>1224</v>
      </c>
      <c r="E11" s="87">
        <v>10189</v>
      </c>
      <c r="F11" s="90"/>
    </row>
    <row r="12" spans="1:8" ht="15.75">
      <c r="A12" s="57" t="s">
        <v>1232</v>
      </c>
      <c r="B12" s="57" t="s">
        <v>1228</v>
      </c>
      <c r="C12" s="57" t="s">
        <v>1219</v>
      </c>
      <c r="D12" s="57" t="s">
        <v>1224</v>
      </c>
      <c r="E12" s="87">
        <v>18309</v>
      </c>
      <c r="F12" s="90"/>
    </row>
    <row r="13" spans="1:8" ht="15.75">
      <c r="A13" s="57" t="s">
        <v>1233</v>
      </c>
      <c r="B13" s="57" t="s">
        <v>1228</v>
      </c>
      <c r="C13" s="57" t="s">
        <v>1221</v>
      </c>
      <c r="D13" s="57" t="s">
        <v>1224</v>
      </c>
      <c r="E13" s="87">
        <v>17255</v>
      </c>
      <c r="F13" s="90"/>
    </row>
    <row r="16" spans="1:8" ht="15">
      <c r="H16" s="89" t="s">
        <v>1250</v>
      </c>
    </row>
    <row r="17" spans="1:12">
      <c r="H17" s="91">
        <f>AVERAGEIF(B2:B13,"Boite",E2:E13)</f>
        <v>46102.5</v>
      </c>
      <c r="K17" s="409" t="s">
        <v>2267</v>
      </c>
      <c r="L17" s="383" t="s">
        <v>2345</v>
      </c>
    </row>
    <row r="18" spans="1:12">
      <c r="L18" s="421" t="s">
        <v>2313</v>
      </c>
    </row>
    <row r="19" spans="1:12" ht="15">
      <c r="H19" s="89" t="s">
        <v>1249</v>
      </c>
    </row>
    <row r="20" spans="1:12">
      <c r="H20" s="91">
        <f>SUMIF(B2:B13,"Enveloppe",E2:E13)</f>
        <v>110090</v>
      </c>
    </row>
    <row r="24" spans="1:12" ht="15">
      <c r="H24" s="89" t="s">
        <v>1222</v>
      </c>
    </row>
    <row r="25" spans="1:12">
      <c r="H25" s="91">
        <f>SUMIFS(E2:E13,B2:B13,"Enveloppe",D2:D13,"International")</f>
        <v>45753</v>
      </c>
    </row>
    <row r="31" spans="1:12" ht="30">
      <c r="A31" s="342" t="s">
        <v>2156</v>
      </c>
      <c r="B31" s="343" t="s">
        <v>2155</v>
      </c>
      <c r="C31" s="342" t="s">
        <v>2157</v>
      </c>
      <c r="H31" s="341" t="s">
        <v>2158</v>
      </c>
    </row>
    <row r="32" spans="1:12">
      <c r="A32" s="340">
        <v>40969</v>
      </c>
      <c r="B32" s="340">
        <v>41061</v>
      </c>
      <c r="C32" s="297">
        <v>40909</v>
      </c>
      <c r="H32" s="344">
        <f>NETWORKDAYS(A32,B32,C32:C36)</f>
        <v>63</v>
      </c>
    </row>
    <row r="33" spans="3:8">
      <c r="C33" s="297">
        <v>41008</v>
      </c>
    </row>
    <row r="34" spans="3:8">
      <c r="C34" s="297">
        <v>41030</v>
      </c>
    </row>
    <row r="35" spans="3:8">
      <c r="C35" s="297">
        <v>41037</v>
      </c>
    </row>
    <row r="36" spans="3:8">
      <c r="C36" s="297">
        <v>41057</v>
      </c>
    </row>
    <row r="38" spans="3:8" ht="48.75" customHeight="1">
      <c r="H38" s="341" t="s">
        <v>2159</v>
      </c>
    </row>
    <row r="39" spans="3:8">
      <c r="H39" s="344">
        <f>NETWORKDAYS.INTL(A32,B32,15)</f>
        <v>79</v>
      </c>
    </row>
    <row r="43" spans="3:8" ht="48" customHeight="1">
      <c r="H43" s="341" t="s">
        <v>2160</v>
      </c>
    </row>
    <row r="44" spans="3:8">
      <c r="H44" s="344">
        <f>NETWORKDAYS.INTL(A32,B32,3)</f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H25"/>
  <sheetViews>
    <sheetView workbookViewId="0">
      <selection activeCell="C16" sqref="C16"/>
    </sheetView>
  </sheetViews>
  <sheetFormatPr baseColWidth="10" defaultColWidth="9.140625" defaultRowHeight="12.75"/>
  <cols>
    <col min="1" max="1" width="8.7109375" bestFit="1" customWidth="1"/>
    <col min="2" max="2" width="9.28515625" bestFit="1" customWidth="1"/>
    <col min="3" max="3" width="7" bestFit="1" customWidth="1"/>
    <col min="4" max="4" width="10.85546875" bestFit="1" customWidth="1"/>
    <col min="5" max="5" width="11.42578125" style="83" bestFit="1" customWidth="1"/>
    <col min="6" max="6" width="19.7109375" bestFit="1" customWidth="1"/>
    <col min="7" max="7" width="5.140625" customWidth="1"/>
    <col min="8" max="8" width="24.7109375" style="83" bestFit="1" customWidth="1"/>
  </cols>
  <sheetData>
    <row r="1" spans="1:8" ht="15">
      <c r="A1" s="84" t="s">
        <v>1210</v>
      </c>
      <c r="B1" s="84" t="s">
        <v>1211</v>
      </c>
      <c r="C1" s="84" t="s">
        <v>1212</v>
      </c>
      <c r="D1" s="84" t="s">
        <v>1213</v>
      </c>
      <c r="E1" s="85" t="s">
        <v>237</v>
      </c>
      <c r="F1" s="86" t="s">
        <v>1214</v>
      </c>
    </row>
    <row r="2" spans="1:8" ht="15.75">
      <c r="A2" s="57" t="s">
        <v>1215</v>
      </c>
      <c r="B2" s="57" t="s">
        <v>1234</v>
      </c>
      <c r="C2" s="57" t="s">
        <v>1216</v>
      </c>
      <c r="D2" s="57" t="s">
        <v>1217</v>
      </c>
      <c r="E2" s="87">
        <v>44816</v>
      </c>
      <c r="F2" s="88" t="str">
        <f>IF(E2&gt;35000,"Demande de remise","Aucune remise")</f>
        <v>Demande de remise</v>
      </c>
    </row>
    <row r="3" spans="1:8" ht="15.75">
      <c r="A3" s="57" t="s">
        <v>1218</v>
      </c>
      <c r="B3" s="57" t="s">
        <v>1234</v>
      </c>
      <c r="C3" s="57" t="s">
        <v>1219</v>
      </c>
      <c r="D3" s="57" t="s">
        <v>1217</v>
      </c>
      <c r="E3" s="87">
        <v>57715</v>
      </c>
      <c r="F3" s="88" t="str">
        <f t="shared" ref="F3:F13" si="0">IF(E3&gt;35000,"Demande de remise","Aucune remise")</f>
        <v>Demande de remise</v>
      </c>
    </row>
    <row r="4" spans="1:8" ht="15.75">
      <c r="A4" s="57" t="s">
        <v>1220</v>
      </c>
      <c r="B4" s="57" t="s">
        <v>1234</v>
      </c>
      <c r="C4" s="57" t="s">
        <v>1221</v>
      </c>
      <c r="D4" s="57" t="s">
        <v>1217</v>
      </c>
      <c r="E4" s="87">
        <v>51965</v>
      </c>
      <c r="F4" s="88" t="str">
        <f t="shared" si="0"/>
        <v>Demande de remise</v>
      </c>
    </row>
    <row r="5" spans="1:8" ht="15.75">
      <c r="A5" s="57" t="s">
        <v>1223</v>
      </c>
      <c r="B5" s="57" t="s">
        <v>1234</v>
      </c>
      <c r="C5" s="57" t="s">
        <v>1216</v>
      </c>
      <c r="D5" s="57" t="s">
        <v>1224</v>
      </c>
      <c r="E5" s="87">
        <v>31813</v>
      </c>
      <c r="F5" s="88" t="str">
        <f t="shared" si="0"/>
        <v>Aucune remise</v>
      </c>
    </row>
    <row r="6" spans="1:8" ht="15.75">
      <c r="A6" s="57" t="s">
        <v>1225</v>
      </c>
      <c r="B6" s="57" t="s">
        <v>1234</v>
      </c>
      <c r="C6" s="57" t="s">
        <v>1219</v>
      </c>
      <c r="D6" s="57" t="s">
        <v>1224</v>
      </c>
      <c r="E6" s="87">
        <v>52830</v>
      </c>
      <c r="F6" s="88" t="str">
        <f t="shared" si="0"/>
        <v>Demande de remise</v>
      </c>
    </row>
    <row r="7" spans="1:8" ht="15.75">
      <c r="A7" s="57" t="s">
        <v>1226</v>
      </c>
      <c r="B7" s="57" t="s">
        <v>1234</v>
      </c>
      <c r="C7" s="57" t="s">
        <v>1221</v>
      </c>
      <c r="D7" s="57" t="s">
        <v>1224</v>
      </c>
      <c r="E7" s="87">
        <v>37476</v>
      </c>
      <c r="F7" s="88" t="str">
        <f t="shared" si="0"/>
        <v>Demande de remise</v>
      </c>
    </row>
    <row r="8" spans="1:8" ht="15.75">
      <c r="A8" s="57" t="s">
        <v>1227</v>
      </c>
      <c r="B8" s="57" t="s">
        <v>1228</v>
      </c>
      <c r="C8" s="57" t="s">
        <v>1216</v>
      </c>
      <c r="D8" s="57" t="s">
        <v>1217</v>
      </c>
      <c r="E8" s="87">
        <v>22793</v>
      </c>
      <c r="F8" s="88" t="str">
        <f t="shared" si="0"/>
        <v>Aucune remise</v>
      </c>
      <c r="H8" s="89" t="s">
        <v>1248</v>
      </c>
    </row>
    <row r="9" spans="1:8" ht="15.75">
      <c r="A9" s="57" t="s">
        <v>1229</v>
      </c>
      <c r="B9" s="57" t="s">
        <v>1228</v>
      </c>
      <c r="C9" s="57" t="s">
        <v>1219</v>
      </c>
      <c r="D9" s="57" t="s">
        <v>1217</v>
      </c>
      <c r="E9" s="87">
        <v>21056</v>
      </c>
      <c r="F9" s="88" t="str">
        <f t="shared" si="0"/>
        <v>Aucune remise</v>
      </c>
      <c r="H9" s="92">
        <f>AVERAGE(E2:E13)</f>
        <v>32225.416666666668</v>
      </c>
    </row>
    <row r="10" spans="1:8" ht="15.75">
      <c r="A10" s="57" t="s">
        <v>1230</v>
      </c>
      <c r="B10" s="57" t="s">
        <v>1228</v>
      </c>
      <c r="C10" s="57" t="s">
        <v>1221</v>
      </c>
      <c r="D10" s="57" t="s">
        <v>1217</v>
      </c>
      <c r="E10" s="87">
        <v>20488</v>
      </c>
      <c r="F10" s="88" t="str">
        <f t="shared" si="0"/>
        <v>Aucune remise</v>
      </c>
    </row>
    <row r="11" spans="1:8" ht="15.75">
      <c r="A11" s="57" t="s">
        <v>1231</v>
      </c>
      <c r="B11" s="57" t="s">
        <v>1228</v>
      </c>
      <c r="C11" s="57" t="s">
        <v>1216</v>
      </c>
      <c r="D11" s="57" t="s">
        <v>1224</v>
      </c>
      <c r="E11" s="87">
        <v>10189</v>
      </c>
      <c r="F11" s="88" t="str">
        <f t="shared" si="0"/>
        <v>Aucune remise</v>
      </c>
    </row>
    <row r="12" spans="1:8" ht="15.75">
      <c r="A12" s="57" t="s">
        <v>1232</v>
      </c>
      <c r="B12" s="57" t="s">
        <v>1228</v>
      </c>
      <c r="C12" s="57" t="s">
        <v>1219</v>
      </c>
      <c r="D12" s="57" t="s">
        <v>1224</v>
      </c>
      <c r="E12" s="87">
        <v>18309</v>
      </c>
      <c r="F12" s="88" t="str">
        <f t="shared" si="0"/>
        <v>Aucune remise</v>
      </c>
    </row>
    <row r="13" spans="1:8" ht="15.75">
      <c r="A13" s="57" t="s">
        <v>1233</v>
      </c>
      <c r="B13" s="57" t="s">
        <v>1228</v>
      </c>
      <c r="C13" s="57" t="s">
        <v>1221</v>
      </c>
      <c r="D13" s="57" t="s">
        <v>1224</v>
      </c>
      <c r="E13" s="87">
        <v>17255</v>
      </c>
      <c r="F13" s="88" t="str">
        <f t="shared" si="0"/>
        <v>Aucune remise</v>
      </c>
    </row>
    <row r="16" spans="1:8" ht="15">
      <c r="H16" s="89" t="s">
        <v>1250</v>
      </c>
    </row>
    <row r="17" spans="8:8">
      <c r="H17" s="92">
        <f>AVERAGEIF(B2:B13,"Boite",E2:E13)</f>
        <v>46102.5</v>
      </c>
    </row>
    <row r="19" spans="8:8" ht="15">
      <c r="H19" s="89" t="s">
        <v>1249</v>
      </c>
    </row>
    <row r="20" spans="8:8">
      <c r="H20" s="92">
        <f>SUMIF(B2:B13,"Enveloppe",E2:E13)</f>
        <v>110090</v>
      </c>
    </row>
    <row r="24" spans="8:8" ht="15">
      <c r="H24" s="89" t="s">
        <v>1222</v>
      </c>
    </row>
    <row r="25" spans="8:8">
      <c r="H25" s="92">
        <f>SUMIFS(E2:E13,B2:B13,"Enveloppe",D2:D13,"International")</f>
        <v>45753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FFC000"/>
  </sheetPr>
  <dimension ref="A1:N64"/>
  <sheetViews>
    <sheetView zoomScaleNormal="100" workbookViewId="0">
      <selection activeCell="G14" sqref="G14"/>
    </sheetView>
  </sheetViews>
  <sheetFormatPr baseColWidth="10" defaultColWidth="11.5703125" defaultRowHeight="12.75"/>
  <cols>
    <col min="1" max="1" width="15.7109375" style="148" customWidth="1"/>
    <col min="2" max="2" width="11.7109375" style="148" customWidth="1"/>
    <col min="3" max="3" width="14.85546875" style="148" customWidth="1"/>
    <col min="4" max="4" width="7" style="148" customWidth="1"/>
    <col min="5" max="10" width="11.5703125" style="148"/>
    <col min="11" max="11" width="14.85546875" style="148" customWidth="1"/>
    <col min="12" max="12" width="10.7109375" style="148" customWidth="1"/>
    <col min="13" max="13" width="14.7109375" style="148" customWidth="1"/>
    <col min="14" max="16384" width="11.5703125" style="148"/>
  </cols>
  <sheetData>
    <row r="1" spans="1:14" ht="20.25" customHeight="1">
      <c r="D1" s="160"/>
      <c r="K1" s="515" t="s">
        <v>1196</v>
      </c>
      <c r="L1" s="492"/>
    </row>
    <row r="2" spans="1:14" ht="12.75" customHeight="1">
      <c r="F2" s="521" t="s">
        <v>2356</v>
      </c>
      <c r="G2" s="522"/>
      <c r="H2" s="522"/>
      <c r="I2" s="522"/>
    </row>
    <row r="3" spans="1:14" ht="16.149999999999999" customHeight="1">
      <c r="A3" s="149" t="s">
        <v>1924</v>
      </c>
      <c r="B3" s="149" t="s">
        <v>1253</v>
      </c>
      <c r="C3" s="149" t="s">
        <v>1925</v>
      </c>
      <c r="D3" s="161"/>
      <c r="F3" s="521"/>
      <c r="G3" s="522"/>
      <c r="H3" s="522"/>
      <c r="I3" s="522"/>
      <c r="K3" s="149" t="s">
        <v>1924</v>
      </c>
      <c r="L3" s="149" t="s">
        <v>2336</v>
      </c>
      <c r="M3" s="149" t="s">
        <v>1253</v>
      </c>
      <c r="N3" s="149" t="s">
        <v>1925</v>
      </c>
    </row>
    <row r="4" spans="1:14" ht="15.75" customHeight="1">
      <c r="A4" s="150" t="s">
        <v>1331</v>
      </c>
      <c r="B4" s="151">
        <v>39815</v>
      </c>
      <c r="C4" s="152">
        <v>1364.4924690769647</v>
      </c>
      <c r="D4" s="159"/>
      <c r="F4" s="521"/>
      <c r="G4" s="522"/>
      <c r="H4" s="522"/>
      <c r="I4" s="522"/>
      <c r="K4" s="150" t="s">
        <v>1331</v>
      </c>
      <c r="L4" s="150"/>
      <c r="M4" s="151">
        <v>39815</v>
      </c>
      <c r="N4" s="152">
        <v>1364.4924690769647</v>
      </c>
    </row>
    <row r="5" spans="1:14" ht="15">
      <c r="A5" s="150" t="s">
        <v>1332</v>
      </c>
      <c r="B5" s="151">
        <v>39815</v>
      </c>
      <c r="C5" s="152">
        <v>1364.4924690769647</v>
      </c>
      <c r="D5" s="159"/>
      <c r="F5" s="521"/>
      <c r="G5" s="522"/>
      <c r="H5" s="522"/>
      <c r="I5" s="522"/>
      <c r="K5" s="150" t="s">
        <v>1332</v>
      </c>
      <c r="L5" s="150"/>
      <c r="M5" s="151">
        <v>39815</v>
      </c>
      <c r="N5" s="152">
        <v>1364.4924690769647</v>
      </c>
    </row>
    <row r="6" spans="1:14" ht="15">
      <c r="A6" s="150" t="s">
        <v>1926</v>
      </c>
      <c r="B6" s="151">
        <v>39815</v>
      </c>
      <c r="C6" s="152">
        <v>1364.4924690769647</v>
      </c>
      <c r="D6" s="159"/>
      <c r="K6" s="150" t="s">
        <v>1926</v>
      </c>
      <c r="L6" s="150"/>
      <c r="M6" s="151">
        <v>39815</v>
      </c>
      <c r="N6" s="152">
        <v>1364.4924690769647</v>
      </c>
    </row>
    <row r="7" spans="1:14" ht="15">
      <c r="A7" s="150" t="s">
        <v>1331</v>
      </c>
      <c r="B7" s="151">
        <v>39820.451331018521</v>
      </c>
      <c r="C7" s="152">
        <v>998.52844898992112</v>
      </c>
      <c r="D7" s="159"/>
      <c r="K7" s="150" t="s">
        <v>1331</v>
      </c>
      <c r="L7" s="150"/>
      <c r="M7" s="151">
        <v>39820.451331018521</v>
      </c>
      <c r="N7" s="152">
        <v>998.52844898992112</v>
      </c>
    </row>
    <row r="8" spans="1:14" ht="15">
      <c r="A8" s="150" t="s">
        <v>1332</v>
      </c>
      <c r="B8" s="151">
        <v>39820.451331018521</v>
      </c>
      <c r="C8" s="152">
        <v>998.52844898992112</v>
      </c>
      <c r="D8" s="159"/>
      <c r="K8" s="150" t="s">
        <v>1332</v>
      </c>
      <c r="L8" s="150"/>
      <c r="M8" s="151">
        <v>39820.451331018521</v>
      </c>
      <c r="N8" s="152">
        <v>998.52844898992112</v>
      </c>
    </row>
    <row r="9" spans="1:14" ht="15">
      <c r="A9" s="150" t="s">
        <v>1926</v>
      </c>
      <c r="B9" s="151">
        <v>39820.451331018521</v>
      </c>
      <c r="C9" s="152">
        <v>998.52844898992112</v>
      </c>
      <c r="D9" s="159"/>
      <c r="K9" s="150" t="s">
        <v>1926</v>
      </c>
      <c r="L9" s="150"/>
      <c r="M9" s="151">
        <v>39820.451331018521</v>
      </c>
      <c r="N9" s="152">
        <v>998.52844898992112</v>
      </c>
    </row>
    <row r="10" spans="1:14" ht="15">
      <c r="A10" s="150" t="s">
        <v>1331</v>
      </c>
      <c r="B10" s="151">
        <v>39846.302152777775</v>
      </c>
      <c r="C10" s="152">
        <v>457.53195290847759</v>
      </c>
      <c r="D10" s="159"/>
      <c r="K10" s="150" t="s">
        <v>1331</v>
      </c>
      <c r="L10" s="150"/>
      <c r="M10" s="151">
        <v>39846.302152777775</v>
      </c>
      <c r="N10" s="152">
        <v>457.53195290847759</v>
      </c>
    </row>
    <row r="11" spans="1:14" ht="15">
      <c r="A11" s="150" t="s">
        <v>1328</v>
      </c>
      <c r="B11" s="151">
        <v>39846.302152777775</v>
      </c>
      <c r="C11" s="152">
        <v>457.53195290847759</v>
      </c>
      <c r="D11" s="159"/>
      <c r="K11" s="150" t="s">
        <v>1328</v>
      </c>
      <c r="L11" s="150"/>
      <c r="M11" s="151">
        <v>39846.302152777775</v>
      </c>
      <c r="N11" s="152">
        <v>457.53195290847759</v>
      </c>
    </row>
    <row r="12" spans="1:14" ht="15">
      <c r="A12" s="150" t="s">
        <v>1926</v>
      </c>
      <c r="B12" s="151">
        <v>39846.302152777775</v>
      </c>
      <c r="C12" s="152">
        <v>457.53195290847759</v>
      </c>
      <c r="D12" s="159"/>
      <c r="K12" s="150" t="s">
        <v>1926</v>
      </c>
      <c r="L12" s="150"/>
      <c r="M12" s="151">
        <v>39846.302152777775</v>
      </c>
      <c r="N12" s="152">
        <v>457.53195290847759</v>
      </c>
    </row>
    <row r="13" spans="1:14" ht="15">
      <c r="A13" s="150" t="s">
        <v>1331</v>
      </c>
      <c r="B13" s="151">
        <v>39852.488437499997</v>
      </c>
      <c r="C13" s="152">
        <v>1381.1524972431139</v>
      </c>
      <c r="D13" s="159"/>
      <c r="K13" s="150" t="s">
        <v>1331</v>
      </c>
      <c r="L13" s="150"/>
      <c r="M13" s="151">
        <v>39852.488437499997</v>
      </c>
      <c r="N13" s="152">
        <v>1381.1524972431139</v>
      </c>
    </row>
    <row r="14" spans="1:14" ht="15">
      <c r="A14" s="150" t="s">
        <v>1332</v>
      </c>
      <c r="B14" s="151">
        <v>39852.488437499997</v>
      </c>
      <c r="C14" s="152">
        <v>1381.1524972431139</v>
      </c>
      <c r="D14" s="159"/>
      <c r="K14" s="150" t="s">
        <v>1926</v>
      </c>
      <c r="L14" s="150"/>
      <c r="M14" s="151">
        <v>39852.488437499997</v>
      </c>
      <c r="N14" s="152">
        <v>1381.1524972431139</v>
      </c>
    </row>
    <row r="15" spans="1:14" ht="15">
      <c r="A15" s="150" t="s">
        <v>1926</v>
      </c>
      <c r="B15" s="151">
        <v>39852.488437499997</v>
      </c>
      <c r="C15" s="152">
        <v>1381.1524972431139</v>
      </c>
      <c r="D15" s="159"/>
      <c r="K15" s="150" t="s">
        <v>1331</v>
      </c>
      <c r="L15" s="150"/>
      <c r="M15" s="151">
        <v>39872.338738425926</v>
      </c>
      <c r="N15" s="152">
        <v>320.48338430730928</v>
      </c>
    </row>
    <row r="16" spans="1:14" ht="15">
      <c r="A16" s="150" t="s">
        <v>1331</v>
      </c>
      <c r="B16" s="151">
        <v>39872.338738425926</v>
      </c>
      <c r="C16" s="152">
        <v>320.48338430730928</v>
      </c>
      <c r="D16" s="159"/>
      <c r="K16" s="150" t="s">
        <v>1332</v>
      </c>
      <c r="L16" s="150"/>
      <c r="M16" s="151">
        <v>39872.338738425926</v>
      </c>
      <c r="N16" s="152">
        <v>320.48338430730928</v>
      </c>
    </row>
    <row r="17" spans="1:14" ht="15">
      <c r="A17" s="150" t="s">
        <v>1332</v>
      </c>
      <c r="B17" s="151">
        <v>39872.338738425926</v>
      </c>
      <c r="C17" s="152">
        <v>320.48338430730928</v>
      </c>
      <c r="D17" s="159"/>
      <c r="K17" s="150" t="s">
        <v>1926</v>
      </c>
      <c r="L17" s="150"/>
      <c r="M17" s="151">
        <v>39872.338738425926</v>
      </c>
      <c r="N17" s="152">
        <v>320.48338430730928</v>
      </c>
    </row>
    <row r="18" spans="1:14" ht="15">
      <c r="A18" s="150" t="s">
        <v>1926</v>
      </c>
      <c r="B18" s="151">
        <v>39872.338738425926</v>
      </c>
      <c r="C18" s="152">
        <v>320.48338430730928</v>
      </c>
      <c r="D18" s="159"/>
      <c r="K18" s="150" t="s">
        <v>1331</v>
      </c>
      <c r="L18" s="150"/>
      <c r="M18" s="151">
        <v>39899.662407407406</v>
      </c>
      <c r="N18" s="152">
        <v>1285.1774285199574</v>
      </c>
    </row>
    <row r="19" spans="1:14" ht="15">
      <c r="A19" s="150" t="s">
        <v>1331</v>
      </c>
      <c r="B19" s="151">
        <v>39899.662407407406</v>
      </c>
      <c r="C19" s="152">
        <v>1285.1774285199574</v>
      </c>
      <c r="D19" s="159"/>
    </row>
    <row r="49" spans="1:4">
      <c r="A49" s="153"/>
      <c r="B49" s="154"/>
      <c r="C49" s="152"/>
      <c r="D49" s="159"/>
    </row>
    <row r="50" spans="1:4">
      <c r="A50" s="153"/>
      <c r="B50" s="154"/>
      <c r="C50" s="152"/>
      <c r="D50" s="159"/>
    </row>
    <row r="51" spans="1:4">
      <c r="A51" s="153"/>
      <c r="B51" s="154"/>
      <c r="C51" s="152"/>
      <c r="D51" s="159"/>
    </row>
    <row r="52" spans="1:4">
      <c r="A52" s="153"/>
      <c r="B52" s="154"/>
      <c r="C52" s="152"/>
      <c r="D52" s="159"/>
    </row>
    <row r="53" spans="1:4">
      <c r="A53" s="153"/>
      <c r="B53" s="154"/>
      <c r="C53" s="152"/>
      <c r="D53" s="159"/>
    </row>
    <row r="54" spans="1:4">
      <c r="A54" s="153"/>
      <c r="B54" s="154"/>
      <c r="C54" s="152"/>
      <c r="D54" s="159"/>
    </row>
    <row r="55" spans="1:4">
      <c r="A55" s="153"/>
      <c r="B55" s="154"/>
      <c r="C55" s="152"/>
      <c r="D55" s="159"/>
    </row>
    <row r="56" spans="1:4">
      <c r="A56" s="153"/>
      <c r="B56" s="154"/>
      <c r="C56" s="152"/>
      <c r="D56" s="159"/>
    </row>
    <row r="57" spans="1:4">
      <c r="A57" s="153"/>
      <c r="B57" s="154"/>
      <c r="C57" s="152"/>
      <c r="D57" s="159"/>
    </row>
    <row r="58" spans="1:4">
      <c r="A58" s="153"/>
      <c r="B58" s="154"/>
      <c r="C58" s="152"/>
      <c r="D58" s="159"/>
    </row>
    <row r="59" spans="1:4">
      <c r="A59" s="153"/>
      <c r="B59" s="154"/>
      <c r="C59" s="152"/>
      <c r="D59" s="159"/>
    </row>
    <row r="60" spans="1:4">
      <c r="A60" s="153"/>
      <c r="B60" s="154"/>
      <c r="C60" s="152"/>
      <c r="D60" s="159"/>
    </row>
    <row r="61" spans="1:4">
      <c r="A61" s="153"/>
      <c r="B61" s="154"/>
      <c r="C61" s="152"/>
      <c r="D61" s="159"/>
    </row>
    <row r="62" spans="1:4">
      <c r="A62" s="153"/>
      <c r="B62" s="154"/>
      <c r="C62" s="152"/>
      <c r="D62" s="159"/>
    </row>
    <row r="63" spans="1:4">
      <c r="A63" s="153"/>
      <c r="B63" s="154"/>
      <c r="C63" s="152"/>
      <c r="D63" s="159"/>
    </row>
    <row r="64" spans="1:4">
      <c r="A64" s="153"/>
      <c r="B64" s="154"/>
      <c r="C64" s="152"/>
      <c r="D64" s="159"/>
    </row>
  </sheetData>
  <mergeCells count="1">
    <mergeCell ref="F2:I5"/>
  </mergeCell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N14"/>
  <sheetViews>
    <sheetView topLeftCell="D1" workbookViewId="0">
      <selection activeCell="N20" sqref="N20"/>
    </sheetView>
  </sheetViews>
  <sheetFormatPr baseColWidth="10" defaultRowHeight="12.75"/>
  <cols>
    <col min="1" max="1" width="15.28515625" customWidth="1"/>
    <col min="2" max="2" width="12.7109375" customWidth="1"/>
    <col min="3" max="3" width="14.28515625" customWidth="1"/>
    <col min="4" max="4" width="9" customWidth="1"/>
    <col min="5" max="5" width="14.85546875" customWidth="1"/>
    <col min="6" max="6" width="8.85546875" customWidth="1"/>
    <col min="7" max="7" width="5.28515625" customWidth="1"/>
    <col min="8" max="8" width="6" customWidth="1"/>
    <col min="9" max="9" width="14.7109375" bestFit="1" customWidth="1"/>
    <col min="13" max="13" width="7.140625" customWidth="1"/>
    <col min="14" max="14" width="83.28515625" customWidth="1"/>
  </cols>
  <sheetData>
    <row r="1" spans="1:14" ht="21" thickBot="1">
      <c r="A1" s="588" t="s">
        <v>1321</v>
      </c>
      <c r="B1" s="589"/>
      <c r="C1" s="589"/>
      <c r="D1" s="589"/>
      <c r="E1" s="589"/>
      <c r="F1" s="590"/>
      <c r="I1" s="504" t="s">
        <v>1326</v>
      </c>
      <c r="N1" s="408" t="s">
        <v>2222</v>
      </c>
    </row>
    <row r="2" spans="1:14">
      <c r="I2" s="504" t="s">
        <v>1329</v>
      </c>
      <c r="N2" s="383" t="s">
        <v>2268</v>
      </c>
    </row>
    <row r="3" spans="1:14">
      <c r="A3" s="587" t="s">
        <v>1322</v>
      </c>
      <c r="B3" s="587"/>
      <c r="C3" s="587" t="s">
        <v>1323</v>
      </c>
      <c r="D3" s="587"/>
      <c r="E3" s="587" t="s">
        <v>1324</v>
      </c>
      <c r="F3" s="587"/>
      <c r="I3" s="504" t="s">
        <v>1327</v>
      </c>
      <c r="N3" s="383" t="s">
        <v>2269</v>
      </c>
    </row>
    <row r="4" spans="1:14">
      <c r="A4" s="104" t="s">
        <v>171</v>
      </c>
      <c r="B4" s="104" t="s">
        <v>1325</v>
      </c>
      <c r="C4" s="104" t="s">
        <v>171</v>
      </c>
      <c r="D4" s="104" t="s">
        <v>1325</v>
      </c>
      <c r="E4" s="104" t="s">
        <v>171</v>
      </c>
      <c r="F4" s="104" t="s">
        <v>1325</v>
      </c>
      <c r="I4" s="504" t="s">
        <v>1331</v>
      </c>
      <c r="N4" s="401" t="s">
        <v>2270</v>
      </c>
    </row>
    <row r="5" spans="1:14">
      <c r="A5" s="105" t="s">
        <v>1327</v>
      </c>
      <c r="B5" s="105"/>
      <c r="C5" s="105"/>
      <c r="D5" s="105"/>
      <c r="E5" s="105"/>
      <c r="F5" s="105"/>
      <c r="I5" s="504" t="s">
        <v>1332</v>
      </c>
      <c r="N5" s="401" t="s">
        <v>2242</v>
      </c>
    </row>
    <row r="6" spans="1:14">
      <c r="A6" s="105"/>
      <c r="B6" s="105"/>
      <c r="C6" s="105"/>
      <c r="D6" s="105"/>
      <c r="E6" s="105"/>
      <c r="F6" s="105"/>
      <c r="I6" s="504" t="s">
        <v>1328</v>
      </c>
      <c r="N6" s="401" t="s">
        <v>2271</v>
      </c>
    </row>
    <row r="7" spans="1:14">
      <c r="A7" s="105"/>
      <c r="B7" s="105"/>
      <c r="C7" s="105"/>
      <c r="D7" s="105"/>
      <c r="E7" s="105"/>
      <c r="F7" s="105"/>
      <c r="I7" s="504" t="s">
        <v>1330</v>
      </c>
      <c r="N7" s="401" t="s">
        <v>2272</v>
      </c>
    </row>
    <row r="8" spans="1:14">
      <c r="A8" s="105"/>
      <c r="B8" s="105"/>
      <c r="C8" s="105"/>
      <c r="D8" s="105"/>
      <c r="E8" s="105"/>
      <c r="F8" s="105"/>
    </row>
    <row r="9" spans="1:14" ht="25.5">
      <c r="A9" s="105"/>
      <c r="B9" s="105"/>
      <c r="C9" s="105"/>
      <c r="D9" s="105"/>
      <c r="E9" s="105"/>
      <c r="F9" s="105"/>
      <c r="N9" s="419" t="s">
        <v>2347</v>
      </c>
    </row>
    <row r="10" spans="1:14">
      <c r="A10" s="105"/>
      <c r="B10" s="105"/>
      <c r="C10" s="105"/>
      <c r="D10" s="105"/>
      <c r="E10" s="105"/>
      <c r="F10" s="105"/>
      <c r="N10" s="421" t="s">
        <v>2314</v>
      </c>
    </row>
    <row r="11" spans="1:14">
      <c r="A11" s="105"/>
      <c r="B11" s="105"/>
      <c r="C11" s="105"/>
      <c r="D11" s="105"/>
      <c r="E11" s="105"/>
      <c r="F11" s="105"/>
      <c r="I11" s="383"/>
      <c r="N11" s="421" t="s">
        <v>2315</v>
      </c>
    </row>
    <row r="12" spans="1:14">
      <c r="A12" s="57"/>
      <c r="B12" s="105"/>
      <c r="C12" s="57"/>
      <c r="D12" s="105"/>
      <c r="E12" s="57"/>
      <c r="F12" s="105"/>
    </row>
    <row r="13" spans="1:14">
      <c r="A13" s="57"/>
      <c r="B13" s="105"/>
      <c r="C13" s="57"/>
      <c r="D13" s="105"/>
      <c r="E13" s="57"/>
      <c r="F13" s="105"/>
    </row>
    <row r="14" spans="1:14">
      <c r="A14" s="57"/>
      <c r="B14" s="105"/>
      <c r="C14" s="57"/>
      <c r="D14" s="105"/>
      <c r="E14" s="57"/>
      <c r="F14" s="105"/>
    </row>
  </sheetData>
  <sortState ref="I2:I15">
    <sortCondition ref="I2:I15"/>
  </sortState>
  <mergeCells count="4">
    <mergeCell ref="A3:B3"/>
    <mergeCell ref="C3:D3"/>
    <mergeCell ref="E3:F3"/>
    <mergeCell ref="A1:F1"/>
  </mergeCells>
  <dataValidations count="2">
    <dataValidation type="list" allowBlank="1" showInputMessage="1" showErrorMessage="1" sqref="A5:A14 C5:C14 E5:E14">
      <formula1>$I$2:$I$7</formula1>
    </dataValidation>
    <dataValidation type="list" allowBlank="1" showInputMessage="1" showErrorMessage="1" sqref="A16">
      <formula1>(OFFSET(I2,,,COUNTA(I2:I10),1))</formula1>
    </dataValidation>
  </dataValidation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I14"/>
  <sheetViews>
    <sheetView workbookViewId="0">
      <selection activeCell="A5" sqref="A5"/>
    </sheetView>
  </sheetViews>
  <sheetFormatPr baseColWidth="10" defaultRowHeight="12.75"/>
  <cols>
    <col min="1" max="1" width="15.28515625" customWidth="1"/>
    <col min="2" max="2" width="12.7109375" customWidth="1"/>
    <col min="3" max="3" width="14.28515625" customWidth="1"/>
    <col min="4" max="4" width="9" customWidth="1"/>
    <col min="5" max="5" width="14.85546875" customWidth="1"/>
    <col min="6" max="6" width="8.85546875" customWidth="1"/>
    <col min="7" max="7" width="5.28515625" customWidth="1"/>
    <col min="8" max="8" width="6" customWidth="1"/>
    <col min="9" max="9" width="14.7109375" bestFit="1" customWidth="1"/>
  </cols>
  <sheetData>
    <row r="1" spans="1:9" ht="21" thickBot="1">
      <c r="A1" s="588" t="s">
        <v>1321</v>
      </c>
      <c r="B1" s="589"/>
      <c r="C1" s="589"/>
      <c r="D1" s="589"/>
      <c r="E1" s="589"/>
      <c r="F1" s="590"/>
      <c r="I1" t="s">
        <v>1326</v>
      </c>
    </row>
    <row r="2" spans="1:9">
      <c r="I2" t="s">
        <v>1329</v>
      </c>
    </row>
    <row r="3" spans="1:9">
      <c r="A3" s="587" t="s">
        <v>1322</v>
      </c>
      <c r="B3" s="587"/>
      <c r="C3" s="587" t="s">
        <v>1323</v>
      </c>
      <c r="D3" s="587"/>
      <c r="E3" s="587" t="s">
        <v>1324</v>
      </c>
      <c r="F3" s="587"/>
      <c r="I3" t="s">
        <v>1327</v>
      </c>
    </row>
    <row r="4" spans="1:9">
      <c r="A4" s="104" t="s">
        <v>171</v>
      </c>
      <c r="B4" s="104" t="s">
        <v>1325</v>
      </c>
      <c r="C4" s="104" t="s">
        <v>171</v>
      </c>
      <c r="D4" s="104" t="s">
        <v>1325</v>
      </c>
      <c r="E4" s="104" t="s">
        <v>171</v>
      </c>
      <c r="F4" s="104" t="s">
        <v>1325</v>
      </c>
      <c r="I4" t="s">
        <v>1331</v>
      </c>
    </row>
    <row r="5" spans="1:9">
      <c r="A5" s="105"/>
      <c r="B5" s="105"/>
      <c r="C5" s="105"/>
      <c r="D5" s="105"/>
      <c r="E5" s="105"/>
      <c r="F5" s="105"/>
      <c r="I5" t="s">
        <v>1332</v>
      </c>
    </row>
    <row r="6" spans="1:9">
      <c r="A6" s="105"/>
      <c r="B6" s="105"/>
      <c r="C6" s="105"/>
      <c r="D6" s="105"/>
      <c r="E6" s="105"/>
      <c r="F6" s="105"/>
      <c r="I6" t="s">
        <v>1328</v>
      </c>
    </row>
    <row r="7" spans="1:9">
      <c r="A7" s="105"/>
      <c r="B7" s="105"/>
      <c r="C7" s="105"/>
      <c r="D7" s="105"/>
      <c r="E7" s="105"/>
      <c r="F7" s="105"/>
      <c r="I7" t="s">
        <v>1330</v>
      </c>
    </row>
    <row r="8" spans="1:9">
      <c r="A8" s="105"/>
      <c r="B8" s="105"/>
      <c r="C8" s="105"/>
      <c r="D8" s="105"/>
      <c r="E8" s="105"/>
      <c r="F8" s="105"/>
    </row>
    <row r="9" spans="1:9">
      <c r="A9" s="105"/>
      <c r="B9" s="105"/>
      <c r="C9" s="105"/>
      <c r="D9" s="105"/>
      <c r="E9" s="105"/>
      <c r="F9" s="105"/>
    </row>
    <row r="10" spans="1:9">
      <c r="A10" s="105"/>
      <c r="B10" s="105"/>
      <c r="C10" s="105"/>
      <c r="D10" s="105"/>
      <c r="E10" s="105"/>
      <c r="F10" s="105"/>
    </row>
    <row r="11" spans="1:9">
      <c r="A11" s="105"/>
      <c r="B11" s="105"/>
      <c r="C11" s="105"/>
      <c r="D11" s="105"/>
      <c r="E11" s="105"/>
      <c r="F11" s="105"/>
    </row>
    <row r="12" spans="1:9">
      <c r="A12" s="57"/>
      <c r="B12" s="105"/>
      <c r="C12" s="57"/>
      <c r="D12" s="105"/>
      <c r="E12" s="57"/>
      <c r="F12" s="105"/>
    </row>
    <row r="13" spans="1:9">
      <c r="A13" s="57"/>
      <c r="B13" s="105"/>
      <c r="C13" s="57"/>
      <c r="D13" s="105"/>
      <c r="E13" s="57"/>
      <c r="F13" s="105"/>
    </row>
    <row r="14" spans="1:9">
      <c r="A14" s="57"/>
      <c r="B14" s="105"/>
      <c r="C14" s="57"/>
      <c r="D14" s="105"/>
      <c r="E14" s="57"/>
      <c r="F14" s="105"/>
    </row>
  </sheetData>
  <mergeCells count="4">
    <mergeCell ref="A1:F1"/>
    <mergeCell ref="A3:B3"/>
    <mergeCell ref="C3:D3"/>
    <mergeCell ref="E3:F3"/>
  </mergeCells>
  <dataValidations xWindow="101" yWindow="359" count="1">
    <dataValidation type="list" allowBlank="1" showInputMessage="1" showErrorMessage="1" errorTitle="Erreur" error="Nom absent de la liste" promptTitle="Participant" prompt="Cliquer sur la flèche pour aficher la liste" sqref="A5:A14 C5:C14 E5:E14">
      <formula1>$I$2:$I$7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P6571"/>
  <sheetViews>
    <sheetView workbookViewId="0"/>
  </sheetViews>
  <sheetFormatPr baseColWidth="10" defaultColWidth="9.140625" defaultRowHeight="12.75"/>
  <cols>
    <col min="1" max="1" width="15" bestFit="1" customWidth="1"/>
    <col min="2" max="2" width="10.5703125" bestFit="1" customWidth="1"/>
    <col min="3" max="3" width="6.42578125" bestFit="1" customWidth="1"/>
    <col min="4" max="4" width="9.7109375" bestFit="1" customWidth="1"/>
    <col min="5" max="5" width="8.28515625" bestFit="1" customWidth="1"/>
    <col min="6" max="6" width="4.5703125" bestFit="1" customWidth="1"/>
    <col min="7" max="7" width="13.28515625" bestFit="1" customWidth="1"/>
    <col min="8" max="8" width="7.5703125" bestFit="1" customWidth="1"/>
    <col min="10" max="10" width="21.140625" bestFit="1" customWidth="1"/>
    <col min="11" max="11" width="24" customWidth="1"/>
    <col min="12" max="12" width="10" customWidth="1"/>
    <col min="13" max="13" width="6" customWidth="1"/>
    <col min="14" max="14" width="13.140625" customWidth="1"/>
    <col min="15" max="15" width="13.140625" bestFit="1" customWidth="1"/>
  </cols>
  <sheetData>
    <row r="1" spans="1:16" ht="15">
      <c r="A1" s="118" t="s">
        <v>298</v>
      </c>
      <c r="B1" s="107" t="s">
        <v>1253</v>
      </c>
      <c r="C1" s="107" t="s">
        <v>1258</v>
      </c>
      <c r="D1" s="107" t="s">
        <v>216</v>
      </c>
      <c r="E1" s="107" t="s">
        <v>1344</v>
      </c>
      <c r="F1" s="107" t="s">
        <v>1341</v>
      </c>
      <c r="G1" s="107" t="s">
        <v>1348</v>
      </c>
      <c r="H1" s="119" t="s">
        <v>1345</v>
      </c>
      <c r="J1" s="431"/>
      <c r="K1" s="431"/>
      <c r="L1" s="431"/>
      <c r="M1" s="431"/>
      <c r="N1" s="431"/>
      <c r="P1" s="417" t="s">
        <v>2235</v>
      </c>
    </row>
    <row r="2" spans="1:16" ht="15">
      <c r="A2" s="108" t="s">
        <v>1188</v>
      </c>
      <c r="B2" s="109">
        <v>40179</v>
      </c>
      <c r="C2" s="110">
        <v>2010</v>
      </c>
      <c r="D2" s="111" t="s">
        <v>222</v>
      </c>
      <c r="E2" s="111">
        <v>1</v>
      </c>
      <c r="F2" s="111">
        <v>1</v>
      </c>
      <c r="G2" s="111" t="s">
        <v>278</v>
      </c>
      <c r="H2" s="112">
        <v>120933</v>
      </c>
      <c r="J2" s="431"/>
      <c r="K2" s="431"/>
      <c r="L2" s="431"/>
      <c r="M2" s="431"/>
      <c r="N2" s="431"/>
      <c r="P2" s="383" t="s">
        <v>2275</v>
      </c>
    </row>
    <row r="3" spans="1:16" ht="15">
      <c r="A3" s="108" t="s">
        <v>1188</v>
      </c>
      <c r="B3" s="109">
        <v>40180</v>
      </c>
      <c r="C3" s="110">
        <v>2010</v>
      </c>
      <c r="D3" s="111" t="s">
        <v>222</v>
      </c>
      <c r="E3" s="111">
        <v>1</v>
      </c>
      <c r="F3" s="111">
        <v>2</v>
      </c>
      <c r="G3" s="111" t="s">
        <v>279</v>
      </c>
      <c r="H3" s="112">
        <v>52979</v>
      </c>
      <c r="J3" s="431"/>
      <c r="K3" s="431"/>
      <c r="L3" s="431"/>
      <c r="M3" s="431"/>
      <c r="N3" s="431"/>
      <c r="P3" s="383" t="s">
        <v>2276</v>
      </c>
    </row>
    <row r="4" spans="1:16" ht="15">
      <c r="A4" s="108" t="s">
        <v>1188</v>
      </c>
      <c r="B4" s="109">
        <v>40181</v>
      </c>
      <c r="C4" s="110">
        <v>2010</v>
      </c>
      <c r="D4" s="111" t="s">
        <v>222</v>
      </c>
      <c r="E4" s="111">
        <v>1</v>
      </c>
      <c r="F4" s="111">
        <v>3</v>
      </c>
      <c r="G4" s="111" t="s">
        <v>280</v>
      </c>
      <c r="H4" s="112">
        <v>45683</v>
      </c>
      <c r="J4" s="431"/>
      <c r="K4" s="431"/>
      <c r="L4" s="431"/>
      <c r="M4" s="431"/>
      <c r="N4" s="431"/>
      <c r="P4" t="s">
        <v>2317</v>
      </c>
    </row>
    <row r="5" spans="1:16" ht="15">
      <c r="A5" s="108" t="s">
        <v>1188</v>
      </c>
      <c r="B5" s="109">
        <v>40182</v>
      </c>
      <c r="C5" s="110">
        <v>2010</v>
      </c>
      <c r="D5" s="111" t="s">
        <v>222</v>
      </c>
      <c r="E5" s="111">
        <v>1</v>
      </c>
      <c r="F5" s="111">
        <v>4</v>
      </c>
      <c r="G5" s="111" t="s">
        <v>281</v>
      </c>
      <c r="H5" s="112">
        <v>53152</v>
      </c>
      <c r="J5" s="431"/>
      <c r="K5" s="431"/>
      <c r="L5" s="431"/>
      <c r="M5" s="431"/>
      <c r="N5" s="431"/>
    </row>
    <row r="6" spans="1:16" ht="15">
      <c r="A6" s="108" t="s">
        <v>1188</v>
      </c>
      <c r="B6" s="109">
        <v>40183</v>
      </c>
      <c r="C6" s="110">
        <v>2010</v>
      </c>
      <c r="D6" s="111" t="s">
        <v>222</v>
      </c>
      <c r="E6" s="111">
        <v>1</v>
      </c>
      <c r="F6" s="111">
        <v>5</v>
      </c>
      <c r="G6" s="111" t="s">
        <v>282</v>
      </c>
      <c r="H6" s="112">
        <v>149776</v>
      </c>
    </row>
    <row r="7" spans="1:16" ht="15">
      <c r="A7" s="108" t="s">
        <v>1188</v>
      </c>
      <c r="B7" s="109">
        <v>40184</v>
      </c>
      <c r="C7" s="110">
        <v>2010</v>
      </c>
      <c r="D7" s="111" t="s">
        <v>222</v>
      </c>
      <c r="E7" s="111">
        <v>1</v>
      </c>
      <c r="F7" s="111">
        <v>6</v>
      </c>
      <c r="G7" s="111" t="s">
        <v>1343</v>
      </c>
      <c r="H7" s="112">
        <v>108772</v>
      </c>
      <c r="J7" s="385" t="s">
        <v>2316</v>
      </c>
      <c r="K7" s="385" t="s">
        <v>2219</v>
      </c>
    </row>
    <row r="8" spans="1:16" ht="15">
      <c r="A8" s="108" t="s">
        <v>1188</v>
      </c>
      <c r="B8" s="109">
        <v>40185</v>
      </c>
      <c r="C8" s="110">
        <v>2010</v>
      </c>
      <c r="D8" s="111" t="s">
        <v>222</v>
      </c>
      <c r="E8" s="111">
        <v>1</v>
      </c>
      <c r="F8" s="111">
        <v>7</v>
      </c>
      <c r="G8" s="111" t="s">
        <v>1342</v>
      </c>
      <c r="H8" s="112">
        <v>99919</v>
      </c>
      <c r="J8" s="385" t="s">
        <v>2273</v>
      </c>
      <c r="K8" s="431">
        <v>2009</v>
      </c>
      <c r="L8" s="431">
        <v>2010</v>
      </c>
      <c r="M8" s="431" t="s">
        <v>2274</v>
      </c>
      <c r="N8" s="431" t="s">
        <v>2218</v>
      </c>
    </row>
    <row r="9" spans="1:16" ht="15">
      <c r="A9" s="108" t="s">
        <v>1188</v>
      </c>
      <c r="B9" s="109">
        <v>40186</v>
      </c>
      <c r="C9" s="110">
        <v>2010</v>
      </c>
      <c r="D9" s="111" t="s">
        <v>222</v>
      </c>
      <c r="E9" s="111">
        <v>2</v>
      </c>
      <c r="F9" s="111">
        <v>8</v>
      </c>
      <c r="G9" s="111" t="s">
        <v>278</v>
      </c>
      <c r="H9" s="112">
        <v>138271</v>
      </c>
      <c r="J9" s="158" t="s">
        <v>1188</v>
      </c>
      <c r="K9" s="11">
        <v>23276049</v>
      </c>
      <c r="L9" s="11">
        <v>23760133</v>
      </c>
      <c r="M9" s="11"/>
      <c r="N9" s="11">
        <v>47036182</v>
      </c>
    </row>
    <row r="10" spans="1:16" ht="15">
      <c r="A10" s="108" t="s">
        <v>1188</v>
      </c>
      <c r="B10" s="109">
        <v>40187</v>
      </c>
      <c r="C10" s="110">
        <v>2010</v>
      </c>
      <c r="D10" s="111" t="s">
        <v>222</v>
      </c>
      <c r="E10" s="111">
        <v>2</v>
      </c>
      <c r="F10" s="111">
        <v>9</v>
      </c>
      <c r="G10" s="111" t="s">
        <v>279</v>
      </c>
      <c r="H10" s="112">
        <v>77451</v>
      </c>
      <c r="J10" s="158" t="s">
        <v>298</v>
      </c>
      <c r="K10" s="11">
        <v>23727556</v>
      </c>
      <c r="L10" s="11">
        <v>23274159</v>
      </c>
      <c r="M10" s="11"/>
      <c r="N10" s="11">
        <v>47001715</v>
      </c>
    </row>
    <row r="11" spans="1:16" ht="15">
      <c r="A11" s="108" t="s">
        <v>1188</v>
      </c>
      <c r="B11" s="109">
        <v>40188</v>
      </c>
      <c r="C11" s="110">
        <v>2010</v>
      </c>
      <c r="D11" s="111" t="s">
        <v>222</v>
      </c>
      <c r="E11" s="111">
        <v>2</v>
      </c>
      <c r="F11" s="111">
        <v>10</v>
      </c>
      <c r="G11" s="111" t="s">
        <v>280</v>
      </c>
      <c r="H11" s="112">
        <v>130536</v>
      </c>
      <c r="J11" s="158" t="s">
        <v>1190</v>
      </c>
      <c r="K11" s="11">
        <v>24118888</v>
      </c>
      <c r="L11" s="11">
        <v>22561702</v>
      </c>
      <c r="M11" s="11"/>
      <c r="N11" s="11">
        <v>46680590</v>
      </c>
    </row>
    <row r="12" spans="1:16" ht="15">
      <c r="A12" s="108" t="s">
        <v>1188</v>
      </c>
      <c r="B12" s="109">
        <v>40189</v>
      </c>
      <c r="C12" s="110">
        <v>2010</v>
      </c>
      <c r="D12" s="111" t="s">
        <v>222</v>
      </c>
      <c r="E12" s="111">
        <v>2</v>
      </c>
      <c r="F12" s="111">
        <v>11</v>
      </c>
      <c r="G12" s="111" t="s">
        <v>281</v>
      </c>
      <c r="H12" s="112">
        <v>119809</v>
      </c>
      <c r="J12" s="158" t="s">
        <v>1191</v>
      </c>
      <c r="K12" s="11">
        <v>23643436</v>
      </c>
      <c r="L12" s="11">
        <v>23246331</v>
      </c>
      <c r="M12" s="11"/>
      <c r="N12" s="11">
        <v>46889767</v>
      </c>
    </row>
    <row r="13" spans="1:16" ht="15">
      <c r="A13" s="108" t="s">
        <v>1188</v>
      </c>
      <c r="B13" s="109">
        <v>40190</v>
      </c>
      <c r="C13" s="110">
        <v>2010</v>
      </c>
      <c r="D13" s="111" t="s">
        <v>222</v>
      </c>
      <c r="E13" s="111">
        <v>2</v>
      </c>
      <c r="F13" s="111">
        <v>12</v>
      </c>
      <c r="G13" s="111" t="s">
        <v>282</v>
      </c>
      <c r="H13" s="112">
        <v>64125</v>
      </c>
      <c r="J13" s="158" t="s">
        <v>1187</v>
      </c>
      <c r="K13" s="11">
        <v>24103492</v>
      </c>
      <c r="L13" s="11">
        <v>24586713</v>
      </c>
      <c r="M13" s="11"/>
      <c r="N13" s="11">
        <v>48690205</v>
      </c>
    </row>
    <row r="14" spans="1:16" ht="15">
      <c r="A14" s="108" t="s">
        <v>1188</v>
      </c>
      <c r="B14" s="109">
        <v>40191</v>
      </c>
      <c r="C14" s="110">
        <v>2010</v>
      </c>
      <c r="D14" s="111" t="s">
        <v>222</v>
      </c>
      <c r="E14" s="111">
        <v>2</v>
      </c>
      <c r="F14" s="111">
        <v>13</v>
      </c>
      <c r="G14" s="111" t="s">
        <v>1343</v>
      </c>
      <c r="H14" s="112">
        <v>146927</v>
      </c>
      <c r="J14" s="158" t="s">
        <v>1194</v>
      </c>
      <c r="K14" s="11">
        <v>25028389</v>
      </c>
      <c r="L14" s="11">
        <v>23604961</v>
      </c>
      <c r="M14" s="11"/>
      <c r="N14" s="11">
        <v>48633350</v>
      </c>
    </row>
    <row r="15" spans="1:16" ht="15">
      <c r="A15" s="108" t="s">
        <v>1188</v>
      </c>
      <c r="B15" s="109">
        <v>40192</v>
      </c>
      <c r="C15" s="110">
        <v>2010</v>
      </c>
      <c r="D15" s="111" t="s">
        <v>222</v>
      </c>
      <c r="E15" s="111">
        <v>2</v>
      </c>
      <c r="F15" s="111">
        <v>14</v>
      </c>
      <c r="G15" s="111" t="s">
        <v>1342</v>
      </c>
      <c r="H15" s="112">
        <v>62505</v>
      </c>
      <c r="J15" s="158" t="s">
        <v>1346</v>
      </c>
      <c r="K15" s="11">
        <v>23075908</v>
      </c>
      <c r="L15" s="11">
        <v>23247582</v>
      </c>
      <c r="M15" s="11"/>
      <c r="N15" s="11">
        <v>46323490</v>
      </c>
    </row>
    <row r="16" spans="1:16" ht="15">
      <c r="A16" s="108" t="s">
        <v>1188</v>
      </c>
      <c r="B16" s="109">
        <v>40193</v>
      </c>
      <c r="C16" s="110">
        <v>2010</v>
      </c>
      <c r="D16" s="111" t="s">
        <v>222</v>
      </c>
      <c r="E16" s="111">
        <v>3</v>
      </c>
      <c r="F16" s="111">
        <v>15</v>
      </c>
      <c r="G16" s="111" t="s">
        <v>278</v>
      </c>
      <c r="H16" s="112">
        <v>56662</v>
      </c>
      <c r="J16" s="158" t="s">
        <v>1189</v>
      </c>
      <c r="K16" s="11">
        <v>23785488</v>
      </c>
      <c r="L16" s="11">
        <v>26736115</v>
      </c>
      <c r="M16" s="11"/>
      <c r="N16" s="11">
        <v>50521603</v>
      </c>
    </row>
    <row r="17" spans="1:14" ht="15">
      <c r="A17" s="108" t="s">
        <v>1188</v>
      </c>
      <c r="B17" s="109">
        <v>40194</v>
      </c>
      <c r="C17" s="110">
        <v>2010</v>
      </c>
      <c r="D17" s="111" t="s">
        <v>222</v>
      </c>
      <c r="E17" s="111">
        <v>3</v>
      </c>
      <c r="F17" s="111">
        <v>16</v>
      </c>
      <c r="G17" s="111" t="s">
        <v>279</v>
      </c>
      <c r="H17" s="112">
        <v>119081</v>
      </c>
      <c r="J17" s="158" t="s">
        <v>1192</v>
      </c>
      <c r="K17" s="11">
        <v>24817582</v>
      </c>
      <c r="L17" s="11">
        <v>23300579</v>
      </c>
      <c r="M17" s="11"/>
      <c r="N17" s="11">
        <v>48118161</v>
      </c>
    </row>
    <row r="18" spans="1:14" ht="15">
      <c r="A18" s="108" t="s">
        <v>1188</v>
      </c>
      <c r="B18" s="109">
        <v>40195</v>
      </c>
      <c r="C18" s="110">
        <v>2010</v>
      </c>
      <c r="D18" s="111" t="s">
        <v>222</v>
      </c>
      <c r="E18" s="111">
        <v>3</v>
      </c>
      <c r="F18" s="111">
        <v>17</v>
      </c>
      <c r="G18" s="111" t="s">
        <v>280</v>
      </c>
      <c r="H18" s="112">
        <v>116136</v>
      </c>
      <c r="J18" s="158" t="s">
        <v>2274</v>
      </c>
      <c r="K18" s="11"/>
      <c r="L18" s="11"/>
      <c r="M18" s="11"/>
      <c r="N18" s="11"/>
    </row>
    <row r="19" spans="1:14" ht="15">
      <c r="A19" s="108" t="s">
        <v>1188</v>
      </c>
      <c r="B19" s="109">
        <v>40196</v>
      </c>
      <c r="C19" s="110">
        <v>2010</v>
      </c>
      <c r="D19" s="111" t="s">
        <v>222</v>
      </c>
      <c r="E19" s="111">
        <v>3</v>
      </c>
      <c r="F19" s="111">
        <v>18</v>
      </c>
      <c r="G19" s="111" t="s">
        <v>281</v>
      </c>
      <c r="H19" s="112">
        <v>158629</v>
      </c>
      <c r="J19" s="158" t="s">
        <v>2218</v>
      </c>
      <c r="K19" s="11">
        <v>215576788</v>
      </c>
      <c r="L19" s="11">
        <v>214318275</v>
      </c>
      <c r="M19" s="11"/>
      <c r="N19" s="11">
        <v>429895063</v>
      </c>
    </row>
    <row r="20" spans="1:14" ht="15">
      <c r="A20" s="108" t="s">
        <v>1188</v>
      </c>
      <c r="B20" s="109">
        <v>40197</v>
      </c>
      <c r="C20" s="110">
        <v>2010</v>
      </c>
      <c r="D20" s="111" t="s">
        <v>222</v>
      </c>
      <c r="E20" s="111">
        <v>3</v>
      </c>
      <c r="F20" s="111">
        <v>19</v>
      </c>
      <c r="G20" s="111" t="s">
        <v>282</v>
      </c>
      <c r="H20" s="112">
        <v>46917</v>
      </c>
    </row>
    <row r="21" spans="1:14" ht="15">
      <c r="A21" s="108" t="s">
        <v>1188</v>
      </c>
      <c r="B21" s="109">
        <v>40198</v>
      </c>
      <c r="C21" s="110">
        <v>2010</v>
      </c>
      <c r="D21" s="111" t="s">
        <v>222</v>
      </c>
      <c r="E21" s="111">
        <v>3</v>
      </c>
      <c r="F21" s="111">
        <v>20</v>
      </c>
      <c r="G21" s="111" t="s">
        <v>1343</v>
      </c>
      <c r="H21" s="112">
        <v>86771</v>
      </c>
    </row>
    <row r="22" spans="1:14" ht="15">
      <c r="A22" s="108" t="s">
        <v>1188</v>
      </c>
      <c r="B22" s="109">
        <v>40199</v>
      </c>
      <c r="C22" s="110">
        <v>2010</v>
      </c>
      <c r="D22" s="111" t="s">
        <v>222</v>
      </c>
      <c r="E22" s="111">
        <v>3</v>
      </c>
      <c r="F22" s="111">
        <v>21</v>
      </c>
      <c r="G22" s="111" t="s">
        <v>1342</v>
      </c>
      <c r="H22" s="112">
        <v>129079</v>
      </c>
    </row>
    <row r="23" spans="1:14" ht="15">
      <c r="A23" s="108" t="s">
        <v>1188</v>
      </c>
      <c r="B23" s="109">
        <v>40200</v>
      </c>
      <c r="C23" s="110">
        <v>2010</v>
      </c>
      <c r="D23" s="111" t="s">
        <v>222</v>
      </c>
      <c r="E23" s="111">
        <v>4</v>
      </c>
      <c r="F23" s="111">
        <v>22</v>
      </c>
      <c r="G23" s="111" t="s">
        <v>278</v>
      </c>
      <c r="H23" s="112">
        <v>82806</v>
      </c>
    </row>
    <row r="24" spans="1:14" ht="15">
      <c r="A24" s="108" t="s">
        <v>1188</v>
      </c>
      <c r="B24" s="109">
        <v>40201</v>
      </c>
      <c r="C24" s="110">
        <v>2010</v>
      </c>
      <c r="D24" s="111" t="s">
        <v>222</v>
      </c>
      <c r="E24" s="111">
        <v>4</v>
      </c>
      <c r="F24" s="111">
        <v>23</v>
      </c>
      <c r="G24" s="111" t="s">
        <v>279</v>
      </c>
      <c r="H24" s="112">
        <v>49040</v>
      </c>
    </row>
    <row r="25" spans="1:14" ht="15">
      <c r="A25" s="108" t="s">
        <v>1188</v>
      </c>
      <c r="B25" s="109">
        <v>40202</v>
      </c>
      <c r="C25" s="110">
        <v>2010</v>
      </c>
      <c r="D25" s="111" t="s">
        <v>222</v>
      </c>
      <c r="E25" s="111">
        <v>4</v>
      </c>
      <c r="F25" s="111">
        <v>24</v>
      </c>
      <c r="G25" s="111" t="s">
        <v>280</v>
      </c>
      <c r="H25" s="112">
        <v>133663</v>
      </c>
    </row>
    <row r="26" spans="1:14" ht="15">
      <c r="A26" s="108" t="s">
        <v>1188</v>
      </c>
      <c r="B26" s="109">
        <v>40203</v>
      </c>
      <c r="C26" s="110">
        <v>2010</v>
      </c>
      <c r="D26" s="111" t="s">
        <v>222</v>
      </c>
      <c r="E26" s="111">
        <v>4</v>
      </c>
      <c r="F26" s="111">
        <v>25</v>
      </c>
      <c r="G26" s="111" t="s">
        <v>281</v>
      </c>
      <c r="H26" s="112">
        <v>66235</v>
      </c>
    </row>
    <row r="27" spans="1:14" ht="15">
      <c r="A27" s="108" t="s">
        <v>1188</v>
      </c>
      <c r="B27" s="109">
        <v>40204</v>
      </c>
      <c r="C27" s="110">
        <v>2010</v>
      </c>
      <c r="D27" s="111" t="s">
        <v>222</v>
      </c>
      <c r="E27" s="111">
        <v>4</v>
      </c>
      <c r="F27" s="111">
        <v>26</v>
      </c>
      <c r="G27" s="111" t="s">
        <v>282</v>
      </c>
      <c r="H27" s="112">
        <v>113949</v>
      </c>
    </row>
    <row r="28" spans="1:14" ht="15">
      <c r="A28" s="108" t="s">
        <v>1188</v>
      </c>
      <c r="B28" s="109">
        <v>40205</v>
      </c>
      <c r="C28" s="110">
        <v>2010</v>
      </c>
      <c r="D28" s="111" t="s">
        <v>222</v>
      </c>
      <c r="E28" s="111">
        <v>4</v>
      </c>
      <c r="F28" s="111">
        <v>27</v>
      </c>
      <c r="G28" s="111" t="s">
        <v>1343</v>
      </c>
      <c r="H28" s="112">
        <v>110649</v>
      </c>
      <c r="M28" s="420"/>
      <c r="N28" s="420"/>
    </row>
    <row r="29" spans="1:14" ht="15">
      <c r="A29" s="108" t="s">
        <v>1188</v>
      </c>
      <c r="B29" s="109">
        <v>40206</v>
      </c>
      <c r="C29" s="110">
        <v>2010</v>
      </c>
      <c r="D29" s="111" t="s">
        <v>222</v>
      </c>
      <c r="E29" s="111">
        <v>4</v>
      </c>
      <c r="F29" s="111">
        <v>28</v>
      </c>
      <c r="G29" s="111" t="s">
        <v>1342</v>
      </c>
      <c r="H29" s="112">
        <v>134829</v>
      </c>
      <c r="L29" s="420"/>
      <c r="M29" s="420"/>
      <c r="N29" s="420"/>
    </row>
    <row r="30" spans="1:14" ht="15">
      <c r="A30" s="108" t="s">
        <v>1188</v>
      </c>
      <c r="B30" s="109">
        <v>40207</v>
      </c>
      <c r="C30" s="110">
        <v>2010</v>
      </c>
      <c r="D30" s="111" t="s">
        <v>222</v>
      </c>
      <c r="E30" s="111">
        <v>5</v>
      </c>
      <c r="F30" s="111">
        <v>29</v>
      </c>
      <c r="G30" s="111" t="s">
        <v>278</v>
      </c>
      <c r="H30" s="112">
        <v>59753</v>
      </c>
      <c r="L30" s="420"/>
      <c r="M30" s="420"/>
      <c r="N30" s="420"/>
    </row>
    <row r="31" spans="1:14" ht="15">
      <c r="A31" s="108" t="s">
        <v>1188</v>
      </c>
      <c r="B31" s="109">
        <v>40208</v>
      </c>
      <c r="C31" s="110">
        <v>2010</v>
      </c>
      <c r="D31" s="111" t="s">
        <v>222</v>
      </c>
      <c r="E31" s="111">
        <v>5</v>
      </c>
      <c r="F31" s="111">
        <v>30</v>
      </c>
      <c r="G31" s="111" t="s">
        <v>279</v>
      </c>
      <c r="H31" s="112">
        <v>108356</v>
      </c>
      <c r="L31" s="420"/>
      <c r="M31" s="420"/>
      <c r="N31" s="420"/>
    </row>
    <row r="32" spans="1:14" ht="15">
      <c r="A32" s="108" t="s">
        <v>1188</v>
      </c>
      <c r="B32" s="109">
        <v>40209</v>
      </c>
      <c r="C32" s="110">
        <v>2010</v>
      </c>
      <c r="D32" s="111" t="s">
        <v>222</v>
      </c>
      <c r="E32" s="111">
        <v>5</v>
      </c>
      <c r="F32" s="111">
        <v>31</v>
      </c>
      <c r="G32" s="111" t="s">
        <v>280</v>
      </c>
      <c r="H32" s="112">
        <v>133185</v>
      </c>
      <c r="L32" s="420"/>
      <c r="M32" s="420"/>
      <c r="N32" s="420"/>
    </row>
    <row r="33" spans="1:14" ht="15">
      <c r="A33" s="108" t="s">
        <v>1188</v>
      </c>
      <c r="B33" s="109">
        <v>40210</v>
      </c>
      <c r="C33" s="110">
        <v>2010</v>
      </c>
      <c r="D33" s="111" t="s">
        <v>223</v>
      </c>
      <c r="E33" s="111">
        <v>1</v>
      </c>
      <c r="F33" s="111">
        <v>1</v>
      </c>
      <c r="G33" s="111" t="s">
        <v>281</v>
      </c>
      <c r="H33" s="112">
        <v>29977</v>
      </c>
      <c r="L33" s="420"/>
      <c r="M33" s="420"/>
      <c r="N33" s="420"/>
    </row>
    <row r="34" spans="1:14" ht="15">
      <c r="A34" s="108" t="s">
        <v>1188</v>
      </c>
      <c r="B34" s="109">
        <v>40211</v>
      </c>
      <c r="C34" s="110">
        <v>2010</v>
      </c>
      <c r="D34" s="111" t="s">
        <v>223</v>
      </c>
      <c r="E34" s="111">
        <v>1</v>
      </c>
      <c r="F34" s="111">
        <v>2</v>
      </c>
      <c r="G34" s="111" t="s">
        <v>282</v>
      </c>
      <c r="H34" s="112">
        <v>15077</v>
      </c>
      <c r="L34" s="420"/>
      <c r="M34" s="420"/>
      <c r="N34" s="420"/>
    </row>
    <row r="35" spans="1:14" ht="15">
      <c r="A35" s="108" t="s">
        <v>1188</v>
      </c>
      <c r="B35" s="109">
        <v>40212</v>
      </c>
      <c r="C35" s="110">
        <v>2010</v>
      </c>
      <c r="D35" s="111" t="s">
        <v>223</v>
      </c>
      <c r="E35" s="111">
        <v>1</v>
      </c>
      <c r="F35" s="111">
        <v>3</v>
      </c>
      <c r="G35" s="111" t="s">
        <v>1343</v>
      </c>
      <c r="H35" s="112">
        <v>87675</v>
      </c>
      <c r="L35" s="420"/>
      <c r="M35" s="420"/>
      <c r="N35" s="420"/>
    </row>
    <row r="36" spans="1:14" ht="15">
      <c r="A36" s="108" t="s">
        <v>1188</v>
      </c>
      <c r="B36" s="109">
        <v>40213</v>
      </c>
      <c r="C36" s="110">
        <v>2010</v>
      </c>
      <c r="D36" s="111" t="s">
        <v>223</v>
      </c>
      <c r="E36" s="111">
        <v>1</v>
      </c>
      <c r="F36" s="111">
        <v>4</v>
      </c>
      <c r="G36" s="111" t="s">
        <v>1342</v>
      </c>
      <c r="H36" s="112">
        <v>73172</v>
      </c>
      <c r="L36" s="420"/>
      <c r="M36" s="420"/>
      <c r="N36" s="420"/>
    </row>
    <row r="37" spans="1:14" ht="15">
      <c r="A37" s="108" t="s">
        <v>1188</v>
      </c>
      <c r="B37" s="109">
        <v>40214</v>
      </c>
      <c r="C37" s="110">
        <v>2010</v>
      </c>
      <c r="D37" s="111" t="s">
        <v>223</v>
      </c>
      <c r="E37" s="111">
        <v>1</v>
      </c>
      <c r="F37" s="111">
        <v>5</v>
      </c>
      <c r="G37" s="111" t="s">
        <v>278</v>
      </c>
      <c r="H37" s="112">
        <v>36075</v>
      </c>
      <c r="L37" s="420"/>
      <c r="M37" s="420"/>
      <c r="N37" s="420"/>
    </row>
    <row r="38" spans="1:14" ht="15">
      <c r="A38" s="108" t="s">
        <v>1188</v>
      </c>
      <c r="B38" s="109">
        <v>40215</v>
      </c>
      <c r="C38" s="110">
        <v>2010</v>
      </c>
      <c r="D38" s="111" t="s">
        <v>223</v>
      </c>
      <c r="E38" s="111">
        <v>1</v>
      </c>
      <c r="F38" s="111">
        <v>6</v>
      </c>
      <c r="G38" s="111" t="s">
        <v>279</v>
      </c>
      <c r="H38" s="112">
        <v>18459</v>
      </c>
      <c r="L38" s="420"/>
      <c r="M38" s="420"/>
      <c r="N38" s="420"/>
    </row>
    <row r="39" spans="1:14" ht="15">
      <c r="A39" s="108" t="s">
        <v>1188</v>
      </c>
      <c r="B39" s="109">
        <v>40216</v>
      </c>
      <c r="C39" s="110">
        <v>2010</v>
      </c>
      <c r="D39" s="111" t="s">
        <v>223</v>
      </c>
      <c r="E39" s="111">
        <v>1</v>
      </c>
      <c r="F39" s="111">
        <v>7</v>
      </c>
      <c r="G39" s="111" t="s">
        <v>280</v>
      </c>
      <c r="H39" s="112">
        <v>62784</v>
      </c>
      <c r="L39" s="420"/>
      <c r="M39" s="420"/>
      <c r="N39" s="420"/>
    </row>
    <row r="40" spans="1:14" ht="15">
      <c r="A40" s="108" t="s">
        <v>1188</v>
      </c>
      <c r="B40" s="109">
        <v>40217</v>
      </c>
      <c r="C40" s="110">
        <v>2010</v>
      </c>
      <c r="D40" s="111" t="s">
        <v>223</v>
      </c>
      <c r="E40" s="111">
        <v>2</v>
      </c>
      <c r="F40" s="111">
        <v>8</v>
      </c>
      <c r="G40" s="111" t="s">
        <v>281</v>
      </c>
      <c r="H40" s="112">
        <v>57692</v>
      </c>
      <c r="L40" s="420"/>
      <c r="M40" s="420"/>
      <c r="N40" s="420"/>
    </row>
    <row r="41" spans="1:14" ht="15">
      <c r="A41" s="108" t="s">
        <v>1188</v>
      </c>
      <c r="B41" s="109">
        <v>40218</v>
      </c>
      <c r="C41" s="110">
        <v>2010</v>
      </c>
      <c r="D41" s="111" t="s">
        <v>223</v>
      </c>
      <c r="E41" s="111">
        <v>2</v>
      </c>
      <c r="F41" s="111">
        <v>9</v>
      </c>
      <c r="G41" s="111" t="s">
        <v>282</v>
      </c>
      <c r="H41" s="112">
        <v>32762</v>
      </c>
      <c r="L41" s="420"/>
      <c r="M41" s="420"/>
      <c r="N41" s="420"/>
    </row>
    <row r="42" spans="1:14" ht="15">
      <c r="A42" s="108" t="s">
        <v>1188</v>
      </c>
      <c r="B42" s="109">
        <v>40219</v>
      </c>
      <c r="C42" s="110">
        <v>2010</v>
      </c>
      <c r="D42" s="111" t="s">
        <v>223</v>
      </c>
      <c r="E42" s="111">
        <v>2</v>
      </c>
      <c r="F42" s="111">
        <v>10</v>
      </c>
      <c r="G42" s="111" t="s">
        <v>1343</v>
      </c>
      <c r="H42" s="112">
        <v>63424</v>
      </c>
      <c r="L42" s="420"/>
      <c r="M42" s="420"/>
      <c r="N42" s="420"/>
    </row>
    <row r="43" spans="1:14" ht="15">
      <c r="A43" s="108" t="s">
        <v>1188</v>
      </c>
      <c r="B43" s="109">
        <v>40220</v>
      </c>
      <c r="C43" s="110">
        <v>2010</v>
      </c>
      <c r="D43" s="111" t="s">
        <v>223</v>
      </c>
      <c r="E43" s="111">
        <v>2</v>
      </c>
      <c r="F43" s="111">
        <v>11</v>
      </c>
      <c r="G43" s="111" t="s">
        <v>1342</v>
      </c>
      <c r="H43" s="112">
        <v>65284</v>
      </c>
      <c r="L43" s="420"/>
      <c r="M43" s="420"/>
      <c r="N43" s="420"/>
    </row>
    <row r="44" spans="1:14" ht="15">
      <c r="A44" s="108" t="s">
        <v>1188</v>
      </c>
      <c r="B44" s="109">
        <v>40221</v>
      </c>
      <c r="C44" s="110">
        <v>2010</v>
      </c>
      <c r="D44" s="111" t="s">
        <v>223</v>
      </c>
      <c r="E44" s="111">
        <v>2</v>
      </c>
      <c r="F44" s="111">
        <v>12</v>
      </c>
      <c r="G44" s="111" t="s">
        <v>278</v>
      </c>
      <c r="H44" s="112">
        <v>41427</v>
      </c>
      <c r="L44" s="435"/>
      <c r="M44" s="436"/>
      <c r="N44" s="437"/>
    </row>
    <row r="45" spans="1:14" ht="15">
      <c r="A45" s="108" t="s">
        <v>1188</v>
      </c>
      <c r="B45" s="109">
        <v>40222</v>
      </c>
      <c r="C45" s="110">
        <v>2010</v>
      </c>
      <c r="D45" s="111" t="s">
        <v>223</v>
      </c>
      <c r="E45" s="111">
        <v>2</v>
      </c>
      <c r="F45" s="111">
        <v>13</v>
      </c>
      <c r="G45" s="111" t="s">
        <v>279</v>
      </c>
      <c r="H45" s="112">
        <v>28649</v>
      </c>
      <c r="L45" s="435"/>
      <c r="M45" s="436"/>
      <c r="N45" s="437"/>
    </row>
    <row r="46" spans="1:14" ht="15">
      <c r="A46" s="108" t="s">
        <v>1188</v>
      </c>
      <c r="B46" s="109">
        <v>40223</v>
      </c>
      <c r="C46" s="110">
        <v>2010</v>
      </c>
      <c r="D46" s="111" t="s">
        <v>223</v>
      </c>
      <c r="E46" s="111">
        <v>2</v>
      </c>
      <c r="F46" s="111">
        <v>14</v>
      </c>
      <c r="G46" s="111" t="s">
        <v>280</v>
      </c>
      <c r="H46" s="112">
        <v>67942</v>
      </c>
      <c r="L46" s="435"/>
      <c r="M46" s="436"/>
      <c r="N46" s="437"/>
    </row>
    <row r="47" spans="1:14" ht="15">
      <c r="A47" s="108" t="s">
        <v>1188</v>
      </c>
      <c r="B47" s="109">
        <v>40224</v>
      </c>
      <c r="C47" s="110">
        <v>2010</v>
      </c>
      <c r="D47" s="111" t="s">
        <v>223</v>
      </c>
      <c r="E47" s="111">
        <v>3</v>
      </c>
      <c r="F47" s="111">
        <v>15</v>
      </c>
      <c r="G47" s="111" t="s">
        <v>281</v>
      </c>
      <c r="H47" s="112">
        <v>74543</v>
      </c>
      <c r="L47" s="438"/>
      <c r="M47" s="439"/>
      <c r="N47" s="440"/>
    </row>
    <row r="48" spans="1:14" ht="15">
      <c r="A48" s="108" t="s">
        <v>1188</v>
      </c>
      <c r="B48" s="109">
        <v>40225</v>
      </c>
      <c r="C48" s="110">
        <v>2010</v>
      </c>
      <c r="D48" s="111" t="s">
        <v>223</v>
      </c>
      <c r="E48" s="111">
        <v>3</v>
      </c>
      <c r="F48" s="111">
        <v>16</v>
      </c>
      <c r="G48" s="111" t="s">
        <v>282</v>
      </c>
      <c r="H48" s="112">
        <v>56217</v>
      </c>
    </row>
    <row r="49" spans="1:8" ht="15">
      <c r="A49" s="108" t="s">
        <v>1188</v>
      </c>
      <c r="B49" s="109">
        <v>40226</v>
      </c>
      <c r="C49" s="110">
        <v>2010</v>
      </c>
      <c r="D49" s="111" t="s">
        <v>223</v>
      </c>
      <c r="E49" s="111">
        <v>3</v>
      </c>
      <c r="F49" s="111">
        <v>17</v>
      </c>
      <c r="G49" s="111" t="s">
        <v>1343</v>
      </c>
      <c r="H49" s="112">
        <v>63439</v>
      </c>
    </row>
    <row r="50" spans="1:8" ht="15">
      <c r="A50" s="108" t="s">
        <v>1188</v>
      </c>
      <c r="B50" s="109">
        <v>40227</v>
      </c>
      <c r="C50" s="110">
        <v>2010</v>
      </c>
      <c r="D50" s="111" t="s">
        <v>223</v>
      </c>
      <c r="E50" s="111">
        <v>3</v>
      </c>
      <c r="F50" s="111">
        <v>18</v>
      </c>
      <c r="G50" s="111" t="s">
        <v>1342</v>
      </c>
      <c r="H50" s="112">
        <v>58990</v>
      </c>
    </row>
    <row r="51" spans="1:8" ht="15">
      <c r="A51" s="108" t="s">
        <v>1188</v>
      </c>
      <c r="B51" s="109">
        <v>40228</v>
      </c>
      <c r="C51" s="110">
        <v>2010</v>
      </c>
      <c r="D51" s="111" t="s">
        <v>223</v>
      </c>
      <c r="E51" s="111">
        <v>3</v>
      </c>
      <c r="F51" s="111">
        <v>19</v>
      </c>
      <c r="G51" s="111" t="s">
        <v>278</v>
      </c>
      <c r="H51" s="112">
        <v>50289</v>
      </c>
    </row>
    <row r="52" spans="1:8" ht="15">
      <c r="A52" s="108" t="s">
        <v>1188</v>
      </c>
      <c r="B52" s="109">
        <v>40229</v>
      </c>
      <c r="C52" s="110">
        <v>2010</v>
      </c>
      <c r="D52" s="111" t="s">
        <v>223</v>
      </c>
      <c r="E52" s="111">
        <v>3</v>
      </c>
      <c r="F52" s="111">
        <v>20</v>
      </c>
      <c r="G52" s="111" t="s">
        <v>279</v>
      </c>
      <c r="H52" s="112">
        <v>74467</v>
      </c>
    </row>
    <row r="53" spans="1:8" ht="15">
      <c r="A53" s="108" t="s">
        <v>1188</v>
      </c>
      <c r="B53" s="109">
        <v>40230</v>
      </c>
      <c r="C53" s="110">
        <v>2010</v>
      </c>
      <c r="D53" s="111" t="s">
        <v>223</v>
      </c>
      <c r="E53" s="111">
        <v>3</v>
      </c>
      <c r="F53" s="111">
        <v>21</v>
      </c>
      <c r="G53" s="111" t="s">
        <v>280</v>
      </c>
      <c r="H53" s="112">
        <v>71153</v>
      </c>
    </row>
    <row r="54" spans="1:8" ht="15">
      <c r="A54" s="108" t="s">
        <v>1188</v>
      </c>
      <c r="B54" s="109">
        <v>40231</v>
      </c>
      <c r="C54" s="110">
        <v>2010</v>
      </c>
      <c r="D54" s="111" t="s">
        <v>223</v>
      </c>
      <c r="E54" s="111">
        <v>4</v>
      </c>
      <c r="F54" s="111">
        <v>22</v>
      </c>
      <c r="G54" s="111" t="s">
        <v>281</v>
      </c>
      <c r="H54" s="112">
        <v>24134</v>
      </c>
    </row>
    <row r="55" spans="1:8" ht="15">
      <c r="A55" s="108" t="s">
        <v>1188</v>
      </c>
      <c r="B55" s="109">
        <v>40232</v>
      </c>
      <c r="C55" s="110">
        <v>2010</v>
      </c>
      <c r="D55" s="111" t="s">
        <v>223</v>
      </c>
      <c r="E55" s="111">
        <v>4</v>
      </c>
      <c r="F55" s="111">
        <v>23</v>
      </c>
      <c r="G55" s="111" t="s">
        <v>282</v>
      </c>
      <c r="H55" s="112">
        <v>83908</v>
      </c>
    </row>
    <row r="56" spans="1:8" ht="15">
      <c r="A56" s="108" t="s">
        <v>1188</v>
      </c>
      <c r="B56" s="109">
        <v>40233</v>
      </c>
      <c r="C56" s="110">
        <v>2010</v>
      </c>
      <c r="D56" s="111" t="s">
        <v>223</v>
      </c>
      <c r="E56" s="111">
        <v>4</v>
      </c>
      <c r="F56" s="111">
        <v>24</v>
      </c>
      <c r="G56" s="111" t="s">
        <v>1343</v>
      </c>
      <c r="H56" s="112">
        <v>60790</v>
      </c>
    </row>
    <row r="57" spans="1:8" ht="15">
      <c r="A57" s="108" t="s">
        <v>1188</v>
      </c>
      <c r="B57" s="109">
        <v>40234</v>
      </c>
      <c r="C57" s="110">
        <v>2010</v>
      </c>
      <c r="D57" s="111" t="s">
        <v>223</v>
      </c>
      <c r="E57" s="111">
        <v>4</v>
      </c>
      <c r="F57" s="111">
        <v>25</v>
      </c>
      <c r="G57" s="111" t="s">
        <v>1342</v>
      </c>
      <c r="H57" s="112">
        <v>88392</v>
      </c>
    </row>
    <row r="58" spans="1:8" ht="15">
      <c r="A58" s="108" t="s">
        <v>1188</v>
      </c>
      <c r="B58" s="109">
        <v>40235</v>
      </c>
      <c r="C58" s="110">
        <v>2010</v>
      </c>
      <c r="D58" s="111" t="s">
        <v>223</v>
      </c>
      <c r="E58" s="111">
        <v>4</v>
      </c>
      <c r="F58" s="111">
        <v>26</v>
      </c>
      <c r="G58" s="111" t="s">
        <v>278</v>
      </c>
      <c r="H58" s="112">
        <v>52840</v>
      </c>
    </row>
    <row r="59" spans="1:8" ht="15">
      <c r="A59" s="108" t="s">
        <v>1188</v>
      </c>
      <c r="B59" s="109">
        <v>40236</v>
      </c>
      <c r="C59" s="110">
        <v>2010</v>
      </c>
      <c r="D59" s="111" t="s">
        <v>223</v>
      </c>
      <c r="E59" s="111">
        <v>4</v>
      </c>
      <c r="F59" s="111">
        <v>27</v>
      </c>
      <c r="G59" s="111" t="s">
        <v>279</v>
      </c>
      <c r="H59" s="112">
        <v>46684</v>
      </c>
    </row>
    <row r="60" spans="1:8" ht="15">
      <c r="A60" s="108" t="s">
        <v>1188</v>
      </c>
      <c r="B60" s="109">
        <v>40237</v>
      </c>
      <c r="C60" s="110">
        <v>2010</v>
      </c>
      <c r="D60" s="111" t="s">
        <v>223</v>
      </c>
      <c r="E60" s="111">
        <v>4</v>
      </c>
      <c r="F60" s="111">
        <v>28</v>
      </c>
      <c r="G60" s="111" t="s">
        <v>280</v>
      </c>
      <c r="H60" s="112">
        <v>70692</v>
      </c>
    </row>
    <row r="61" spans="1:8" ht="15">
      <c r="A61" s="108" t="s">
        <v>1188</v>
      </c>
      <c r="B61" s="109">
        <v>40238</v>
      </c>
      <c r="C61" s="110">
        <v>2010</v>
      </c>
      <c r="D61" s="111" t="s">
        <v>224</v>
      </c>
      <c r="E61" s="111">
        <v>1</v>
      </c>
      <c r="F61" s="111">
        <v>1</v>
      </c>
      <c r="G61" s="111" t="s">
        <v>281</v>
      </c>
      <c r="H61" s="112">
        <v>51086</v>
      </c>
    </row>
    <row r="62" spans="1:8" ht="15">
      <c r="A62" s="108" t="s">
        <v>1188</v>
      </c>
      <c r="B62" s="109">
        <v>40239</v>
      </c>
      <c r="C62" s="110">
        <v>2010</v>
      </c>
      <c r="D62" s="111" t="s">
        <v>224</v>
      </c>
      <c r="E62" s="111">
        <v>1</v>
      </c>
      <c r="F62" s="111">
        <v>2</v>
      </c>
      <c r="G62" s="111" t="s">
        <v>282</v>
      </c>
      <c r="H62" s="112">
        <v>17297</v>
      </c>
    </row>
    <row r="63" spans="1:8" ht="15">
      <c r="A63" s="108" t="s">
        <v>1188</v>
      </c>
      <c r="B63" s="109">
        <v>40240</v>
      </c>
      <c r="C63" s="110">
        <v>2010</v>
      </c>
      <c r="D63" s="111" t="s">
        <v>224</v>
      </c>
      <c r="E63" s="111">
        <v>1</v>
      </c>
      <c r="F63" s="111">
        <v>3</v>
      </c>
      <c r="G63" s="111" t="s">
        <v>1343</v>
      </c>
      <c r="H63" s="112">
        <v>75962</v>
      </c>
    </row>
    <row r="64" spans="1:8" ht="15">
      <c r="A64" s="108" t="s">
        <v>1188</v>
      </c>
      <c r="B64" s="109">
        <v>40241</v>
      </c>
      <c r="C64" s="110">
        <v>2010</v>
      </c>
      <c r="D64" s="111" t="s">
        <v>224</v>
      </c>
      <c r="E64" s="111">
        <v>1</v>
      </c>
      <c r="F64" s="111">
        <v>4</v>
      </c>
      <c r="G64" s="111" t="s">
        <v>1342</v>
      </c>
      <c r="H64" s="112">
        <v>18224</v>
      </c>
    </row>
    <row r="65" spans="1:8" ht="15">
      <c r="A65" s="108" t="s">
        <v>1188</v>
      </c>
      <c r="B65" s="109">
        <v>40242</v>
      </c>
      <c r="C65" s="110">
        <v>2010</v>
      </c>
      <c r="D65" s="111" t="s">
        <v>224</v>
      </c>
      <c r="E65" s="111">
        <v>1</v>
      </c>
      <c r="F65" s="111">
        <v>5</v>
      </c>
      <c r="G65" s="111" t="s">
        <v>278</v>
      </c>
      <c r="H65" s="112">
        <v>54465</v>
      </c>
    </row>
    <row r="66" spans="1:8" ht="15">
      <c r="A66" s="108" t="s">
        <v>1188</v>
      </c>
      <c r="B66" s="109">
        <v>40243</v>
      </c>
      <c r="C66" s="110">
        <v>2010</v>
      </c>
      <c r="D66" s="111" t="s">
        <v>224</v>
      </c>
      <c r="E66" s="111">
        <v>1</v>
      </c>
      <c r="F66" s="111">
        <v>6</v>
      </c>
      <c r="G66" s="111" t="s">
        <v>279</v>
      </c>
      <c r="H66" s="112">
        <v>27525</v>
      </c>
    </row>
    <row r="67" spans="1:8" ht="15">
      <c r="A67" s="108" t="s">
        <v>1188</v>
      </c>
      <c r="B67" s="109">
        <v>40244</v>
      </c>
      <c r="C67" s="110">
        <v>2010</v>
      </c>
      <c r="D67" s="111" t="s">
        <v>224</v>
      </c>
      <c r="E67" s="111">
        <v>1</v>
      </c>
      <c r="F67" s="111">
        <v>7</v>
      </c>
      <c r="G67" s="111" t="s">
        <v>280</v>
      </c>
      <c r="H67" s="112">
        <v>85067</v>
      </c>
    </row>
    <row r="68" spans="1:8" ht="15">
      <c r="A68" s="108" t="s">
        <v>1188</v>
      </c>
      <c r="B68" s="109">
        <v>40245</v>
      </c>
      <c r="C68" s="110">
        <v>2010</v>
      </c>
      <c r="D68" s="111" t="s">
        <v>224</v>
      </c>
      <c r="E68" s="111">
        <v>2</v>
      </c>
      <c r="F68" s="111">
        <v>8</v>
      </c>
      <c r="G68" s="111" t="s">
        <v>281</v>
      </c>
      <c r="H68" s="112">
        <v>60882</v>
      </c>
    </row>
    <row r="69" spans="1:8" ht="15">
      <c r="A69" s="108" t="s">
        <v>1188</v>
      </c>
      <c r="B69" s="109">
        <v>40246</v>
      </c>
      <c r="C69" s="110">
        <v>2010</v>
      </c>
      <c r="D69" s="111" t="s">
        <v>224</v>
      </c>
      <c r="E69" s="111">
        <v>2</v>
      </c>
      <c r="F69" s="111">
        <v>9</v>
      </c>
      <c r="G69" s="111" t="s">
        <v>282</v>
      </c>
      <c r="H69" s="112">
        <v>46811</v>
      </c>
    </row>
    <row r="70" spans="1:8" ht="15">
      <c r="A70" s="108" t="s">
        <v>1188</v>
      </c>
      <c r="B70" s="109">
        <v>40247</v>
      </c>
      <c r="C70" s="110">
        <v>2010</v>
      </c>
      <c r="D70" s="111" t="s">
        <v>224</v>
      </c>
      <c r="E70" s="111">
        <v>2</v>
      </c>
      <c r="F70" s="111">
        <v>10</v>
      </c>
      <c r="G70" s="111" t="s">
        <v>1343</v>
      </c>
      <c r="H70" s="112">
        <v>53076</v>
      </c>
    </row>
    <row r="71" spans="1:8" ht="15">
      <c r="A71" s="108" t="s">
        <v>1188</v>
      </c>
      <c r="B71" s="109">
        <v>40248</v>
      </c>
      <c r="C71" s="110">
        <v>2010</v>
      </c>
      <c r="D71" s="111" t="s">
        <v>224</v>
      </c>
      <c r="E71" s="111">
        <v>2</v>
      </c>
      <c r="F71" s="111">
        <v>11</v>
      </c>
      <c r="G71" s="111" t="s">
        <v>1342</v>
      </c>
      <c r="H71" s="112">
        <v>57768</v>
      </c>
    </row>
    <row r="72" spans="1:8" ht="15">
      <c r="A72" s="108" t="s">
        <v>1188</v>
      </c>
      <c r="B72" s="109">
        <v>40249</v>
      </c>
      <c r="C72" s="110">
        <v>2010</v>
      </c>
      <c r="D72" s="111" t="s">
        <v>224</v>
      </c>
      <c r="E72" s="111">
        <v>2</v>
      </c>
      <c r="F72" s="111">
        <v>12</v>
      </c>
      <c r="G72" s="111" t="s">
        <v>278</v>
      </c>
      <c r="H72" s="112">
        <v>64064</v>
      </c>
    </row>
    <row r="73" spans="1:8" ht="15">
      <c r="A73" s="108" t="s">
        <v>1188</v>
      </c>
      <c r="B73" s="109">
        <v>40250</v>
      </c>
      <c r="C73" s="110">
        <v>2010</v>
      </c>
      <c r="D73" s="111" t="s">
        <v>224</v>
      </c>
      <c r="E73" s="111">
        <v>2</v>
      </c>
      <c r="F73" s="111">
        <v>13</v>
      </c>
      <c r="G73" s="111" t="s">
        <v>279</v>
      </c>
      <c r="H73" s="112">
        <v>29137</v>
      </c>
    </row>
    <row r="74" spans="1:8" ht="15">
      <c r="A74" s="108" t="s">
        <v>1188</v>
      </c>
      <c r="B74" s="109">
        <v>40251</v>
      </c>
      <c r="C74" s="110">
        <v>2010</v>
      </c>
      <c r="D74" s="111" t="s">
        <v>224</v>
      </c>
      <c r="E74" s="111">
        <v>2</v>
      </c>
      <c r="F74" s="111">
        <v>14</v>
      </c>
      <c r="G74" s="111" t="s">
        <v>280</v>
      </c>
      <c r="H74" s="112">
        <v>31036</v>
      </c>
    </row>
    <row r="75" spans="1:8" ht="15">
      <c r="A75" s="108" t="s">
        <v>1188</v>
      </c>
      <c r="B75" s="109">
        <v>40252</v>
      </c>
      <c r="C75" s="110">
        <v>2010</v>
      </c>
      <c r="D75" s="111" t="s">
        <v>224</v>
      </c>
      <c r="E75" s="111">
        <v>3</v>
      </c>
      <c r="F75" s="111">
        <v>15</v>
      </c>
      <c r="G75" s="111" t="s">
        <v>281</v>
      </c>
      <c r="H75" s="112">
        <v>76547</v>
      </c>
    </row>
    <row r="76" spans="1:8" ht="15">
      <c r="A76" s="108" t="s">
        <v>1188</v>
      </c>
      <c r="B76" s="109">
        <v>40253</v>
      </c>
      <c r="C76" s="110">
        <v>2010</v>
      </c>
      <c r="D76" s="111" t="s">
        <v>224</v>
      </c>
      <c r="E76" s="111">
        <v>3</v>
      </c>
      <c r="F76" s="111">
        <v>16</v>
      </c>
      <c r="G76" s="111" t="s">
        <v>282</v>
      </c>
      <c r="H76" s="112">
        <v>24910</v>
      </c>
    </row>
    <row r="77" spans="1:8" ht="15">
      <c r="A77" s="108" t="s">
        <v>1188</v>
      </c>
      <c r="B77" s="109">
        <v>40254</v>
      </c>
      <c r="C77" s="110">
        <v>2010</v>
      </c>
      <c r="D77" s="111" t="s">
        <v>224</v>
      </c>
      <c r="E77" s="111">
        <v>3</v>
      </c>
      <c r="F77" s="111">
        <v>17</v>
      </c>
      <c r="G77" s="111" t="s">
        <v>1343</v>
      </c>
      <c r="H77" s="112">
        <v>71342</v>
      </c>
    </row>
    <row r="78" spans="1:8" ht="15">
      <c r="A78" s="108" t="s">
        <v>1188</v>
      </c>
      <c r="B78" s="109">
        <v>40255</v>
      </c>
      <c r="C78" s="110">
        <v>2010</v>
      </c>
      <c r="D78" s="111" t="s">
        <v>224</v>
      </c>
      <c r="E78" s="111">
        <v>3</v>
      </c>
      <c r="F78" s="111">
        <v>18</v>
      </c>
      <c r="G78" s="111" t="s">
        <v>1342</v>
      </c>
      <c r="H78" s="112">
        <v>23288</v>
      </c>
    </row>
    <row r="79" spans="1:8" ht="15">
      <c r="A79" s="108" t="s">
        <v>1188</v>
      </c>
      <c r="B79" s="109">
        <v>40256</v>
      </c>
      <c r="C79" s="110">
        <v>2010</v>
      </c>
      <c r="D79" s="111" t="s">
        <v>224</v>
      </c>
      <c r="E79" s="111">
        <v>3</v>
      </c>
      <c r="F79" s="111">
        <v>19</v>
      </c>
      <c r="G79" s="111" t="s">
        <v>278</v>
      </c>
      <c r="H79" s="112">
        <v>82269</v>
      </c>
    </row>
    <row r="80" spans="1:8" ht="15">
      <c r="A80" s="108" t="s">
        <v>1188</v>
      </c>
      <c r="B80" s="109">
        <v>40257</v>
      </c>
      <c r="C80" s="110">
        <v>2010</v>
      </c>
      <c r="D80" s="111" t="s">
        <v>224</v>
      </c>
      <c r="E80" s="111">
        <v>3</v>
      </c>
      <c r="F80" s="111">
        <v>20</v>
      </c>
      <c r="G80" s="111" t="s">
        <v>279</v>
      </c>
      <c r="H80" s="112">
        <v>63490</v>
      </c>
    </row>
    <row r="81" spans="1:8" ht="15">
      <c r="A81" s="108" t="s">
        <v>1188</v>
      </c>
      <c r="B81" s="109">
        <v>40258</v>
      </c>
      <c r="C81" s="110">
        <v>2010</v>
      </c>
      <c r="D81" s="111" t="s">
        <v>224</v>
      </c>
      <c r="E81" s="111">
        <v>3</v>
      </c>
      <c r="F81" s="111">
        <v>21</v>
      </c>
      <c r="G81" s="111" t="s">
        <v>280</v>
      </c>
      <c r="H81" s="112">
        <v>71465</v>
      </c>
    </row>
    <row r="82" spans="1:8" ht="15">
      <c r="A82" s="108" t="s">
        <v>1188</v>
      </c>
      <c r="B82" s="109">
        <v>40259</v>
      </c>
      <c r="C82" s="110">
        <v>2010</v>
      </c>
      <c r="D82" s="111" t="s">
        <v>224</v>
      </c>
      <c r="E82" s="111">
        <v>4</v>
      </c>
      <c r="F82" s="111">
        <v>22</v>
      </c>
      <c r="G82" s="111" t="s">
        <v>281</v>
      </c>
      <c r="H82" s="112">
        <v>14860</v>
      </c>
    </row>
    <row r="83" spans="1:8" ht="15">
      <c r="A83" s="108" t="s">
        <v>1188</v>
      </c>
      <c r="B83" s="109">
        <v>40260</v>
      </c>
      <c r="C83" s="110">
        <v>2010</v>
      </c>
      <c r="D83" s="111" t="s">
        <v>224</v>
      </c>
      <c r="E83" s="111">
        <v>4</v>
      </c>
      <c r="F83" s="111">
        <v>23</v>
      </c>
      <c r="G83" s="111" t="s">
        <v>282</v>
      </c>
      <c r="H83" s="112">
        <v>28940</v>
      </c>
    </row>
    <row r="84" spans="1:8" ht="15">
      <c r="A84" s="108" t="s">
        <v>1188</v>
      </c>
      <c r="B84" s="109">
        <v>40261</v>
      </c>
      <c r="C84" s="110">
        <v>2010</v>
      </c>
      <c r="D84" s="111" t="s">
        <v>224</v>
      </c>
      <c r="E84" s="111">
        <v>4</v>
      </c>
      <c r="F84" s="111">
        <v>24</v>
      </c>
      <c r="G84" s="111" t="s">
        <v>1343</v>
      </c>
      <c r="H84" s="112">
        <v>85398</v>
      </c>
    </row>
    <row r="85" spans="1:8" ht="15">
      <c r="A85" s="108" t="s">
        <v>1188</v>
      </c>
      <c r="B85" s="109">
        <v>40262</v>
      </c>
      <c r="C85" s="110">
        <v>2010</v>
      </c>
      <c r="D85" s="111" t="s">
        <v>224</v>
      </c>
      <c r="E85" s="111">
        <v>4</v>
      </c>
      <c r="F85" s="111">
        <v>25</v>
      </c>
      <c r="G85" s="111" t="s">
        <v>1342</v>
      </c>
      <c r="H85" s="112">
        <v>24805</v>
      </c>
    </row>
    <row r="86" spans="1:8" ht="15">
      <c r="A86" s="108" t="s">
        <v>1188</v>
      </c>
      <c r="B86" s="109">
        <v>40263</v>
      </c>
      <c r="C86" s="110">
        <v>2010</v>
      </c>
      <c r="D86" s="111" t="s">
        <v>224</v>
      </c>
      <c r="E86" s="111">
        <v>4</v>
      </c>
      <c r="F86" s="111">
        <v>26</v>
      </c>
      <c r="G86" s="111" t="s">
        <v>278</v>
      </c>
      <c r="H86" s="112">
        <v>29838</v>
      </c>
    </row>
    <row r="87" spans="1:8" ht="15">
      <c r="A87" s="108" t="s">
        <v>1188</v>
      </c>
      <c r="B87" s="109">
        <v>40264</v>
      </c>
      <c r="C87" s="110">
        <v>2010</v>
      </c>
      <c r="D87" s="111" t="s">
        <v>224</v>
      </c>
      <c r="E87" s="111">
        <v>4</v>
      </c>
      <c r="F87" s="111">
        <v>27</v>
      </c>
      <c r="G87" s="111" t="s">
        <v>279</v>
      </c>
      <c r="H87" s="112">
        <v>31916</v>
      </c>
    </row>
    <row r="88" spans="1:8" ht="15">
      <c r="A88" s="108" t="s">
        <v>1188</v>
      </c>
      <c r="B88" s="109">
        <v>40265</v>
      </c>
      <c r="C88" s="110">
        <v>2010</v>
      </c>
      <c r="D88" s="111" t="s">
        <v>224</v>
      </c>
      <c r="E88" s="111">
        <v>4</v>
      </c>
      <c r="F88" s="111">
        <v>28</v>
      </c>
      <c r="G88" s="111" t="s">
        <v>280</v>
      </c>
      <c r="H88" s="112">
        <v>49130</v>
      </c>
    </row>
    <row r="89" spans="1:8" ht="15">
      <c r="A89" s="108" t="s">
        <v>1188</v>
      </c>
      <c r="B89" s="109">
        <v>40266</v>
      </c>
      <c r="C89" s="110">
        <v>2010</v>
      </c>
      <c r="D89" s="111" t="s">
        <v>224</v>
      </c>
      <c r="E89" s="111">
        <v>5</v>
      </c>
      <c r="F89" s="111">
        <v>29</v>
      </c>
      <c r="G89" s="111" t="s">
        <v>281</v>
      </c>
      <c r="H89" s="112">
        <v>60016</v>
      </c>
    </row>
    <row r="90" spans="1:8" ht="15">
      <c r="A90" s="108" t="s">
        <v>1188</v>
      </c>
      <c r="B90" s="109">
        <v>40267</v>
      </c>
      <c r="C90" s="110">
        <v>2010</v>
      </c>
      <c r="D90" s="111" t="s">
        <v>224</v>
      </c>
      <c r="E90" s="111">
        <v>5</v>
      </c>
      <c r="F90" s="111">
        <v>30</v>
      </c>
      <c r="G90" s="111" t="s">
        <v>282</v>
      </c>
      <c r="H90" s="112">
        <v>34927</v>
      </c>
    </row>
    <row r="91" spans="1:8" ht="15">
      <c r="A91" s="108" t="s">
        <v>1188</v>
      </c>
      <c r="B91" s="109">
        <v>40268</v>
      </c>
      <c r="C91" s="110">
        <v>2010</v>
      </c>
      <c r="D91" s="111" t="s">
        <v>224</v>
      </c>
      <c r="E91" s="111">
        <v>5</v>
      </c>
      <c r="F91" s="111">
        <v>31</v>
      </c>
      <c r="G91" s="111" t="s">
        <v>1343</v>
      </c>
      <c r="H91" s="112">
        <v>76838</v>
      </c>
    </row>
    <row r="92" spans="1:8" ht="15">
      <c r="A92" s="108" t="s">
        <v>1188</v>
      </c>
      <c r="B92" s="109">
        <v>40269</v>
      </c>
      <c r="C92" s="110">
        <v>2010</v>
      </c>
      <c r="D92" s="111" t="s">
        <v>225</v>
      </c>
      <c r="E92" s="111">
        <v>1</v>
      </c>
      <c r="F92" s="111">
        <v>1</v>
      </c>
      <c r="G92" s="111" t="s">
        <v>1342</v>
      </c>
      <c r="H92" s="112">
        <v>62793</v>
      </c>
    </row>
    <row r="93" spans="1:8" ht="15">
      <c r="A93" s="108" t="s">
        <v>1188</v>
      </c>
      <c r="B93" s="109">
        <v>40270</v>
      </c>
      <c r="C93" s="110">
        <v>2010</v>
      </c>
      <c r="D93" s="111" t="s">
        <v>225</v>
      </c>
      <c r="E93" s="111">
        <v>1</v>
      </c>
      <c r="F93" s="111">
        <v>2</v>
      </c>
      <c r="G93" s="111" t="s">
        <v>278</v>
      </c>
      <c r="H93" s="112">
        <v>65084</v>
      </c>
    </row>
    <row r="94" spans="1:8" ht="15">
      <c r="A94" s="108" t="s">
        <v>1188</v>
      </c>
      <c r="B94" s="109">
        <v>40271</v>
      </c>
      <c r="C94" s="110">
        <v>2010</v>
      </c>
      <c r="D94" s="111" t="s">
        <v>225</v>
      </c>
      <c r="E94" s="111">
        <v>1</v>
      </c>
      <c r="F94" s="111">
        <v>3</v>
      </c>
      <c r="G94" s="111" t="s">
        <v>279</v>
      </c>
      <c r="H94" s="112">
        <v>76027</v>
      </c>
    </row>
    <row r="95" spans="1:8" ht="15">
      <c r="A95" s="108" t="s">
        <v>1188</v>
      </c>
      <c r="B95" s="109">
        <v>40272</v>
      </c>
      <c r="C95" s="110">
        <v>2010</v>
      </c>
      <c r="D95" s="111" t="s">
        <v>225</v>
      </c>
      <c r="E95" s="111">
        <v>1</v>
      </c>
      <c r="F95" s="111">
        <v>4</v>
      </c>
      <c r="G95" s="111" t="s">
        <v>280</v>
      </c>
      <c r="H95" s="112">
        <v>17832</v>
      </c>
    </row>
    <row r="96" spans="1:8" ht="15">
      <c r="A96" s="108" t="s">
        <v>1188</v>
      </c>
      <c r="B96" s="109">
        <v>40273</v>
      </c>
      <c r="C96" s="110">
        <v>2010</v>
      </c>
      <c r="D96" s="111" t="s">
        <v>225</v>
      </c>
      <c r="E96" s="111">
        <v>1</v>
      </c>
      <c r="F96" s="111">
        <v>5</v>
      </c>
      <c r="G96" s="111" t="s">
        <v>281</v>
      </c>
      <c r="H96" s="112">
        <v>49430</v>
      </c>
    </row>
    <row r="97" spans="1:8" ht="15">
      <c r="A97" s="108" t="s">
        <v>1188</v>
      </c>
      <c r="B97" s="109">
        <v>40274</v>
      </c>
      <c r="C97" s="110">
        <v>2010</v>
      </c>
      <c r="D97" s="111" t="s">
        <v>225</v>
      </c>
      <c r="E97" s="111">
        <v>1</v>
      </c>
      <c r="F97" s="111">
        <v>6</v>
      </c>
      <c r="G97" s="111" t="s">
        <v>282</v>
      </c>
      <c r="H97" s="112">
        <v>28245</v>
      </c>
    </row>
    <row r="98" spans="1:8" ht="15">
      <c r="A98" s="108" t="s">
        <v>1188</v>
      </c>
      <c r="B98" s="109">
        <v>40275</v>
      </c>
      <c r="C98" s="110">
        <v>2010</v>
      </c>
      <c r="D98" s="111" t="s">
        <v>225</v>
      </c>
      <c r="E98" s="111">
        <v>1</v>
      </c>
      <c r="F98" s="111">
        <v>7</v>
      </c>
      <c r="G98" s="111" t="s">
        <v>1343</v>
      </c>
      <c r="H98" s="112">
        <v>63129</v>
      </c>
    </row>
    <row r="99" spans="1:8" ht="15">
      <c r="A99" s="108" t="s">
        <v>1188</v>
      </c>
      <c r="B99" s="109">
        <v>40276</v>
      </c>
      <c r="C99" s="110">
        <v>2010</v>
      </c>
      <c r="D99" s="111" t="s">
        <v>225</v>
      </c>
      <c r="E99" s="111">
        <v>2</v>
      </c>
      <c r="F99" s="111">
        <v>8</v>
      </c>
      <c r="G99" s="111" t="s">
        <v>1342</v>
      </c>
      <c r="H99" s="112">
        <v>37431</v>
      </c>
    </row>
    <row r="100" spans="1:8" ht="15">
      <c r="A100" s="108" t="s">
        <v>1188</v>
      </c>
      <c r="B100" s="109">
        <v>40277</v>
      </c>
      <c r="C100" s="110">
        <v>2010</v>
      </c>
      <c r="D100" s="111" t="s">
        <v>225</v>
      </c>
      <c r="E100" s="111">
        <v>2</v>
      </c>
      <c r="F100" s="111">
        <v>9</v>
      </c>
      <c r="G100" s="111" t="s">
        <v>278</v>
      </c>
      <c r="H100" s="112">
        <v>68864</v>
      </c>
    </row>
    <row r="101" spans="1:8" ht="15">
      <c r="A101" s="108" t="s">
        <v>1188</v>
      </c>
      <c r="B101" s="109">
        <v>40278</v>
      </c>
      <c r="C101" s="110">
        <v>2010</v>
      </c>
      <c r="D101" s="111" t="s">
        <v>225</v>
      </c>
      <c r="E101" s="111">
        <v>2</v>
      </c>
      <c r="F101" s="111">
        <v>10</v>
      </c>
      <c r="G101" s="111" t="s">
        <v>279</v>
      </c>
      <c r="H101" s="112">
        <v>54564</v>
      </c>
    </row>
    <row r="102" spans="1:8" ht="15">
      <c r="A102" s="108" t="s">
        <v>1188</v>
      </c>
      <c r="B102" s="109">
        <v>40279</v>
      </c>
      <c r="C102" s="110">
        <v>2010</v>
      </c>
      <c r="D102" s="111" t="s">
        <v>225</v>
      </c>
      <c r="E102" s="111">
        <v>2</v>
      </c>
      <c r="F102" s="111">
        <v>11</v>
      </c>
      <c r="G102" s="111" t="s">
        <v>280</v>
      </c>
      <c r="H102" s="112">
        <v>19158</v>
      </c>
    </row>
    <row r="103" spans="1:8" ht="15">
      <c r="A103" s="108" t="s">
        <v>1188</v>
      </c>
      <c r="B103" s="109">
        <v>40280</v>
      </c>
      <c r="C103" s="110">
        <v>2010</v>
      </c>
      <c r="D103" s="111" t="s">
        <v>225</v>
      </c>
      <c r="E103" s="111">
        <v>2</v>
      </c>
      <c r="F103" s="111">
        <v>12</v>
      </c>
      <c r="G103" s="111" t="s">
        <v>281</v>
      </c>
      <c r="H103" s="112">
        <v>68174</v>
      </c>
    </row>
    <row r="104" spans="1:8" ht="15">
      <c r="A104" s="108" t="s">
        <v>1188</v>
      </c>
      <c r="B104" s="109">
        <v>40281</v>
      </c>
      <c r="C104" s="110">
        <v>2010</v>
      </c>
      <c r="D104" s="111" t="s">
        <v>225</v>
      </c>
      <c r="E104" s="111">
        <v>2</v>
      </c>
      <c r="F104" s="111">
        <v>13</v>
      </c>
      <c r="G104" s="111" t="s">
        <v>282</v>
      </c>
      <c r="H104" s="112">
        <v>51740</v>
      </c>
    </row>
    <row r="105" spans="1:8" ht="15">
      <c r="A105" s="108" t="s">
        <v>1188</v>
      </c>
      <c r="B105" s="109">
        <v>40282</v>
      </c>
      <c r="C105" s="110">
        <v>2010</v>
      </c>
      <c r="D105" s="111" t="s">
        <v>225</v>
      </c>
      <c r="E105" s="111">
        <v>2</v>
      </c>
      <c r="F105" s="111">
        <v>14</v>
      </c>
      <c r="G105" s="111" t="s">
        <v>1343</v>
      </c>
      <c r="H105" s="112">
        <v>79502</v>
      </c>
    </row>
    <row r="106" spans="1:8" ht="15">
      <c r="A106" s="108" t="s">
        <v>1188</v>
      </c>
      <c r="B106" s="109">
        <v>40283</v>
      </c>
      <c r="C106" s="110">
        <v>2010</v>
      </c>
      <c r="D106" s="111" t="s">
        <v>225</v>
      </c>
      <c r="E106" s="111">
        <v>3</v>
      </c>
      <c r="F106" s="111">
        <v>15</v>
      </c>
      <c r="G106" s="111" t="s">
        <v>1342</v>
      </c>
      <c r="H106" s="112">
        <v>79665</v>
      </c>
    </row>
    <row r="107" spans="1:8" ht="15">
      <c r="A107" s="108" t="s">
        <v>1188</v>
      </c>
      <c r="B107" s="109">
        <v>40284</v>
      </c>
      <c r="C107" s="110">
        <v>2010</v>
      </c>
      <c r="D107" s="111" t="s">
        <v>225</v>
      </c>
      <c r="E107" s="111">
        <v>3</v>
      </c>
      <c r="F107" s="111">
        <v>16</v>
      </c>
      <c r="G107" s="111" t="s">
        <v>278</v>
      </c>
      <c r="H107" s="112">
        <v>87133</v>
      </c>
    </row>
    <row r="108" spans="1:8" ht="15">
      <c r="A108" s="108" t="s">
        <v>1188</v>
      </c>
      <c r="B108" s="109">
        <v>40285</v>
      </c>
      <c r="C108" s="110">
        <v>2010</v>
      </c>
      <c r="D108" s="111" t="s">
        <v>225</v>
      </c>
      <c r="E108" s="111">
        <v>3</v>
      </c>
      <c r="F108" s="111">
        <v>17</v>
      </c>
      <c r="G108" s="111" t="s">
        <v>279</v>
      </c>
      <c r="H108" s="112">
        <v>35619</v>
      </c>
    </row>
    <row r="109" spans="1:8" ht="15">
      <c r="A109" s="108" t="s">
        <v>1188</v>
      </c>
      <c r="B109" s="109">
        <v>40286</v>
      </c>
      <c r="C109" s="110">
        <v>2010</v>
      </c>
      <c r="D109" s="111" t="s">
        <v>225</v>
      </c>
      <c r="E109" s="111">
        <v>3</v>
      </c>
      <c r="F109" s="111">
        <v>18</v>
      </c>
      <c r="G109" s="111" t="s">
        <v>280</v>
      </c>
      <c r="H109" s="112">
        <v>60071</v>
      </c>
    </row>
    <row r="110" spans="1:8" ht="15">
      <c r="A110" s="108" t="s">
        <v>1188</v>
      </c>
      <c r="B110" s="109">
        <v>40287</v>
      </c>
      <c r="C110" s="110">
        <v>2010</v>
      </c>
      <c r="D110" s="111" t="s">
        <v>225</v>
      </c>
      <c r="E110" s="111">
        <v>3</v>
      </c>
      <c r="F110" s="111">
        <v>19</v>
      </c>
      <c r="G110" s="111" t="s">
        <v>281</v>
      </c>
      <c r="H110" s="112">
        <v>19304</v>
      </c>
    </row>
    <row r="111" spans="1:8" ht="15">
      <c r="A111" s="108" t="s">
        <v>1188</v>
      </c>
      <c r="B111" s="109">
        <v>40288</v>
      </c>
      <c r="C111" s="110">
        <v>2010</v>
      </c>
      <c r="D111" s="111" t="s">
        <v>225</v>
      </c>
      <c r="E111" s="111">
        <v>3</v>
      </c>
      <c r="F111" s="111">
        <v>20</v>
      </c>
      <c r="G111" s="111" t="s">
        <v>282</v>
      </c>
      <c r="H111" s="112">
        <v>68478</v>
      </c>
    </row>
    <row r="112" spans="1:8" ht="15">
      <c r="A112" s="108" t="s">
        <v>1188</v>
      </c>
      <c r="B112" s="109">
        <v>40289</v>
      </c>
      <c r="C112" s="110">
        <v>2010</v>
      </c>
      <c r="D112" s="111" t="s">
        <v>225</v>
      </c>
      <c r="E112" s="111">
        <v>3</v>
      </c>
      <c r="F112" s="111">
        <v>21</v>
      </c>
      <c r="G112" s="111" t="s">
        <v>1343</v>
      </c>
      <c r="H112" s="112">
        <v>68915</v>
      </c>
    </row>
    <row r="113" spans="1:8" ht="15">
      <c r="A113" s="108" t="s">
        <v>1188</v>
      </c>
      <c r="B113" s="109">
        <v>40290</v>
      </c>
      <c r="C113" s="110">
        <v>2010</v>
      </c>
      <c r="D113" s="111" t="s">
        <v>225</v>
      </c>
      <c r="E113" s="111">
        <v>4</v>
      </c>
      <c r="F113" s="111">
        <v>22</v>
      </c>
      <c r="G113" s="111" t="s">
        <v>1342</v>
      </c>
      <c r="H113" s="112">
        <v>31988</v>
      </c>
    </row>
    <row r="114" spans="1:8" ht="15">
      <c r="A114" s="108" t="s">
        <v>1188</v>
      </c>
      <c r="B114" s="109">
        <v>40291</v>
      </c>
      <c r="C114" s="110">
        <v>2010</v>
      </c>
      <c r="D114" s="111" t="s">
        <v>225</v>
      </c>
      <c r="E114" s="111">
        <v>4</v>
      </c>
      <c r="F114" s="111">
        <v>23</v>
      </c>
      <c r="G114" s="111" t="s">
        <v>278</v>
      </c>
      <c r="H114" s="112">
        <v>56838</v>
      </c>
    </row>
    <row r="115" spans="1:8" ht="15">
      <c r="A115" s="108" t="s">
        <v>1188</v>
      </c>
      <c r="B115" s="109">
        <v>40292</v>
      </c>
      <c r="C115" s="110">
        <v>2010</v>
      </c>
      <c r="D115" s="111" t="s">
        <v>225</v>
      </c>
      <c r="E115" s="111">
        <v>4</v>
      </c>
      <c r="F115" s="111">
        <v>24</v>
      </c>
      <c r="G115" s="111" t="s">
        <v>279</v>
      </c>
      <c r="H115" s="112">
        <v>47517</v>
      </c>
    </row>
    <row r="116" spans="1:8" ht="15">
      <c r="A116" s="108" t="s">
        <v>1188</v>
      </c>
      <c r="B116" s="109">
        <v>40293</v>
      </c>
      <c r="C116" s="110">
        <v>2010</v>
      </c>
      <c r="D116" s="111" t="s">
        <v>225</v>
      </c>
      <c r="E116" s="111">
        <v>4</v>
      </c>
      <c r="F116" s="111">
        <v>25</v>
      </c>
      <c r="G116" s="111" t="s">
        <v>280</v>
      </c>
      <c r="H116" s="112">
        <v>55409</v>
      </c>
    </row>
    <row r="117" spans="1:8" ht="15">
      <c r="A117" s="108" t="s">
        <v>1188</v>
      </c>
      <c r="B117" s="109">
        <v>40294</v>
      </c>
      <c r="C117" s="110">
        <v>2010</v>
      </c>
      <c r="D117" s="111" t="s">
        <v>225</v>
      </c>
      <c r="E117" s="111">
        <v>4</v>
      </c>
      <c r="F117" s="111">
        <v>26</v>
      </c>
      <c r="G117" s="111" t="s">
        <v>281</v>
      </c>
      <c r="H117" s="112">
        <v>21182</v>
      </c>
    </row>
    <row r="118" spans="1:8" ht="15">
      <c r="A118" s="108" t="s">
        <v>1188</v>
      </c>
      <c r="B118" s="109">
        <v>40295</v>
      </c>
      <c r="C118" s="110">
        <v>2010</v>
      </c>
      <c r="D118" s="111" t="s">
        <v>225</v>
      </c>
      <c r="E118" s="111">
        <v>4</v>
      </c>
      <c r="F118" s="111">
        <v>27</v>
      </c>
      <c r="G118" s="111" t="s">
        <v>282</v>
      </c>
      <c r="H118" s="112">
        <v>85604</v>
      </c>
    </row>
    <row r="119" spans="1:8" ht="15">
      <c r="A119" s="108" t="s">
        <v>1188</v>
      </c>
      <c r="B119" s="109">
        <v>40296</v>
      </c>
      <c r="C119" s="110">
        <v>2010</v>
      </c>
      <c r="D119" s="111" t="s">
        <v>225</v>
      </c>
      <c r="E119" s="111">
        <v>4</v>
      </c>
      <c r="F119" s="111">
        <v>28</v>
      </c>
      <c r="G119" s="111" t="s">
        <v>1343</v>
      </c>
      <c r="H119" s="112">
        <v>15127</v>
      </c>
    </row>
    <row r="120" spans="1:8" ht="15">
      <c r="A120" s="108" t="s">
        <v>1188</v>
      </c>
      <c r="B120" s="109">
        <v>40297</v>
      </c>
      <c r="C120" s="110">
        <v>2010</v>
      </c>
      <c r="D120" s="111" t="s">
        <v>225</v>
      </c>
      <c r="E120" s="111">
        <v>5</v>
      </c>
      <c r="F120" s="111">
        <v>29</v>
      </c>
      <c r="G120" s="111" t="s">
        <v>1342</v>
      </c>
      <c r="H120" s="112">
        <v>54093</v>
      </c>
    </row>
    <row r="121" spans="1:8" ht="15">
      <c r="A121" s="108" t="s">
        <v>1188</v>
      </c>
      <c r="B121" s="109">
        <v>40298</v>
      </c>
      <c r="C121" s="110">
        <v>2010</v>
      </c>
      <c r="D121" s="111" t="s">
        <v>225</v>
      </c>
      <c r="E121" s="111">
        <v>5</v>
      </c>
      <c r="F121" s="111">
        <v>30</v>
      </c>
      <c r="G121" s="111" t="s">
        <v>278</v>
      </c>
      <c r="H121" s="112">
        <v>28177</v>
      </c>
    </row>
    <row r="122" spans="1:8" ht="15">
      <c r="A122" s="108" t="s">
        <v>1188</v>
      </c>
      <c r="B122" s="109">
        <v>40299</v>
      </c>
      <c r="C122" s="110">
        <v>2010</v>
      </c>
      <c r="D122" s="111" t="s">
        <v>226</v>
      </c>
      <c r="E122" s="111">
        <v>1</v>
      </c>
      <c r="F122" s="111">
        <v>1</v>
      </c>
      <c r="G122" s="111" t="s">
        <v>279</v>
      </c>
      <c r="H122" s="112">
        <v>78046</v>
      </c>
    </row>
    <row r="123" spans="1:8" ht="15">
      <c r="A123" s="108" t="s">
        <v>1188</v>
      </c>
      <c r="B123" s="109">
        <v>40300</v>
      </c>
      <c r="C123" s="110">
        <v>2010</v>
      </c>
      <c r="D123" s="111" t="s">
        <v>226</v>
      </c>
      <c r="E123" s="111">
        <v>1</v>
      </c>
      <c r="F123" s="111">
        <v>2</v>
      </c>
      <c r="G123" s="111" t="s">
        <v>280</v>
      </c>
      <c r="H123" s="112">
        <v>28019</v>
      </c>
    </row>
    <row r="124" spans="1:8" ht="15">
      <c r="A124" s="108" t="s">
        <v>1188</v>
      </c>
      <c r="B124" s="109">
        <v>40301</v>
      </c>
      <c r="C124" s="110">
        <v>2010</v>
      </c>
      <c r="D124" s="111" t="s">
        <v>226</v>
      </c>
      <c r="E124" s="111">
        <v>1</v>
      </c>
      <c r="F124" s="111">
        <v>3</v>
      </c>
      <c r="G124" s="111" t="s">
        <v>281</v>
      </c>
      <c r="H124" s="112">
        <v>85106</v>
      </c>
    </row>
    <row r="125" spans="1:8" ht="15">
      <c r="A125" s="108" t="s">
        <v>1188</v>
      </c>
      <c r="B125" s="109">
        <v>40302</v>
      </c>
      <c r="C125" s="110">
        <v>2010</v>
      </c>
      <c r="D125" s="111" t="s">
        <v>226</v>
      </c>
      <c r="E125" s="111">
        <v>1</v>
      </c>
      <c r="F125" s="111">
        <v>4</v>
      </c>
      <c r="G125" s="111" t="s">
        <v>282</v>
      </c>
      <c r="H125" s="112">
        <v>60562</v>
      </c>
    </row>
    <row r="126" spans="1:8" ht="15">
      <c r="A126" s="108" t="s">
        <v>1188</v>
      </c>
      <c r="B126" s="109">
        <v>40303</v>
      </c>
      <c r="C126" s="110">
        <v>2010</v>
      </c>
      <c r="D126" s="111" t="s">
        <v>226</v>
      </c>
      <c r="E126" s="111">
        <v>1</v>
      </c>
      <c r="F126" s="111">
        <v>5</v>
      </c>
      <c r="G126" s="111" t="s">
        <v>1343</v>
      </c>
      <c r="H126" s="112">
        <v>61247</v>
      </c>
    </row>
    <row r="127" spans="1:8" ht="15">
      <c r="A127" s="108" t="s">
        <v>1188</v>
      </c>
      <c r="B127" s="109">
        <v>40304</v>
      </c>
      <c r="C127" s="110">
        <v>2010</v>
      </c>
      <c r="D127" s="111" t="s">
        <v>226</v>
      </c>
      <c r="E127" s="111">
        <v>1</v>
      </c>
      <c r="F127" s="111">
        <v>6</v>
      </c>
      <c r="G127" s="111" t="s">
        <v>1342</v>
      </c>
      <c r="H127" s="112">
        <v>15062</v>
      </c>
    </row>
    <row r="128" spans="1:8" ht="15">
      <c r="A128" s="108" t="s">
        <v>1188</v>
      </c>
      <c r="B128" s="109">
        <v>40305</v>
      </c>
      <c r="C128" s="110">
        <v>2010</v>
      </c>
      <c r="D128" s="111" t="s">
        <v>226</v>
      </c>
      <c r="E128" s="111">
        <v>1</v>
      </c>
      <c r="F128" s="111">
        <v>7</v>
      </c>
      <c r="G128" s="111" t="s">
        <v>278</v>
      </c>
      <c r="H128" s="112">
        <v>53523</v>
      </c>
    </row>
    <row r="129" spans="1:8" ht="15">
      <c r="A129" s="108" t="s">
        <v>1188</v>
      </c>
      <c r="B129" s="109">
        <v>40306</v>
      </c>
      <c r="C129" s="110">
        <v>2010</v>
      </c>
      <c r="D129" s="111" t="s">
        <v>226</v>
      </c>
      <c r="E129" s="111">
        <v>2</v>
      </c>
      <c r="F129" s="111">
        <v>8</v>
      </c>
      <c r="G129" s="111" t="s">
        <v>279</v>
      </c>
      <c r="H129" s="112">
        <v>50893</v>
      </c>
    </row>
    <row r="130" spans="1:8" ht="15">
      <c r="A130" s="108" t="s">
        <v>1188</v>
      </c>
      <c r="B130" s="109">
        <v>40307</v>
      </c>
      <c r="C130" s="110">
        <v>2010</v>
      </c>
      <c r="D130" s="111" t="s">
        <v>226</v>
      </c>
      <c r="E130" s="111">
        <v>2</v>
      </c>
      <c r="F130" s="111">
        <v>9</v>
      </c>
      <c r="G130" s="111" t="s">
        <v>280</v>
      </c>
      <c r="H130" s="112">
        <v>62613</v>
      </c>
    </row>
    <row r="131" spans="1:8" ht="15">
      <c r="A131" s="108" t="s">
        <v>1188</v>
      </c>
      <c r="B131" s="109">
        <v>40308</v>
      </c>
      <c r="C131" s="110">
        <v>2010</v>
      </c>
      <c r="D131" s="111" t="s">
        <v>226</v>
      </c>
      <c r="E131" s="111">
        <v>2</v>
      </c>
      <c r="F131" s="111">
        <v>10</v>
      </c>
      <c r="G131" s="111" t="s">
        <v>281</v>
      </c>
      <c r="H131" s="112">
        <v>73160</v>
      </c>
    </row>
    <row r="132" spans="1:8" ht="15">
      <c r="A132" s="108" t="s">
        <v>1188</v>
      </c>
      <c r="B132" s="109">
        <v>40309</v>
      </c>
      <c r="C132" s="110">
        <v>2010</v>
      </c>
      <c r="D132" s="111" t="s">
        <v>226</v>
      </c>
      <c r="E132" s="111">
        <v>2</v>
      </c>
      <c r="F132" s="111">
        <v>11</v>
      </c>
      <c r="G132" s="111" t="s">
        <v>282</v>
      </c>
      <c r="H132" s="112">
        <v>64393</v>
      </c>
    </row>
    <row r="133" spans="1:8" ht="15">
      <c r="A133" s="108" t="s">
        <v>1188</v>
      </c>
      <c r="B133" s="109">
        <v>40310</v>
      </c>
      <c r="C133" s="110">
        <v>2010</v>
      </c>
      <c r="D133" s="111" t="s">
        <v>226</v>
      </c>
      <c r="E133" s="111">
        <v>2</v>
      </c>
      <c r="F133" s="111">
        <v>12</v>
      </c>
      <c r="G133" s="111" t="s">
        <v>1343</v>
      </c>
      <c r="H133" s="112">
        <v>41210</v>
      </c>
    </row>
    <row r="134" spans="1:8" ht="15">
      <c r="A134" s="108" t="s">
        <v>1188</v>
      </c>
      <c r="B134" s="109">
        <v>40311</v>
      </c>
      <c r="C134" s="110">
        <v>2010</v>
      </c>
      <c r="D134" s="111" t="s">
        <v>226</v>
      </c>
      <c r="E134" s="111">
        <v>2</v>
      </c>
      <c r="F134" s="111">
        <v>13</v>
      </c>
      <c r="G134" s="111" t="s">
        <v>1342</v>
      </c>
      <c r="H134" s="112">
        <v>49726</v>
      </c>
    </row>
    <row r="135" spans="1:8" ht="15">
      <c r="A135" s="108" t="s">
        <v>1188</v>
      </c>
      <c r="B135" s="109">
        <v>40312</v>
      </c>
      <c r="C135" s="110">
        <v>2010</v>
      </c>
      <c r="D135" s="111" t="s">
        <v>226</v>
      </c>
      <c r="E135" s="111">
        <v>2</v>
      </c>
      <c r="F135" s="111">
        <v>14</v>
      </c>
      <c r="G135" s="111" t="s">
        <v>278</v>
      </c>
      <c r="H135" s="112">
        <v>73389</v>
      </c>
    </row>
    <row r="136" spans="1:8" ht="15">
      <c r="A136" s="108" t="s">
        <v>1188</v>
      </c>
      <c r="B136" s="109">
        <v>40313</v>
      </c>
      <c r="C136" s="110">
        <v>2010</v>
      </c>
      <c r="D136" s="111" t="s">
        <v>226</v>
      </c>
      <c r="E136" s="111">
        <v>3</v>
      </c>
      <c r="F136" s="111">
        <v>15</v>
      </c>
      <c r="G136" s="111" t="s">
        <v>279</v>
      </c>
      <c r="H136" s="112">
        <v>80889</v>
      </c>
    </row>
    <row r="137" spans="1:8" ht="15">
      <c r="A137" s="108" t="s">
        <v>1188</v>
      </c>
      <c r="B137" s="109">
        <v>40314</v>
      </c>
      <c r="C137" s="110">
        <v>2010</v>
      </c>
      <c r="D137" s="111" t="s">
        <v>226</v>
      </c>
      <c r="E137" s="111">
        <v>3</v>
      </c>
      <c r="F137" s="111">
        <v>16</v>
      </c>
      <c r="G137" s="111" t="s">
        <v>280</v>
      </c>
      <c r="H137" s="112">
        <v>55892</v>
      </c>
    </row>
    <row r="138" spans="1:8" ht="15">
      <c r="A138" s="108" t="s">
        <v>1188</v>
      </c>
      <c r="B138" s="109">
        <v>40315</v>
      </c>
      <c r="C138" s="110">
        <v>2010</v>
      </c>
      <c r="D138" s="111" t="s">
        <v>226</v>
      </c>
      <c r="E138" s="111">
        <v>3</v>
      </c>
      <c r="F138" s="111">
        <v>17</v>
      </c>
      <c r="G138" s="111" t="s">
        <v>281</v>
      </c>
      <c r="H138" s="112">
        <v>30434</v>
      </c>
    </row>
    <row r="139" spans="1:8" ht="15">
      <c r="A139" s="108" t="s">
        <v>1188</v>
      </c>
      <c r="B139" s="109">
        <v>40316</v>
      </c>
      <c r="C139" s="110">
        <v>2010</v>
      </c>
      <c r="D139" s="111" t="s">
        <v>226</v>
      </c>
      <c r="E139" s="111">
        <v>3</v>
      </c>
      <c r="F139" s="111">
        <v>18</v>
      </c>
      <c r="G139" s="111" t="s">
        <v>282</v>
      </c>
      <c r="H139" s="112">
        <v>65646</v>
      </c>
    </row>
    <row r="140" spans="1:8" ht="15">
      <c r="A140" s="108" t="s">
        <v>1188</v>
      </c>
      <c r="B140" s="109">
        <v>40317</v>
      </c>
      <c r="C140" s="110">
        <v>2010</v>
      </c>
      <c r="D140" s="111" t="s">
        <v>226</v>
      </c>
      <c r="E140" s="111">
        <v>3</v>
      </c>
      <c r="F140" s="111">
        <v>19</v>
      </c>
      <c r="G140" s="111" t="s">
        <v>1343</v>
      </c>
      <c r="H140" s="112">
        <v>66774</v>
      </c>
    </row>
    <row r="141" spans="1:8" ht="15">
      <c r="A141" s="108" t="s">
        <v>1188</v>
      </c>
      <c r="B141" s="109">
        <v>40318</v>
      </c>
      <c r="C141" s="110">
        <v>2010</v>
      </c>
      <c r="D141" s="111" t="s">
        <v>226</v>
      </c>
      <c r="E141" s="111">
        <v>3</v>
      </c>
      <c r="F141" s="111">
        <v>20</v>
      </c>
      <c r="G141" s="111" t="s">
        <v>1342</v>
      </c>
      <c r="H141" s="112">
        <v>75748</v>
      </c>
    </row>
    <row r="142" spans="1:8" ht="15">
      <c r="A142" s="108" t="s">
        <v>1188</v>
      </c>
      <c r="B142" s="109">
        <v>40319</v>
      </c>
      <c r="C142" s="110">
        <v>2010</v>
      </c>
      <c r="D142" s="111" t="s">
        <v>226</v>
      </c>
      <c r="E142" s="111">
        <v>3</v>
      </c>
      <c r="F142" s="111">
        <v>21</v>
      </c>
      <c r="G142" s="111" t="s">
        <v>278</v>
      </c>
      <c r="H142" s="112">
        <v>38431</v>
      </c>
    </row>
    <row r="143" spans="1:8" ht="15">
      <c r="A143" s="108" t="s">
        <v>1188</v>
      </c>
      <c r="B143" s="109">
        <v>40320</v>
      </c>
      <c r="C143" s="110">
        <v>2010</v>
      </c>
      <c r="D143" s="111" t="s">
        <v>226</v>
      </c>
      <c r="E143" s="111">
        <v>4</v>
      </c>
      <c r="F143" s="111">
        <v>22</v>
      </c>
      <c r="G143" s="111" t="s">
        <v>279</v>
      </c>
      <c r="H143" s="112">
        <v>59125</v>
      </c>
    </row>
    <row r="144" spans="1:8" ht="15">
      <c r="A144" s="108" t="s">
        <v>1188</v>
      </c>
      <c r="B144" s="109">
        <v>40321</v>
      </c>
      <c r="C144" s="110">
        <v>2010</v>
      </c>
      <c r="D144" s="111" t="s">
        <v>226</v>
      </c>
      <c r="E144" s="111">
        <v>4</v>
      </c>
      <c r="F144" s="111">
        <v>23</v>
      </c>
      <c r="G144" s="111" t="s">
        <v>280</v>
      </c>
      <c r="H144" s="112">
        <v>87145</v>
      </c>
    </row>
    <row r="145" spans="1:8" ht="15">
      <c r="A145" s="108" t="s">
        <v>1188</v>
      </c>
      <c r="B145" s="109">
        <v>40322</v>
      </c>
      <c r="C145" s="110">
        <v>2010</v>
      </c>
      <c r="D145" s="111" t="s">
        <v>226</v>
      </c>
      <c r="E145" s="111">
        <v>4</v>
      </c>
      <c r="F145" s="111">
        <v>24</v>
      </c>
      <c r="G145" s="111" t="s">
        <v>281</v>
      </c>
      <c r="H145" s="112">
        <v>53828</v>
      </c>
    </row>
    <row r="146" spans="1:8" ht="15">
      <c r="A146" s="108" t="s">
        <v>1188</v>
      </c>
      <c r="B146" s="109">
        <v>40323</v>
      </c>
      <c r="C146" s="110">
        <v>2010</v>
      </c>
      <c r="D146" s="111" t="s">
        <v>226</v>
      </c>
      <c r="E146" s="111">
        <v>4</v>
      </c>
      <c r="F146" s="111">
        <v>25</v>
      </c>
      <c r="G146" s="111" t="s">
        <v>282</v>
      </c>
      <c r="H146" s="112">
        <v>64107</v>
      </c>
    </row>
    <row r="147" spans="1:8" ht="15">
      <c r="A147" s="108" t="s">
        <v>1188</v>
      </c>
      <c r="B147" s="109">
        <v>40324</v>
      </c>
      <c r="C147" s="110">
        <v>2010</v>
      </c>
      <c r="D147" s="111" t="s">
        <v>226</v>
      </c>
      <c r="E147" s="111">
        <v>4</v>
      </c>
      <c r="F147" s="111">
        <v>26</v>
      </c>
      <c r="G147" s="111" t="s">
        <v>1343</v>
      </c>
      <c r="H147" s="112">
        <v>83910</v>
      </c>
    </row>
    <row r="148" spans="1:8" ht="15">
      <c r="A148" s="108" t="s">
        <v>1188</v>
      </c>
      <c r="B148" s="109">
        <v>40325</v>
      </c>
      <c r="C148" s="110">
        <v>2010</v>
      </c>
      <c r="D148" s="111" t="s">
        <v>226</v>
      </c>
      <c r="E148" s="111">
        <v>4</v>
      </c>
      <c r="F148" s="111">
        <v>27</v>
      </c>
      <c r="G148" s="111" t="s">
        <v>1342</v>
      </c>
      <c r="H148" s="112">
        <v>52840</v>
      </c>
    </row>
    <row r="149" spans="1:8" ht="15">
      <c r="A149" s="108" t="s">
        <v>1188</v>
      </c>
      <c r="B149" s="109">
        <v>40326</v>
      </c>
      <c r="C149" s="110">
        <v>2010</v>
      </c>
      <c r="D149" s="111" t="s">
        <v>226</v>
      </c>
      <c r="E149" s="111">
        <v>4</v>
      </c>
      <c r="F149" s="111">
        <v>28</v>
      </c>
      <c r="G149" s="111" t="s">
        <v>278</v>
      </c>
      <c r="H149" s="112">
        <v>39393</v>
      </c>
    </row>
    <row r="150" spans="1:8" ht="15">
      <c r="A150" s="108" t="s">
        <v>1188</v>
      </c>
      <c r="B150" s="109">
        <v>40327</v>
      </c>
      <c r="C150" s="110">
        <v>2010</v>
      </c>
      <c r="D150" s="111" t="s">
        <v>226</v>
      </c>
      <c r="E150" s="111">
        <v>5</v>
      </c>
      <c r="F150" s="111">
        <v>29</v>
      </c>
      <c r="G150" s="111" t="s">
        <v>279</v>
      </c>
      <c r="H150" s="112">
        <v>78406</v>
      </c>
    </row>
    <row r="151" spans="1:8" ht="15">
      <c r="A151" s="108" t="s">
        <v>1188</v>
      </c>
      <c r="B151" s="109">
        <v>40328</v>
      </c>
      <c r="C151" s="110">
        <v>2010</v>
      </c>
      <c r="D151" s="111" t="s">
        <v>226</v>
      </c>
      <c r="E151" s="111">
        <v>5</v>
      </c>
      <c r="F151" s="111">
        <v>30</v>
      </c>
      <c r="G151" s="111" t="s">
        <v>280</v>
      </c>
      <c r="H151" s="112">
        <v>42691</v>
      </c>
    </row>
    <row r="152" spans="1:8" ht="15">
      <c r="A152" s="108" t="s">
        <v>1188</v>
      </c>
      <c r="B152" s="109">
        <v>40329</v>
      </c>
      <c r="C152" s="110">
        <v>2010</v>
      </c>
      <c r="D152" s="111" t="s">
        <v>226</v>
      </c>
      <c r="E152" s="111">
        <v>5</v>
      </c>
      <c r="F152" s="111">
        <v>31</v>
      </c>
      <c r="G152" s="111" t="s">
        <v>281</v>
      </c>
      <c r="H152" s="112">
        <v>66361</v>
      </c>
    </row>
    <row r="153" spans="1:8" ht="15">
      <c r="A153" s="108" t="s">
        <v>1188</v>
      </c>
      <c r="B153" s="109">
        <v>40330</v>
      </c>
      <c r="C153" s="110">
        <v>2010</v>
      </c>
      <c r="D153" s="111" t="s">
        <v>227</v>
      </c>
      <c r="E153" s="111">
        <v>1</v>
      </c>
      <c r="F153" s="111">
        <v>1</v>
      </c>
      <c r="G153" s="111" t="s">
        <v>282</v>
      </c>
      <c r="H153" s="112">
        <v>43476</v>
      </c>
    </row>
    <row r="154" spans="1:8" ht="15">
      <c r="A154" s="108" t="s">
        <v>1188</v>
      </c>
      <c r="B154" s="109">
        <v>40331</v>
      </c>
      <c r="C154" s="110">
        <v>2010</v>
      </c>
      <c r="D154" s="111" t="s">
        <v>227</v>
      </c>
      <c r="E154" s="111">
        <v>1</v>
      </c>
      <c r="F154" s="111">
        <v>2</v>
      </c>
      <c r="G154" s="111" t="s">
        <v>1343</v>
      </c>
      <c r="H154" s="112">
        <v>30835</v>
      </c>
    </row>
    <row r="155" spans="1:8" ht="15">
      <c r="A155" s="108" t="s">
        <v>1188</v>
      </c>
      <c r="B155" s="109">
        <v>40332</v>
      </c>
      <c r="C155" s="110">
        <v>2010</v>
      </c>
      <c r="D155" s="111" t="s">
        <v>227</v>
      </c>
      <c r="E155" s="111">
        <v>1</v>
      </c>
      <c r="F155" s="111">
        <v>3</v>
      </c>
      <c r="G155" s="111" t="s">
        <v>1342</v>
      </c>
      <c r="H155" s="112">
        <v>45370</v>
      </c>
    </row>
    <row r="156" spans="1:8" ht="15">
      <c r="A156" s="108" t="s">
        <v>1188</v>
      </c>
      <c r="B156" s="109">
        <v>40333</v>
      </c>
      <c r="C156" s="110">
        <v>2010</v>
      </c>
      <c r="D156" s="111" t="s">
        <v>227</v>
      </c>
      <c r="E156" s="111">
        <v>1</v>
      </c>
      <c r="F156" s="111">
        <v>4</v>
      </c>
      <c r="G156" s="111" t="s">
        <v>278</v>
      </c>
      <c r="H156" s="112">
        <v>25200</v>
      </c>
    </row>
    <row r="157" spans="1:8" ht="15">
      <c r="A157" s="108" t="s">
        <v>1188</v>
      </c>
      <c r="B157" s="109">
        <v>40334</v>
      </c>
      <c r="C157" s="110">
        <v>2010</v>
      </c>
      <c r="D157" s="111" t="s">
        <v>227</v>
      </c>
      <c r="E157" s="111">
        <v>1</v>
      </c>
      <c r="F157" s="111">
        <v>5</v>
      </c>
      <c r="G157" s="111" t="s">
        <v>279</v>
      </c>
      <c r="H157" s="112">
        <v>84876</v>
      </c>
    </row>
    <row r="158" spans="1:8" ht="15">
      <c r="A158" s="108" t="s">
        <v>1188</v>
      </c>
      <c r="B158" s="109">
        <v>40335</v>
      </c>
      <c r="C158" s="110">
        <v>2010</v>
      </c>
      <c r="D158" s="111" t="s">
        <v>227</v>
      </c>
      <c r="E158" s="111">
        <v>1</v>
      </c>
      <c r="F158" s="111">
        <v>6</v>
      </c>
      <c r="G158" s="111" t="s">
        <v>280</v>
      </c>
      <c r="H158" s="112">
        <v>15132</v>
      </c>
    </row>
    <row r="159" spans="1:8" ht="15">
      <c r="A159" s="108" t="s">
        <v>1188</v>
      </c>
      <c r="B159" s="109">
        <v>40336</v>
      </c>
      <c r="C159" s="110">
        <v>2010</v>
      </c>
      <c r="D159" s="111" t="s">
        <v>227</v>
      </c>
      <c r="E159" s="111">
        <v>1</v>
      </c>
      <c r="F159" s="111">
        <v>7</v>
      </c>
      <c r="G159" s="111" t="s">
        <v>281</v>
      </c>
      <c r="H159" s="112">
        <v>47248</v>
      </c>
    </row>
    <row r="160" spans="1:8" ht="15">
      <c r="A160" s="108" t="s">
        <v>1188</v>
      </c>
      <c r="B160" s="109">
        <v>40337</v>
      </c>
      <c r="C160" s="110">
        <v>2010</v>
      </c>
      <c r="D160" s="111" t="s">
        <v>227</v>
      </c>
      <c r="E160" s="111">
        <v>2</v>
      </c>
      <c r="F160" s="111">
        <v>8</v>
      </c>
      <c r="G160" s="111" t="s">
        <v>282</v>
      </c>
      <c r="H160" s="112">
        <v>73941</v>
      </c>
    </row>
    <row r="161" spans="1:8" ht="15">
      <c r="A161" s="108" t="s">
        <v>1188</v>
      </c>
      <c r="B161" s="109">
        <v>40338</v>
      </c>
      <c r="C161" s="110">
        <v>2010</v>
      </c>
      <c r="D161" s="111" t="s">
        <v>227</v>
      </c>
      <c r="E161" s="111">
        <v>2</v>
      </c>
      <c r="F161" s="111">
        <v>9</v>
      </c>
      <c r="G161" s="111" t="s">
        <v>1343</v>
      </c>
      <c r="H161" s="112">
        <v>31205</v>
      </c>
    </row>
    <row r="162" spans="1:8" ht="15">
      <c r="A162" s="108" t="s">
        <v>1188</v>
      </c>
      <c r="B162" s="109">
        <v>40339</v>
      </c>
      <c r="C162" s="110">
        <v>2010</v>
      </c>
      <c r="D162" s="111" t="s">
        <v>227</v>
      </c>
      <c r="E162" s="111">
        <v>2</v>
      </c>
      <c r="F162" s="111">
        <v>10</v>
      </c>
      <c r="G162" s="111" t="s">
        <v>1342</v>
      </c>
      <c r="H162" s="112">
        <v>21613</v>
      </c>
    </row>
    <row r="163" spans="1:8" ht="15">
      <c r="A163" s="108" t="s">
        <v>1188</v>
      </c>
      <c r="B163" s="109">
        <v>40340</v>
      </c>
      <c r="C163" s="110">
        <v>2010</v>
      </c>
      <c r="D163" s="111" t="s">
        <v>227</v>
      </c>
      <c r="E163" s="111">
        <v>2</v>
      </c>
      <c r="F163" s="111">
        <v>11</v>
      </c>
      <c r="G163" s="111" t="s">
        <v>278</v>
      </c>
      <c r="H163" s="112">
        <v>32518</v>
      </c>
    </row>
    <row r="164" spans="1:8" ht="15">
      <c r="A164" s="108" t="s">
        <v>1188</v>
      </c>
      <c r="B164" s="109">
        <v>40341</v>
      </c>
      <c r="C164" s="110">
        <v>2010</v>
      </c>
      <c r="D164" s="111" t="s">
        <v>227</v>
      </c>
      <c r="E164" s="111">
        <v>2</v>
      </c>
      <c r="F164" s="111">
        <v>12</v>
      </c>
      <c r="G164" s="111" t="s">
        <v>279</v>
      </c>
      <c r="H164" s="112">
        <v>66834</v>
      </c>
    </row>
    <row r="165" spans="1:8" ht="15">
      <c r="A165" s="108" t="s">
        <v>1188</v>
      </c>
      <c r="B165" s="109">
        <v>40342</v>
      </c>
      <c r="C165" s="110">
        <v>2010</v>
      </c>
      <c r="D165" s="111" t="s">
        <v>227</v>
      </c>
      <c r="E165" s="111">
        <v>2</v>
      </c>
      <c r="F165" s="111">
        <v>13</v>
      </c>
      <c r="G165" s="111" t="s">
        <v>280</v>
      </c>
      <c r="H165" s="112">
        <v>72014</v>
      </c>
    </row>
    <row r="166" spans="1:8" ht="15">
      <c r="A166" s="108" t="s">
        <v>1188</v>
      </c>
      <c r="B166" s="109">
        <v>40343</v>
      </c>
      <c r="C166" s="110">
        <v>2010</v>
      </c>
      <c r="D166" s="111" t="s">
        <v>227</v>
      </c>
      <c r="E166" s="111">
        <v>2</v>
      </c>
      <c r="F166" s="111">
        <v>14</v>
      </c>
      <c r="G166" s="111" t="s">
        <v>281</v>
      </c>
      <c r="H166" s="112">
        <v>48532</v>
      </c>
    </row>
    <row r="167" spans="1:8" ht="15">
      <c r="A167" s="108" t="s">
        <v>1188</v>
      </c>
      <c r="B167" s="109">
        <v>40344</v>
      </c>
      <c r="C167" s="110">
        <v>2010</v>
      </c>
      <c r="D167" s="111" t="s">
        <v>227</v>
      </c>
      <c r="E167" s="111">
        <v>3</v>
      </c>
      <c r="F167" s="111">
        <v>15</v>
      </c>
      <c r="G167" s="111" t="s">
        <v>282</v>
      </c>
      <c r="H167" s="112">
        <v>27847</v>
      </c>
    </row>
    <row r="168" spans="1:8" ht="15">
      <c r="A168" s="108" t="s">
        <v>1188</v>
      </c>
      <c r="B168" s="109">
        <v>40345</v>
      </c>
      <c r="C168" s="110">
        <v>2010</v>
      </c>
      <c r="D168" s="111" t="s">
        <v>227</v>
      </c>
      <c r="E168" s="111">
        <v>3</v>
      </c>
      <c r="F168" s="111">
        <v>16</v>
      </c>
      <c r="G168" s="111" t="s">
        <v>1343</v>
      </c>
      <c r="H168" s="112">
        <v>53035</v>
      </c>
    </row>
    <row r="169" spans="1:8" ht="15">
      <c r="A169" s="108" t="s">
        <v>1188</v>
      </c>
      <c r="B169" s="109">
        <v>40346</v>
      </c>
      <c r="C169" s="110">
        <v>2010</v>
      </c>
      <c r="D169" s="111" t="s">
        <v>227</v>
      </c>
      <c r="E169" s="111">
        <v>3</v>
      </c>
      <c r="F169" s="111">
        <v>17</v>
      </c>
      <c r="G169" s="111" t="s">
        <v>1342</v>
      </c>
      <c r="H169" s="112">
        <v>18034</v>
      </c>
    </row>
    <row r="170" spans="1:8" ht="15">
      <c r="A170" s="108" t="s">
        <v>1188</v>
      </c>
      <c r="B170" s="109">
        <v>40347</v>
      </c>
      <c r="C170" s="110">
        <v>2010</v>
      </c>
      <c r="D170" s="111" t="s">
        <v>227</v>
      </c>
      <c r="E170" s="111">
        <v>3</v>
      </c>
      <c r="F170" s="111">
        <v>18</v>
      </c>
      <c r="G170" s="111" t="s">
        <v>278</v>
      </c>
      <c r="H170" s="112">
        <v>78637</v>
      </c>
    </row>
    <row r="171" spans="1:8" ht="15">
      <c r="A171" s="108" t="s">
        <v>1188</v>
      </c>
      <c r="B171" s="109">
        <v>40348</v>
      </c>
      <c r="C171" s="110">
        <v>2010</v>
      </c>
      <c r="D171" s="111" t="s">
        <v>227</v>
      </c>
      <c r="E171" s="111">
        <v>3</v>
      </c>
      <c r="F171" s="111">
        <v>19</v>
      </c>
      <c r="G171" s="111" t="s">
        <v>279</v>
      </c>
      <c r="H171" s="112">
        <v>22904</v>
      </c>
    </row>
    <row r="172" spans="1:8" ht="15">
      <c r="A172" s="108" t="s">
        <v>1188</v>
      </c>
      <c r="B172" s="109">
        <v>40349</v>
      </c>
      <c r="C172" s="110">
        <v>2010</v>
      </c>
      <c r="D172" s="111" t="s">
        <v>227</v>
      </c>
      <c r="E172" s="111">
        <v>3</v>
      </c>
      <c r="F172" s="111">
        <v>20</v>
      </c>
      <c r="G172" s="111" t="s">
        <v>280</v>
      </c>
      <c r="H172" s="112">
        <v>34140</v>
      </c>
    </row>
    <row r="173" spans="1:8" ht="15">
      <c r="A173" s="108" t="s">
        <v>1188</v>
      </c>
      <c r="B173" s="109">
        <v>40350</v>
      </c>
      <c r="C173" s="110">
        <v>2010</v>
      </c>
      <c r="D173" s="111" t="s">
        <v>227</v>
      </c>
      <c r="E173" s="111">
        <v>3</v>
      </c>
      <c r="F173" s="111">
        <v>21</v>
      </c>
      <c r="G173" s="111" t="s">
        <v>281</v>
      </c>
      <c r="H173" s="112">
        <v>77054</v>
      </c>
    </row>
    <row r="174" spans="1:8" ht="15">
      <c r="A174" s="108" t="s">
        <v>1188</v>
      </c>
      <c r="B174" s="109">
        <v>40351</v>
      </c>
      <c r="C174" s="110">
        <v>2010</v>
      </c>
      <c r="D174" s="111" t="s">
        <v>227</v>
      </c>
      <c r="E174" s="111">
        <v>4</v>
      </c>
      <c r="F174" s="111">
        <v>22</v>
      </c>
      <c r="G174" s="111" t="s">
        <v>282</v>
      </c>
      <c r="H174" s="112">
        <v>78475</v>
      </c>
    </row>
    <row r="175" spans="1:8" ht="15">
      <c r="A175" s="108" t="s">
        <v>1188</v>
      </c>
      <c r="B175" s="109">
        <v>40352</v>
      </c>
      <c r="C175" s="110">
        <v>2010</v>
      </c>
      <c r="D175" s="111" t="s">
        <v>227</v>
      </c>
      <c r="E175" s="111">
        <v>4</v>
      </c>
      <c r="F175" s="111">
        <v>23</v>
      </c>
      <c r="G175" s="111" t="s">
        <v>1343</v>
      </c>
      <c r="H175" s="112">
        <v>88101</v>
      </c>
    </row>
    <row r="176" spans="1:8" ht="15">
      <c r="A176" s="108" t="s">
        <v>1188</v>
      </c>
      <c r="B176" s="109">
        <v>40353</v>
      </c>
      <c r="C176" s="110">
        <v>2010</v>
      </c>
      <c r="D176" s="111" t="s">
        <v>227</v>
      </c>
      <c r="E176" s="111">
        <v>4</v>
      </c>
      <c r="F176" s="111">
        <v>24</v>
      </c>
      <c r="G176" s="111" t="s">
        <v>1342</v>
      </c>
      <c r="H176" s="112">
        <v>74783</v>
      </c>
    </row>
    <row r="177" spans="1:8" ht="15">
      <c r="A177" s="108" t="s">
        <v>1188</v>
      </c>
      <c r="B177" s="109">
        <v>40354</v>
      </c>
      <c r="C177" s="110">
        <v>2010</v>
      </c>
      <c r="D177" s="111" t="s">
        <v>227</v>
      </c>
      <c r="E177" s="111">
        <v>4</v>
      </c>
      <c r="F177" s="111">
        <v>25</v>
      </c>
      <c r="G177" s="111" t="s">
        <v>278</v>
      </c>
      <c r="H177" s="112">
        <v>19984</v>
      </c>
    </row>
    <row r="178" spans="1:8" ht="15">
      <c r="A178" s="108" t="s">
        <v>1188</v>
      </c>
      <c r="B178" s="109">
        <v>40355</v>
      </c>
      <c r="C178" s="110">
        <v>2010</v>
      </c>
      <c r="D178" s="111" t="s">
        <v>227</v>
      </c>
      <c r="E178" s="111">
        <v>4</v>
      </c>
      <c r="F178" s="111">
        <v>26</v>
      </c>
      <c r="G178" s="111" t="s">
        <v>279</v>
      </c>
      <c r="H178" s="112">
        <v>15210</v>
      </c>
    </row>
    <row r="179" spans="1:8" ht="15">
      <c r="A179" s="108" t="s">
        <v>1188</v>
      </c>
      <c r="B179" s="109">
        <v>40356</v>
      </c>
      <c r="C179" s="110">
        <v>2010</v>
      </c>
      <c r="D179" s="111" t="s">
        <v>227</v>
      </c>
      <c r="E179" s="111">
        <v>4</v>
      </c>
      <c r="F179" s="111">
        <v>27</v>
      </c>
      <c r="G179" s="111" t="s">
        <v>280</v>
      </c>
      <c r="H179" s="112">
        <v>24746</v>
      </c>
    </row>
    <row r="180" spans="1:8" ht="15">
      <c r="A180" s="108" t="s">
        <v>1188</v>
      </c>
      <c r="B180" s="109">
        <v>40357</v>
      </c>
      <c r="C180" s="110">
        <v>2010</v>
      </c>
      <c r="D180" s="111" t="s">
        <v>227</v>
      </c>
      <c r="E180" s="111">
        <v>4</v>
      </c>
      <c r="F180" s="111">
        <v>28</v>
      </c>
      <c r="G180" s="111" t="s">
        <v>281</v>
      </c>
      <c r="H180" s="112">
        <v>77125</v>
      </c>
    </row>
    <row r="181" spans="1:8" ht="15">
      <c r="A181" s="108" t="s">
        <v>1188</v>
      </c>
      <c r="B181" s="109">
        <v>40358</v>
      </c>
      <c r="C181" s="110">
        <v>2010</v>
      </c>
      <c r="D181" s="111" t="s">
        <v>227</v>
      </c>
      <c r="E181" s="111">
        <v>5</v>
      </c>
      <c r="F181" s="111">
        <v>29</v>
      </c>
      <c r="G181" s="111" t="s">
        <v>282</v>
      </c>
      <c r="H181" s="112">
        <v>88029</v>
      </c>
    </row>
    <row r="182" spans="1:8" ht="15">
      <c r="A182" s="108" t="s">
        <v>1188</v>
      </c>
      <c r="B182" s="109">
        <v>40359</v>
      </c>
      <c r="C182" s="110">
        <v>2010</v>
      </c>
      <c r="D182" s="111" t="s">
        <v>227</v>
      </c>
      <c r="E182" s="111">
        <v>5</v>
      </c>
      <c r="F182" s="111">
        <v>30</v>
      </c>
      <c r="G182" s="111" t="s">
        <v>1343</v>
      </c>
      <c r="H182" s="112">
        <v>66028</v>
      </c>
    </row>
    <row r="183" spans="1:8" ht="15">
      <c r="A183" s="108" t="s">
        <v>1188</v>
      </c>
      <c r="B183" s="109">
        <v>40360</v>
      </c>
      <c r="C183" s="110">
        <v>2010</v>
      </c>
      <c r="D183" s="111" t="s">
        <v>228</v>
      </c>
      <c r="E183" s="111">
        <v>1</v>
      </c>
      <c r="F183" s="111">
        <v>1</v>
      </c>
      <c r="G183" s="111" t="s">
        <v>1342</v>
      </c>
      <c r="H183" s="112">
        <v>54067</v>
      </c>
    </row>
    <row r="184" spans="1:8" ht="15">
      <c r="A184" s="108" t="s">
        <v>1188</v>
      </c>
      <c r="B184" s="109">
        <v>40361</v>
      </c>
      <c r="C184" s="110">
        <v>2010</v>
      </c>
      <c r="D184" s="111" t="s">
        <v>228</v>
      </c>
      <c r="E184" s="111">
        <v>1</v>
      </c>
      <c r="F184" s="111">
        <v>2</v>
      </c>
      <c r="G184" s="111" t="s">
        <v>278</v>
      </c>
      <c r="H184" s="112">
        <v>31352</v>
      </c>
    </row>
    <row r="185" spans="1:8" ht="15">
      <c r="A185" s="108" t="s">
        <v>1188</v>
      </c>
      <c r="B185" s="109">
        <v>40362</v>
      </c>
      <c r="C185" s="110">
        <v>2010</v>
      </c>
      <c r="D185" s="111" t="s">
        <v>228</v>
      </c>
      <c r="E185" s="111">
        <v>1</v>
      </c>
      <c r="F185" s="111">
        <v>3</v>
      </c>
      <c r="G185" s="111" t="s">
        <v>279</v>
      </c>
      <c r="H185" s="112">
        <v>86095</v>
      </c>
    </row>
    <row r="186" spans="1:8" ht="15">
      <c r="A186" s="108" t="s">
        <v>1188</v>
      </c>
      <c r="B186" s="109">
        <v>40363</v>
      </c>
      <c r="C186" s="110">
        <v>2010</v>
      </c>
      <c r="D186" s="111" t="s">
        <v>228</v>
      </c>
      <c r="E186" s="111">
        <v>1</v>
      </c>
      <c r="F186" s="111">
        <v>4</v>
      </c>
      <c r="G186" s="111" t="s">
        <v>280</v>
      </c>
      <c r="H186" s="112">
        <v>88639</v>
      </c>
    </row>
    <row r="187" spans="1:8" ht="15">
      <c r="A187" s="108" t="s">
        <v>1188</v>
      </c>
      <c r="B187" s="109">
        <v>40364</v>
      </c>
      <c r="C187" s="110">
        <v>2010</v>
      </c>
      <c r="D187" s="111" t="s">
        <v>228</v>
      </c>
      <c r="E187" s="111">
        <v>1</v>
      </c>
      <c r="F187" s="111">
        <v>5</v>
      </c>
      <c r="G187" s="111" t="s">
        <v>281</v>
      </c>
      <c r="H187" s="112">
        <v>55802</v>
      </c>
    </row>
    <row r="188" spans="1:8" ht="15">
      <c r="A188" s="108" t="s">
        <v>1188</v>
      </c>
      <c r="B188" s="109">
        <v>40365</v>
      </c>
      <c r="C188" s="110">
        <v>2010</v>
      </c>
      <c r="D188" s="111" t="s">
        <v>228</v>
      </c>
      <c r="E188" s="111">
        <v>1</v>
      </c>
      <c r="F188" s="111">
        <v>6</v>
      </c>
      <c r="G188" s="111" t="s">
        <v>282</v>
      </c>
      <c r="H188" s="112">
        <v>16964</v>
      </c>
    </row>
    <row r="189" spans="1:8" ht="15">
      <c r="A189" s="108" t="s">
        <v>1188</v>
      </c>
      <c r="B189" s="109">
        <v>40366</v>
      </c>
      <c r="C189" s="110">
        <v>2010</v>
      </c>
      <c r="D189" s="111" t="s">
        <v>228</v>
      </c>
      <c r="E189" s="111">
        <v>1</v>
      </c>
      <c r="F189" s="111">
        <v>7</v>
      </c>
      <c r="G189" s="111" t="s">
        <v>1343</v>
      </c>
      <c r="H189" s="112">
        <v>47450</v>
      </c>
    </row>
    <row r="190" spans="1:8" ht="15">
      <c r="A190" s="108" t="s">
        <v>1188</v>
      </c>
      <c r="B190" s="109">
        <v>40367</v>
      </c>
      <c r="C190" s="110">
        <v>2010</v>
      </c>
      <c r="D190" s="111" t="s">
        <v>228</v>
      </c>
      <c r="E190" s="111">
        <v>2</v>
      </c>
      <c r="F190" s="111">
        <v>8</v>
      </c>
      <c r="G190" s="111" t="s">
        <v>1342</v>
      </c>
      <c r="H190" s="112">
        <v>43615</v>
      </c>
    </row>
    <row r="191" spans="1:8" ht="15">
      <c r="A191" s="108" t="s">
        <v>1188</v>
      </c>
      <c r="B191" s="109">
        <v>40368</v>
      </c>
      <c r="C191" s="110">
        <v>2010</v>
      </c>
      <c r="D191" s="111" t="s">
        <v>228</v>
      </c>
      <c r="E191" s="111">
        <v>2</v>
      </c>
      <c r="F191" s="111">
        <v>9</v>
      </c>
      <c r="G191" s="111" t="s">
        <v>278</v>
      </c>
      <c r="H191" s="112">
        <v>45334</v>
      </c>
    </row>
    <row r="192" spans="1:8" ht="15">
      <c r="A192" s="108" t="s">
        <v>1188</v>
      </c>
      <c r="B192" s="109">
        <v>40369</v>
      </c>
      <c r="C192" s="110">
        <v>2010</v>
      </c>
      <c r="D192" s="111" t="s">
        <v>228</v>
      </c>
      <c r="E192" s="111">
        <v>2</v>
      </c>
      <c r="F192" s="111">
        <v>10</v>
      </c>
      <c r="G192" s="111" t="s">
        <v>279</v>
      </c>
      <c r="H192" s="112">
        <v>58666</v>
      </c>
    </row>
    <row r="193" spans="1:8" ht="15">
      <c r="A193" s="108" t="s">
        <v>1188</v>
      </c>
      <c r="B193" s="109">
        <v>40370</v>
      </c>
      <c r="C193" s="110">
        <v>2010</v>
      </c>
      <c r="D193" s="111" t="s">
        <v>228</v>
      </c>
      <c r="E193" s="111">
        <v>2</v>
      </c>
      <c r="F193" s="111">
        <v>11</v>
      </c>
      <c r="G193" s="111" t="s">
        <v>280</v>
      </c>
      <c r="H193" s="112">
        <v>58646</v>
      </c>
    </row>
    <row r="194" spans="1:8" ht="15">
      <c r="A194" s="108" t="s">
        <v>1188</v>
      </c>
      <c r="B194" s="109">
        <v>40371</v>
      </c>
      <c r="C194" s="110">
        <v>2010</v>
      </c>
      <c r="D194" s="111" t="s">
        <v>228</v>
      </c>
      <c r="E194" s="111">
        <v>2</v>
      </c>
      <c r="F194" s="111">
        <v>12</v>
      </c>
      <c r="G194" s="111" t="s">
        <v>281</v>
      </c>
      <c r="H194" s="112">
        <v>39631</v>
      </c>
    </row>
    <row r="195" spans="1:8" ht="15">
      <c r="A195" s="108" t="s">
        <v>1188</v>
      </c>
      <c r="B195" s="109">
        <v>40372</v>
      </c>
      <c r="C195" s="110">
        <v>2010</v>
      </c>
      <c r="D195" s="111" t="s">
        <v>228</v>
      </c>
      <c r="E195" s="111">
        <v>2</v>
      </c>
      <c r="F195" s="111">
        <v>13</v>
      </c>
      <c r="G195" s="111" t="s">
        <v>282</v>
      </c>
      <c r="H195" s="112">
        <v>40751</v>
      </c>
    </row>
    <row r="196" spans="1:8" ht="15">
      <c r="A196" s="108" t="s">
        <v>1188</v>
      </c>
      <c r="B196" s="109">
        <v>40373</v>
      </c>
      <c r="C196" s="110">
        <v>2010</v>
      </c>
      <c r="D196" s="111" t="s">
        <v>228</v>
      </c>
      <c r="E196" s="111">
        <v>2</v>
      </c>
      <c r="F196" s="111">
        <v>14</v>
      </c>
      <c r="G196" s="111" t="s">
        <v>1343</v>
      </c>
      <c r="H196" s="112">
        <v>53989</v>
      </c>
    </row>
    <row r="197" spans="1:8" ht="15">
      <c r="A197" s="108" t="s">
        <v>1188</v>
      </c>
      <c r="B197" s="109">
        <v>40374</v>
      </c>
      <c r="C197" s="110">
        <v>2010</v>
      </c>
      <c r="D197" s="111" t="s">
        <v>228</v>
      </c>
      <c r="E197" s="111">
        <v>3</v>
      </c>
      <c r="F197" s="111">
        <v>15</v>
      </c>
      <c r="G197" s="111" t="s">
        <v>1342</v>
      </c>
      <c r="H197" s="112">
        <v>72125</v>
      </c>
    </row>
    <row r="198" spans="1:8" ht="15">
      <c r="A198" s="108" t="s">
        <v>1188</v>
      </c>
      <c r="B198" s="109">
        <v>40375</v>
      </c>
      <c r="C198" s="110">
        <v>2010</v>
      </c>
      <c r="D198" s="111" t="s">
        <v>228</v>
      </c>
      <c r="E198" s="111">
        <v>3</v>
      </c>
      <c r="F198" s="111">
        <v>16</v>
      </c>
      <c r="G198" s="111" t="s">
        <v>278</v>
      </c>
      <c r="H198" s="112">
        <v>63126</v>
      </c>
    </row>
    <row r="199" spans="1:8" ht="15">
      <c r="A199" s="108" t="s">
        <v>1188</v>
      </c>
      <c r="B199" s="109">
        <v>40376</v>
      </c>
      <c r="C199" s="110">
        <v>2010</v>
      </c>
      <c r="D199" s="111" t="s">
        <v>228</v>
      </c>
      <c r="E199" s="111">
        <v>3</v>
      </c>
      <c r="F199" s="111">
        <v>17</v>
      </c>
      <c r="G199" s="111" t="s">
        <v>279</v>
      </c>
      <c r="H199" s="112">
        <v>20099</v>
      </c>
    </row>
    <row r="200" spans="1:8" ht="15">
      <c r="A200" s="108" t="s">
        <v>1188</v>
      </c>
      <c r="B200" s="109">
        <v>40377</v>
      </c>
      <c r="C200" s="110">
        <v>2010</v>
      </c>
      <c r="D200" s="111" t="s">
        <v>228</v>
      </c>
      <c r="E200" s="111">
        <v>3</v>
      </c>
      <c r="F200" s="111">
        <v>18</v>
      </c>
      <c r="G200" s="111" t="s">
        <v>280</v>
      </c>
      <c r="H200" s="112">
        <v>21799</v>
      </c>
    </row>
    <row r="201" spans="1:8" ht="15">
      <c r="A201" s="108" t="s">
        <v>1188</v>
      </c>
      <c r="B201" s="109">
        <v>40378</v>
      </c>
      <c r="C201" s="110">
        <v>2010</v>
      </c>
      <c r="D201" s="111" t="s">
        <v>228</v>
      </c>
      <c r="E201" s="111">
        <v>3</v>
      </c>
      <c r="F201" s="111">
        <v>19</v>
      </c>
      <c r="G201" s="111" t="s">
        <v>281</v>
      </c>
      <c r="H201" s="112">
        <v>75863</v>
      </c>
    </row>
    <row r="202" spans="1:8" ht="15">
      <c r="A202" s="108" t="s">
        <v>1188</v>
      </c>
      <c r="B202" s="109">
        <v>40379</v>
      </c>
      <c r="C202" s="110">
        <v>2010</v>
      </c>
      <c r="D202" s="111" t="s">
        <v>228</v>
      </c>
      <c r="E202" s="111">
        <v>3</v>
      </c>
      <c r="F202" s="111">
        <v>20</v>
      </c>
      <c r="G202" s="111" t="s">
        <v>282</v>
      </c>
      <c r="H202" s="112">
        <v>50936</v>
      </c>
    </row>
    <row r="203" spans="1:8" ht="15">
      <c r="A203" s="108" t="s">
        <v>1188</v>
      </c>
      <c r="B203" s="109">
        <v>40380</v>
      </c>
      <c r="C203" s="110">
        <v>2010</v>
      </c>
      <c r="D203" s="111" t="s">
        <v>228</v>
      </c>
      <c r="E203" s="111">
        <v>3</v>
      </c>
      <c r="F203" s="111">
        <v>21</v>
      </c>
      <c r="G203" s="111" t="s">
        <v>1343</v>
      </c>
      <c r="H203" s="112">
        <v>82485</v>
      </c>
    </row>
    <row r="204" spans="1:8" ht="15">
      <c r="A204" s="108" t="s">
        <v>1188</v>
      </c>
      <c r="B204" s="109">
        <v>40381</v>
      </c>
      <c r="C204" s="110">
        <v>2010</v>
      </c>
      <c r="D204" s="111" t="s">
        <v>228</v>
      </c>
      <c r="E204" s="111">
        <v>4</v>
      </c>
      <c r="F204" s="111">
        <v>22</v>
      </c>
      <c r="G204" s="111" t="s">
        <v>1342</v>
      </c>
      <c r="H204" s="112">
        <v>29812</v>
      </c>
    </row>
    <row r="205" spans="1:8" ht="15">
      <c r="A205" s="108" t="s">
        <v>1188</v>
      </c>
      <c r="B205" s="109">
        <v>40382</v>
      </c>
      <c r="C205" s="110">
        <v>2010</v>
      </c>
      <c r="D205" s="111" t="s">
        <v>228</v>
      </c>
      <c r="E205" s="111">
        <v>4</v>
      </c>
      <c r="F205" s="111">
        <v>23</v>
      </c>
      <c r="G205" s="111" t="s">
        <v>278</v>
      </c>
      <c r="H205" s="112">
        <v>32575</v>
      </c>
    </row>
    <row r="206" spans="1:8" ht="15">
      <c r="A206" s="108" t="s">
        <v>1188</v>
      </c>
      <c r="B206" s="109">
        <v>40383</v>
      </c>
      <c r="C206" s="110">
        <v>2010</v>
      </c>
      <c r="D206" s="111" t="s">
        <v>228</v>
      </c>
      <c r="E206" s="111">
        <v>4</v>
      </c>
      <c r="F206" s="111">
        <v>24</v>
      </c>
      <c r="G206" s="111" t="s">
        <v>279</v>
      </c>
      <c r="H206" s="112">
        <v>46050</v>
      </c>
    </row>
    <row r="207" spans="1:8" ht="15">
      <c r="A207" s="108" t="s">
        <v>1188</v>
      </c>
      <c r="B207" s="109">
        <v>40384</v>
      </c>
      <c r="C207" s="110">
        <v>2010</v>
      </c>
      <c r="D207" s="111" t="s">
        <v>228</v>
      </c>
      <c r="E207" s="111">
        <v>4</v>
      </c>
      <c r="F207" s="111">
        <v>25</v>
      </c>
      <c r="G207" s="111" t="s">
        <v>280</v>
      </c>
      <c r="H207" s="112">
        <v>77198</v>
      </c>
    </row>
    <row r="208" spans="1:8" ht="15">
      <c r="A208" s="108" t="s">
        <v>1188</v>
      </c>
      <c r="B208" s="109">
        <v>40385</v>
      </c>
      <c r="C208" s="110">
        <v>2010</v>
      </c>
      <c r="D208" s="111" t="s">
        <v>228</v>
      </c>
      <c r="E208" s="111">
        <v>4</v>
      </c>
      <c r="F208" s="111">
        <v>26</v>
      </c>
      <c r="G208" s="111" t="s">
        <v>281</v>
      </c>
      <c r="H208" s="112">
        <v>30453</v>
      </c>
    </row>
    <row r="209" spans="1:8" ht="15">
      <c r="A209" s="108" t="s">
        <v>1188</v>
      </c>
      <c r="B209" s="109">
        <v>40386</v>
      </c>
      <c r="C209" s="110">
        <v>2010</v>
      </c>
      <c r="D209" s="111" t="s">
        <v>228</v>
      </c>
      <c r="E209" s="111">
        <v>4</v>
      </c>
      <c r="F209" s="111">
        <v>27</v>
      </c>
      <c r="G209" s="111" t="s">
        <v>282</v>
      </c>
      <c r="H209" s="112">
        <v>34543</v>
      </c>
    </row>
    <row r="210" spans="1:8" ht="15">
      <c r="A210" s="108" t="s">
        <v>1188</v>
      </c>
      <c r="B210" s="109">
        <v>40387</v>
      </c>
      <c r="C210" s="110">
        <v>2010</v>
      </c>
      <c r="D210" s="111" t="s">
        <v>228</v>
      </c>
      <c r="E210" s="111">
        <v>4</v>
      </c>
      <c r="F210" s="111">
        <v>28</v>
      </c>
      <c r="G210" s="111" t="s">
        <v>1343</v>
      </c>
      <c r="H210" s="112">
        <v>82802</v>
      </c>
    </row>
    <row r="211" spans="1:8" ht="15">
      <c r="A211" s="108" t="s">
        <v>1188</v>
      </c>
      <c r="B211" s="109">
        <v>40388</v>
      </c>
      <c r="C211" s="110">
        <v>2010</v>
      </c>
      <c r="D211" s="111" t="s">
        <v>228</v>
      </c>
      <c r="E211" s="111">
        <v>5</v>
      </c>
      <c r="F211" s="111">
        <v>29</v>
      </c>
      <c r="G211" s="111" t="s">
        <v>1342</v>
      </c>
      <c r="H211" s="112">
        <v>24605</v>
      </c>
    </row>
    <row r="212" spans="1:8" ht="15">
      <c r="A212" s="108" t="s">
        <v>1188</v>
      </c>
      <c r="B212" s="109">
        <v>40389</v>
      </c>
      <c r="C212" s="110">
        <v>2010</v>
      </c>
      <c r="D212" s="111" t="s">
        <v>228</v>
      </c>
      <c r="E212" s="111">
        <v>5</v>
      </c>
      <c r="F212" s="111">
        <v>30</v>
      </c>
      <c r="G212" s="111" t="s">
        <v>278</v>
      </c>
      <c r="H212" s="112">
        <v>14677</v>
      </c>
    </row>
    <row r="213" spans="1:8" ht="15">
      <c r="A213" s="108" t="s">
        <v>1188</v>
      </c>
      <c r="B213" s="109">
        <v>40390</v>
      </c>
      <c r="C213" s="110">
        <v>2010</v>
      </c>
      <c r="D213" s="111" t="s">
        <v>228</v>
      </c>
      <c r="E213" s="111">
        <v>5</v>
      </c>
      <c r="F213" s="111">
        <v>31</v>
      </c>
      <c r="G213" s="111" t="s">
        <v>279</v>
      </c>
      <c r="H213" s="112">
        <v>53805</v>
      </c>
    </row>
    <row r="214" spans="1:8" ht="15">
      <c r="A214" s="108" t="s">
        <v>1188</v>
      </c>
      <c r="B214" s="109">
        <v>40391</v>
      </c>
      <c r="C214" s="110">
        <v>2010</v>
      </c>
      <c r="D214" s="111" t="s">
        <v>229</v>
      </c>
      <c r="E214" s="111">
        <v>1</v>
      </c>
      <c r="F214" s="111">
        <v>1</v>
      </c>
      <c r="G214" s="111" t="s">
        <v>280</v>
      </c>
      <c r="H214" s="112">
        <v>74900</v>
      </c>
    </row>
    <row r="215" spans="1:8" ht="15">
      <c r="A215" s="108" t="s">
        <v>1188</v>
      </c>
      <c r="B215" s="109">
        <v>40392</v>
      </c>
      <c r="C215" s="110">
        <v>2010</v>
      </c>
      <c r="D215" s="111" t="s">
        <v>229</v>
      </c>
      <c r="E215" s="111">
        <v>1</v>
      </c>
      <c r="F215" s="111">
        <v>2</v>
      </c>
      <c r="G215" s="111" t="s">
        <v>281</v>
      </c>
      <c r="H215" s="112">
        <v>14916</v>
      </c>
    </row>
    <row r="216" spans="1:8" ht="15">
      <c r="A216" s="108" t="s">
        <v>1188</v>
      </c>
      <c r="B216" s="109">
        <v>40393</v>
      </c>
      <c r="C216" s="110">
        <v>2010</v>
      </c>
      <c r="D216" s="111" t="s">
        <v>229</v>
      </c>
      <c r="E216" s="111">
        <v>1</v>
      </c>
      <c r="F216" s="111">
        <v>3</v>
      </c>
      <c r="G216" s="111" t="s">
        <v>282</v>
      </c>
      <c r="H216" s="112">
        <v>83943</v>
      </c>
    </row>
    <row r="217" spans="1:8" ht="15">
      <c r="A217" s="108" t="s">
        <v>1188</v>
      </c>
      <c r="B217" s="109">
        <v>40394</v>
      </c>
      <c r="C217" s="110">
        <v>2010</v>
      </c>
      <c r="D217" s="111" t="s">
        <v>229</v>
      </c>
      <c r="E217" s="111">
        <v>1</v>
      </c>
      <c r="F217" s="111">
        <v>4</v>
      </c>
      <c r="G217" s="111" t="s">
        <v>1343</v>
      </c>
      <c r="H217" s="112">
        <v>25566</v>
      </c>
    </row>
    <row r="218" spans="1:8" ht="15">
      <c r="A218" s="108" t="s">
        <v>1188</v>
      </c>
      <c r="B218" s="109">
        <v>40395</v>
      </c>
      <c r="C218" s="110">
        <v>2010</v>
      </c>
      <c r="D218" s="111" t="s">
        <v>229</v>
      </c>
      <c r="E218" s="111">
        <v>1</v>
      </c>
      <c r="F218" s="111">
        <v>5</v>
      </c>
      <c r="G218" s="111" t="s">
        <v>1342</v>
      </c>
      <c r="H218" s="112">
        <v>66198</v>
      </c>
    </row>
    <row r="219" spans="1:8" ht="15">
      <c r="A219" s="108" t="s">
        <v>1188</v>
      </c>
      <c r="B219" s="109">
        <v>40396</v>
      </c>
      <c r="C219" s="110">
        <v>2010</v>
      </c>
      <c r="D219" s="111" t="s">
        <v>229</v>
      </c>
      <c r="E219" s="111">
        <v>1</v>
      </c>
      <c r="F219" s="111">
        <v>6</v>
      </c>
      <c r="G219" s="111" t="s">
        <v>278</v>
      </c>
      <c r="H219" s="112">
        <v>79684</v>
      </c>
    </row>
    <row r="220" spans="1:8" ht="15">
      <c r="A220" s="108" t="s">
        <v>1188</v>
      </c>
      <c r="B220" s="109">
        <v>40397</v>
      </c>
      <c r="C220" s="110">
        <v>2010</v>
      </c>
      <c r="D220" s="111" t="s">
        <v>229</v>
      </c>
      <c r="E220" s="111">
        <v>1</v>
      </c>
      <c r="F220" s="111">
        <v>7</v>
      </c>
      <c r="G220" s="111" t="s">
        <v>279</v>
      </c>
      <c r="H220" s="112">
        <v>73893</v>
      </c>
    </row>
    <row r="221" spans="1:8" ht="15">
      <c r="A221" s="108" t="s">
        <v>1188</v>
      </c>
      <c r="B221" s="109">
        <v>40398</v>
      </c>
      <c r="C221" s="110">
        <v>2010</v>
      </c>
      <c r="D221" s="111" t="s">
        <v>229</v>
      </c>
      <c r="E221" s="111">
        <v>2</v>
      </c>
      <c r="F221" s="111">
        <v>8</v>
      </c>
      <c r="G221" s="111" t="s">
        <v>280</v>
      </c>
      <c r="H221" s="112">
        <v>37891</v>
      </c>
    </row>
    <row r="222" spans="1:8" ht="15">
      <c r="A222" s="108" t="s">
        <v>1188</v>
      </c>
      <c r="B222" s="109">
        <v>40399</v>
      </c>
      <c r="C222" s="110">
        <v>2010</v>
      </c>
      <c r="D222" s="111" t="s">
        <v>229</v>
      </c>
      <c r="E222" s="111">
        <v>2</v>
      </c>
      <c r="F222" s="111">
        <v>9</v>
      </c>
      <c r="G222" s="111" t="s">
        <v>281</v>
      </c>
      <c r="H222" s="112">
        <v>71884</v>
      </c>
    </row>
    <row r="223" spans="1:8" ht="15">
      <c r="A223" s="108" t="s">
        <v>1188</v>
      </c>
      <c r="B223" s="109">
        <v>40400</v>
      </c>
      <c r="C223" s="110">
        <v>2010</v>
      </c>
      <c r="D223" s="111" t="s">
        <v>229</v>
      </c>
      <c r="E223" s="111">
        <v>2</v>
      </c>
      <c r="F223" s="111">
        <v>10</v>
      </c>
      <c r="G223" s="111" t="s">
        <v>282</v>
      </c>
      <c r="H223" s="112">
        <v>81095</v>
      </c>
    </row>
    <row r="224" spans="1:8" ht="15">
      <c r="A224" s="108" t="s">
        <v>1188</v>
      </c>
      <c r="B224" s="109">
        <v>40401</v>
      </c>
      <c r="C224" s="110">
        <v>2010</v>
      </c>
      <c r="D224" s="111" t="s">
        <v>229</v>
      </c>
      <c r="E224" s="111">
        <v>2</v>
      </c>
      <c r="F224" s="111">
        <v>11</v>
      </c>
      <c r="G224" s="111" t="s">
        <v>1343</v>
      </c>
      <c r="H224" s="112">
        <v>85403</v>
      </c>
    </row>
    <row r="225" spans="1:8" ht="15">
      <c r="A225" s="108" t="s">
        <v>1188</v>
      </c>
      <c r="B225" s="109">
        <v>40402</v>
      </c>
      <c r="C225" s="110">
        <v>2010</v>
      </c>
      <c r="D225" s="111" t="s">
        <v>229</v>
      </c>
      <c r="E225" s="111">
        <v>2</v>
      </c>
      <c r="F225" s="111">
        <v>12</v>
      </c>
      <c r="G225" s="111" t="s">
        <v>1342</v>
      </c>
      <c r="H225" s="112">
        <v>49497</v>
      </c>
    </row>
    <row r="226" spans="1:8" ht="15">
      <c r="A226" s="108" t="s">
        <v>1188</v>
      </c>
      <c r="B226" s="109">
        <v>40403</v>
      </c>
      <c r="C226" s="110">
        <v>2010</v>
      </c>
      <c r="D226" s="111" t="s">
        <v>229</v>
      </c>
      <c r="E226" s="111">
        <v>2</v>
      </c>
      <c r="F226" s="111">
        <v>13</v>
      </c>
      <c r="G226" s="111" t="s">
        <v>278</v>
      </c>
      <c r="H226" s="112">
        <v>46725</v>
      </c>
    </row>
    <row r="227" spans="1:8" ht="15">
      <c r="A227" s="108" t="s">
        <v>1188</v>
      </c>
      <c r="B227" s="109">
        <v>40404</v>
      </c>
      <c r="C227" s="110">
        <v>2010</v>
      </c>
      <c r="D227" s="111" t="s">
        <v>229</v>
      </c>
      <c r="E227" s="111">
        <v>2</v>
      </c>
      <c r="F227" s="111">
        <v>14</v>
      </c>
      <c r="G227" s="111" t="s">
        <v>279</v>
      </c>
      <c r="H227" s="112">
        <v>57868</v>
      </c>
    </row>
    <row r="228" spans="1:8" ht="15">
      <c r="A228" s="108" t="s">
        <v>1188</v>
      </c>
      <c r="B228" s="109">
        <v>40405</v>
      </c>
      <c r="C228" s="110">
        <v>2010</v>
      </c>
      <c r="D228" s="111" t="s">
        <v>229</v>
      </c>
      <c r="E228" s="111">
        <v>3</v>
      </c>
      <c r="F228" s="111">
        <v>15</v>
      </c>
      <c r="G228" s="111" t="s">
        <v>280</v>
      </c>
      <c r="H228" s="112">
        <v>51607</v>
      </c>
    </row>
    <row r="229" spans="1:8" ht="15">
      <c r="A229" s="108" t="s">
        <v>1188</v>
      </c>
      <c r="B229" s="109">
        <v>40406</v>
      </c>
      <c r="C229" s="110">
        <v>2010</v>
      </c>
      <c r="D229" s="111" t="s">
        <v>229</v>
      </c>
      <c r="E229" s="111">
        <v>3</v>
      </c>
      <c r="F229" s="111">
        <v>16</v>
      </c>
      <c r="G229" s="111" t="s">
        <v>281</v>
      </c>
      <c r="H229" s="112">
        <v>23699</v>
      </c>
    </row>
    <row r="230" spans="1:8" ht="15">
      <c r="A230" s="108" t="s">
        <v>1188</v>
      </c>
      <c r="B230" s="109">
        <v>40407</v>
      </c>
      <c r="C230" s="110">
        <v>2010</v>
      </c>
      <c r="D230" s="111" t="s">
        <v>229</v>
      </c>
      <c r="E230" s="111">
        <v>3</v>
      </c>
      <c r="F230" s="111">
        <v>17</v>
      </c>
      <c r="G230" s="111" t="s">
        <v>282</v>
      </c>
      <c r="H230" s="112">
        <v>43716</v>
      </c>
    </row>
    <row r="231" spans="1:8" ht="15">
      <c r="A231" s="108" t="s">
        <v>1188</v>
      </c>
      <c r="B231" s="109">
        <v>40408</v>
      </c>
      <c r="C231" s="110">
        <v>2010</v>
      </c>
      <c r="D231" s="111" t="s">
        <v>229</v>
      </c>
      <c r="E231" s="111">
        <v>3</v>
      </c>
      <c r="F231" s="111">
        <v>18</v>
      </c>
      <c r="G231" s="111" t="s">
        <v>1343</v>
      </c>
      <c r="H231" s="112">
        <v>63802</v>
      </c>
    </row>
    <row r="232" spans="1:8" ht="15">
      <c r="A232" s="108" t="s">
        <v>1188</v>
      </c>
      <c r="B232" s="109">
        <v>40409</v>
      </c>
      <c r="C232" s="110">
        <v>2010</v>
      </c>
      <c r="D232" s="111" t="s">
        <v>229</v>
      </c>
      <c r="E232" s="111">
        <v>3</v>
      </c>
      <c r="F232" s="111">
        <v>19</v>
      </c>
      <c r="G232" s="111" t="s">
        <v>1342</v>
      </c>
      <c r="H232" s="112">
        <v>23988</v>
      </c>
    </row>
    <row r="233" spans="1:8" ht="15">
      <c r="A233" s="108" t="s">
        <v>1188</v>
      </c>
      <c r="B233" s="109">
        <v>40410</v>
      </c>
      <c r="C233" s="110">
        <v>2010</v>
      </c>
      <c r="D233" s="111" t="s">
        <v>229</v>
      </c>
      <c r="E233" s="111">
        <v>3</v>
      </c>
      <c r="F233" s="111">
        <v>20</v>
      </c>
      <c r="G233" s="111" t="s">
        <v>278</v>
      </c>
      <c r="H233" s="112">
        <v>18744</v>
      </c>
    </row>
    <row r="234" spans="1:8" ht="15">
      <c r="A234" s="108" t="s">
        <v>1188</v>
      </c>
      <c r="B234" s="109">
        <v>40411</v>
      </c>
      <c r="C234" s="110">
        <v>2010</v>
      </c>
      <c r="D234" s="111" t="s">
        <v>229</v>
      </c>
      <c r="E234" s="111">
        <v>3</v>
      </c>
      <c r="F234" s="111">
        <v>21</v>
      </c>
      <c r="G234" s="111" t="s">
        <v>279</v>
      </c>
      <c r="H234" s="112">
        <v>44028</v>
      </c>
    </row>
    <row r="235" spans="1:8" ht="15">
      <c r="A235" s="108" t="s">
        <v>1188</v>
      </c>
      <c r="B235" s="109">
        <v>40412</v>
      </c>
      <c r="C235" s="110">
        <v>2010</v>
      </c>
      <c r="D235" s="111" t="s">
        <v>229</v>
      </c>
      <c r="E235" s="111">
        <v>4</v>
      </c>
      <c r="F235" s="111">
        <v>22</v>
      </c>
      <c r="G235" s="111" t="s">
        <v>280</v>
      </c>
      <c r="H235" s="112">
        <v>79822</v>
      </c>
    </row>
    <row r="236" spans="1:8" ht="15">
      <c r="A236" s="108" t="s">
        <v>1188</v>
      </c>
      <c r="B236" s="109">
        <v>40413</v>
      </c>
      <c r="C236" s="110">
        <v>2010</v>
      </c>
      <c r="D236" s="111" t="s">
        <v>229</v>
      </c>
      <c r="E236" s="111">
        <v>4</v>
      </c>
      <c r="F236" s="111">
        <v>23</v>
      </c>
      <c r="G236" s="111" t="s">
        <v>281</v>
      </c>
      <c r="H236" s="112">
        <v>23158</v>
      </c>
    </row>
    <row r="237" spans="1:8" ht="15">
      <c r="A237" s="108" t="s">
        <v>1188</v>
      </c>
      <c r="B237" s="109">
        <v>40414</v>
      </c>
      <c r="C237" s="110">
        <v>2010</v>
      </c>
      <c r="D237" s="111" t="s">
        <v>229</v>
      </c>
      <c r="E237" s="111">
        <v>4</v>
      </c>
      <c r="F237" s="111">
        <v>24</v>
      </c>
      <c r="G237" s="111" t="s">
        <v>282</v>
      </c>
      <c r="H237" s="112">
        <v>80040</v>
      </c>
    </row>
    <row r="238" spans="1:8" ht="15">
      <c r="A238" s="108" t="s">
        <v>1188</v>
      </c>
      <c r="B238" s="109">
        <v>40415</v>
      </c>
      <c r="C238" s="110">
        <v>2010</v>
      </c>
      <c r="D238" s="111" t="s">
        <v>229</v>
      </c>
      <c r="E238" s="111">
        <v>4</v>
      </c>
      <c r="F238" s="111">
        <v>25</v>
      </c>
      <c r="G238" s="111" t="s">
        <v>1343</v>
      </c>
      <c r="H238" s="112">
        <v>35234</v>
      </c>
    </row>
    <row r="239" spans="1:8" ht="15">
      <c r="A239" s="108" t="s">
        <v>1188</v>
      </c>
      <c r="B239" s="109">
        <v>40416</v>
      </c>
      <c r="C239" s="110">
        <v>2010</v>
      </c>
      <c r="D239" s="111" t="s">
        <v>229</v>
      </c>
      <c r="E239" s="111">
        <v>4</v>
      </c>
      <c r="F239" s="111">
        <v>26</v>
      </c>
      <c r="G239" s="111" t="s">
        <v>1342</v>
      </c>
      <c r="H239" s="112">
        <v>72133</v>
      </c>
    </row>
    <row r="240" spans="1:8" ht="15">
      <c r="A240" s="108" t="s">
        <v>1188</v>
      </c>
      <c r="B240" s="109">
        <v>40417</v>
      </c>
      <c r="C240" s="110">
        <v>2010</v>
      </c>
      <c r="D240" s="111" t="s">
        <v>229</v>
      </c>
      <c r="E240" s="111">
        <v>4</v>
      </c>
      <c r="F240" s="111">
        <v>27</v>
      </c>
      <c r="G240" s="111" t="s">
        <v>278</v>
      </c>
      <c r="H240" s="112">
        <v>87911</v>
      </c>
    </row>
    <row r="241" spans="1:8" ht="15">
      <c r="A241" s="108" t="s">
        <v>1188</v>
      </c>
      <c r="B241" s="109">
        <v>40418</v>
      </c>
      <c r="C241" s="110">
        <v>2010</v>
      </c>
      <c r="D241" s="111" t="s">
        <v>229</v>
      </c>
      <c r="E241" s="111">
        <v>4</v>
      </c>
      <c r="F241" s="111">
        <v>28</v>
      </c>
      <c r="G241" s="111" t="s">
        <v>279</v>
      </c>
      <c r="H241" s="112">
        <v>52779</v>
      </c>
    </row>
    <row r="242" spans="1:8" ht="15">
      <c r="A242" s="108" t="s">
        <v>1188</v>
      </c>
      <c r="B242" s="109">
        <v>40419</v>
      </c>
      <c r="C242" s="110">
        <v>2010</v>
      </c>
      <c r="D242" s="111" t="s">
        <v>229</v>
      </c>
      <c r="E242" s="111">
        <v>5</v>
      </c>
      <c r="F242" s="111">
        <v>29</v>
      </c>
      <c r="G242" s="111" t="s">
        <v>280</v>
      </c>
      <c r="H242" s="112">
        <v>87093</v>
      </c>
    </row>
    <row r="243" spans="1:8" ht="15">
      <c r="A243" s="108" t="s">
        <v>1188</v>
      </c>
      <c r="B243" s="109">
        <v>40420</v>
      </c>
      <c r="C243" s="110">
        <v>2010</v>
      </c>
      <c r="D243" s="111" t="s">
        <v>229</v>
      </c>
      <c r="E243" s="111">
        <v>5</v>
      </c>
      <c r="F243" s="111">
        <v>30</v>
      </c>
      <c r="G243" s="111" t="s">
        <v>281</v>
      </c>
      <c r="H243" s="112">
        <v>21751</v>
      </c>
    </row>
    <row r="244" spans="1:8" ht="15">
      <c r="A244" s="108" t="s">
        <v>1188</v>
      </c>
      <c r="B244" s="109">
        <v>40421</v>
      </c>
      <c r="C244" s="110">
        <v>2010</v>
      </c>
      <c r="D244" s="111" t="s">
        <v>229</v>
      </c>
      <c r="E244" s="111">
        <v>5</v>
      </c>
      <c r="F244" s="111">
        <v>31</v>
      </c>
      <c r="G244" s="111" t="s">
        <v>282</v>
      </c>
      <c r="H244" s="112">
        <v>59139</v>
      </c>
    </row>
    <row r="245" spans="1:8" ht="15">
      <c r="A245" s="108" t="s">
        <v>1188</v>
      </c>
      <c r="B245" s="109">
        <v>40422</v>
      </c>
      <c r="C245" s="110">
        <v>2010</v>
      </c>
      <c r="D245" s="111" t="s">
        <v>230</v>
      </c>
      <c r="E245" s="111">
        <v>1</v>
      </c>
      <c r="F245" s="111">
        <v>1</v>
      </c>
      <c r="G245" s="111" t="s">
        <v>1343</v>
      </c>
      <c r="H245" s="112">
        <v>39057</v>
      </c>
    </row>
    <row r="246" spans="1:8" ht="15">
      <c r="A246" s="108" t="s">
        <v>1188</v>
      </c>
      <c r="B246" s="109">
        <v>40423</v>
      </c>
      <c r="C246" s="110">
        <v>2010</v>
      </c>
      <c r="D246" s="111" t="s">
        <v>230</v>
      </c>
      <c r="E246" s="111">
        <v>1</v>
      </c>
      <c r="F246" s="111">
        <v>2</v>
      </c>
      <c r="G246" s="111" t="s">
        <v>1342</v>
      </c>
      <c r="H246" s="112">
        <v>52794</v>
      </c>
    </row>
    <row r="247" spans="1:8" ht="15">
      <c r="A247" s="108" t="s">
        <v>1188</v>
      </c>
      <c r="B247" s="109">
        <v>40424</v>
      </c>
      <c r="C247" s="110">
        <v>2010</v>
      </c>
      <c r="D247" s="111" t="s">
        <v>230</v>
      </c>
      <c r="E247" s="111">
        <v>1</v>
      </c>
      <c r="F247" s="111">
        <v>3</v>
      </c>
      <c r="G247" s="111" t="s">
        <v>278</v>
      </c>
      <c r="H247" s="112">
        <v>25365</v>
      </c>
    </row>
    <row r="248" spans="1:8" ht="15">
      <c r="A248" s="108" t="s">
        <v>1188</v>
      </c>
      <c r="B248" s="109">
        <v>40425</v>
      </c>
      <c r="C248" s="110">
        <v>2010</v>
      </c>
      <c r="D248" s="111" t="s">
        <v>230</v>
      </c>
      <c r="E248" s="111">
        <v>1</v>
      </c>
      <c r="F248" s="111">
        <v>4</v>
      </c>
      <c r="G248" s="111" t="s">
        <v>279</v>
      </c>
      <c r="H248" s="112">
        <v>32600</v>
      </c>
    </row>
    <row r="249" spans="1:8" ht="15">
      <c r="A249" s="108" t="s">
        <v>1188</v>
      </c>
      <c r="B249" s="109">
        <v>40426</v>
      </c>
      <c r="C249" s="110">
        <v>2010</v>
      </c>
      <c r="D249" s="111" t="s">
        <v>230</v>
      </c>
      <c r="E249" s="111">
        <v>1</v>
      </c>
      <c r="F249" s="111">
        <v>5</v>
      </c>
      <c r="G249" s="111" t="s">
        <v>280</v>
      </c>
      <c r="H249" s="112">
        <v>29122</v>
      </c>
    </row>
    <row r="250" spans="1:8" ht="15">
      <c r="A250" s="108" t="s">
        <v>1188</v>
      </c>
      <c r="B250" s="109">
        <v>40427</v>
      </c>
      <c r="C250" s="110">
        <v>2010</v>
      </c>
      <c r="D250" s="111" t="s">
        <v>230</v>
      </c>
      <c r="E250" s="111">
        <v>1</v>
      </c>
      <c r="F250" s="111">
        <v>6</v>
      </c>
      <c r="G250" s="111" t="s">
        <v>281</v>
      </c>
      <c r="H250" s="112">
        <v>84956</v>
      </c>
    </row>
    <row r="251" spans="1:8" ht="15">
      <c r="A251" s="108" t="s">
        <v>1188</v>
      </c>
      <c r="B251" s="109">
        <v>40428</v>
      </c>
      <c r="C251" s="110">
        <v>2010</v>
      </c>
      <c r="D251" s="111" t="s">
        <v>230</v>
      </c>
      <c r="E251" s="111">
        <v>1</v>
      </c>
      <c r="F251" s="111">
        <v>7</v>
      </c>
      <c r="G251" s="111" t="s">
        <v>282</v>
      </c>
      <c r="H251" s="112">
        <v>87398</v>
      </c>
    </row>
    <row r="252" spans="1:8" ht="15">
      <c r="A252" s="108" t="s">
        <v>1188</v>
      </c>
      <c r="B252" s="109">
        <v>40429</v>
      </c>
      <c r="C252" s="110">
        <v>2010</v>
      </c>
      <c r="D252" s="111" t="s">
        <v>230</v>
      </c>
      <c r="E252" s="111">
        <v>2</v>
      </c>
      <c r="F252" s="111">
        <v>8</v>
      </c>
      <c r="G252" s="111" t="s">
        <v>1343</v>
      </c>
      <c r="H252" s="112">
        <v>33821</v>
      </c>
    </row>
    <row r="253" spans="1:8" ht="15">
      <c r="A253" s="108" t="s">
        <v>1188</v>
      </c>
      <c r="B253" s="109">
        <v>40430</v>
      </c>
      <c r="C253" s="110">
        <v>2010</v>
      </c>
      <c r="D253" s="111" t="s">
        <v>230</v>
      </c>
      <c r="E253" s="111">
        <v>2</v>
      </c>
      <c r="F253" s="111">
        <v>9</v>
      </c>
      <c r="G253" s="111" t="s">
        <v>1342</v>
      </c>
      <c r="H253" s="112">
        <v>30008</v>
      </c>
    </row>
    <row r="254" spans="1:8" ht="15">
      <c r="A254" s="108" t="s">
        <v>1188</v>
      </c>
      <c r="B254" s="109">
        <v>40431</v>
      </c>
      <c r="C254" s="110">
        <v>2010</v>
      </c>
      <c r="D254" s="111" t="s">
        <v>230</v>
      </c>
      <c r="E254" s="111">
        <v>2</v>
      </c>
      <c r="F254" s="111">
        <v>10</v>
      </c>
      <c r="G254" s="111" t="s">
        <v>278</v>
      </c>
      <c r="H254" s="112">
        <v>38733</v>
      </c>
    </row>
    <row r="255" spans="1:8" ht="15">
      <c r="A255" s="108" t="s">
        <v>1188</v>
      </c>
      <c r="B255" s="109">
        <v>40432</v>
      </c>
      <c r="C255" s="110">
        <v>2010</v>
      </c>
      <c r="D255" s="111" t="s">
        <v>230</v>
      </c>
      <c r="E255" s="111">
        <v>2</v>
      </c>
      <c r="F255" s="111">
        <v>11</v>
      </c>
      <c r="G255" s="111" t="s">
        <v>279</v>
      </c>
      <c r="H255" s="112">
        <v>41919</v>
      </c>
    </row>
    <row r="256" spans="1:8" ht="15">
      <c r="A256" s="108" t="s">
        <v>1188</v>
      </c>
      <c r="B256" s="109">
        <v>40433</v>
      </c>
      <c r="C256" s="110">
        <v>2010</v>
      </c>
      <c r="D256" s="111" t="s">
        <v>230</v>
      </c>
      <c r="E256" s="111">
        <v>2</v>
      </c>
      <c r="F256" s="111">
        <v>12</v>
      </c>
      <c r="G256" s="111" t="s">
        <v>280</v>
      </c>
      <c r="H256" s="112">
        <v>24427</v>
      </c>
    </row>
    <row r="257" spans="1:8" ht="15">
      <c r="A257" s="108" t="s">
        <v>1188</v>
      </c>
      <c r="B257" s="109">
        <v>40434</v>
      </c>
      <c r="C257" s="110">
        <v>2010</v>
      </c>
      <c r="D257" s="111" t="s">
        <v>230</v>
      </c>
      <c r="E257" s="111">
        <v>2</v>
      </c>
      <c r="F257" s="111">
        <v>13</v>
      </c>
      <c r="G257" s="111" t="s">
        <v>281</v>
      </c>
      <c r="H257" s="112">
        <v>46677</v>
      </c>
    </row>
    <row r="258" spans="1:8" ht="15">
      <c r="A258" s="108" t="s">
        <v>1188</v>
      </c>
      <c r="B258" s="109">
        <v>40435</v>
      </c>
      <c r="C258" s="110">
        <v>2010</v>
      </c>
      <c r="D258" s="111" t="s">
        <v>230</v>
      </c>
      <c r="E258" s="111">
        <v>2</v>
      </c>
      <c r="F258" s="111">
        <v>14</v>
      </c>
      <c r="G258" s="111" t="s">
        <v>282</v>
      </c>
      <c r="H258" s="112">
        <v>87806</v>
      </c>
    </row>
    <row r="259" spans="1:8" ht="15">
      <c r="A259" s="108" t="s">
        <v>1188</v>
      </c>
      <c r="B259" s="109">
        <v>40436</v>
      </c>
      <c r="C259" s="110">
        <v>2010</v>
      </c>
      <c r="D259" s="111" t="s">
        <v>230</v>
      </c>
      <c r="E259" s="111">
        <v>3</v>
      </c>
      <c r="F259" s="111">
        <v>15</v>
      </c>
      <c r="G259" s="111" t="s">
        <v>1343</v>
      </c>
      <c r="H259" s="112">
        <v>61688</v>
      </c>
    </row>
    <row r="260" spans="1:8" ht="15">
      <c r="A260" s="108" t="s">
        <v>1188</v>
      </c>
      <c r="B260" s="109">
        <v>40437</v>
      </c>
      <c r="C260" s="110">
        <v>2010</v>
      </c>
      <c r="D260" s="111" t="s">
        <v>230</v>
      </c>
      <c r="E260" s="111">
        <v>3</v>
      </c>
      <c r="F260" s="111">
        <v>16</v>
      </c>
      <c r="G260" s="111" t="s">
        <v>1342</v>
      </c>
      <c r="H260" s="112">
        <v>16814</v>
      </c>
    </row>
    <row r="261" spans="1:8" ht="15">
      <c r="A261" s="108" t="s">
        <v>1188</v>
      </c>
      <c r="B261" s="109">
        <v>40438</v>
      </c>
      <c r="C261" s="110">
        <v>2010</v>
      </c>
      <c r="D261" s="111" t="s">
        <v>230</v>
      </c>
      <c r="E261" s="111">
        <v>3</v>
      </c>
      <c r="F261" s="111">
        <v>17</v>
      </c>
      <c r="G261" s="111" t="s">
        <v>278</v>
      </c>
      <c r="H261" s="112">
        <v>57601</v>
      </c>
    </row>
    <row r="262" spans="1:8" ht="15">
      <c r="A262" s="108" t="s">
        <v>1188</v>
      </c>
      <c r="B262" s="109">
        <v>40439</v>
      </c>
      <c r="C262" s="110">
        <v>2010</v>
      </c>
      <c r="D262" s="111" t="s">
        <v>230</v>
      </c>
      <c r="E262" s="111">
        <v>3</v>
      </c>
      <c r="F262" s="111">
        <v>18</v>
      </c>
      <c r="G262" s="111" t="s">
        <v>279</v>
      </c>
      <c r="H262" s="112">
        <v>58290</v>
      </c>
    </row>
    <row r="263" spans="1:8" ht="15">
      <c r="A263" s="108" t="s">
        <v>1188</v>
      </c>
      <c r="B263" s="109">
        <v>40440</v>
      </c>
      <c r="C263" s="110">
        <v>2010</v>
      </c>
      <c r="D263" s="111" t="s">
        <v>230</v>
      </c>
      <c r="E263" s="111">
        <v>3</v>
      </c>
      <c r="F263" s="111">
        <v>19</v>
      </c>
      <c r="G263" s="111" t="s">
        <v>280</v>
      </c>
      <c r="H263" s="112">
        <v>67339</v>
      </c>
    </row>
    <row r="264" spans="1:8" ht="15">
      <c r="A264" s="108" t="s">
        <v>1188</v>
      </c>
      <c r="B264" s="109">
        <v>40441</v>
      </c>
      <c r="C264" s="110">
        <v>2010</v>
      </c>
      <c r="D264" s="111" t="s">
        <v>230</v>
      </c>
      <c r="E264" s="111">
        <v>3</v>
      </c>
      <c r="F264" s="111">
        <v>20</v>
      </c>
      <c r="G264" s="111" t="s">
        <v>281</v>
      </c>
      <c r="H264" s="112">
        <v>62976</v>
      </c>
    </row>
    <row r="265" spans="1:8" ht="15">
      <c r="A265" s="108" t="s">
        <v>1188</v>
      </c>
      <c r="B265" s="109">
        <v>40442</v>
      </c>
      <c r="C265" s="110">
        <v>2010</v>
      </c>
      <c r="D265" s="111" t="s">
        <v>230</v>
      </c>
      <c r="E265" s="111">
        <v>3</v>
      </c>
      <c r="F265" s="111">
        <v>21</v>
      </c>
      <c r="G265" s="111" t="s">
        <v>282</v>
      </c>
      <c r="H265" s="112">
        <v>64715</v>
      </c>
    </row>
    <row r="266" spans="1:8" ht="15">
      <c r="A266" s="108" t="s">
        <v>1188</v>
      </c>
      <c r="B266" s="109">
        <v>40443</v>
      </c>
      <c r="C266" s="110">
        <v>2010</v>
      </c>
      <c r="D266" s="111" t="s">
        <v>230</v>
      </c>
      <c r="E266" s="111">
        <v>4</v>
      </c>
      <c r="F266" s="111">
        <v>22</v>
      </c>
      <c r="G266" s="111" t="s">
        <v>1343</v>
      </c>
      <c r="H266" s="112">
        <v>35120</v>
      </c>
    </row>
    <row r="267" spans="1:8" ht="15">
      <c r="A267" s="108" t="s">
        <v>1188</v>
      </c>
      <c r="B267" s="109">
        <v>40444</v>
      </c>
      <c r="C267" s="110">
        <v>2010</v>
      </c>
      <c r="D267" s="111" t="s">
        <v>230</v>
      </c>
      <c r="E267" s="111">
        <v>4</v>
      </c>
      <c r="F267" s="111">
        <v>23</v>
      </c>
      <c r="G267" s="111" t="s">
        <v>1342</v>
      </c>
      <c r="H267" s="112">
        <v>56274</v>
      </c>
    </row>
    <row r="268" spans="1:8" ht="15">
      <c r="A268" s="108" t="s">
        <v>1188</v>
      </c>
      <c r="B268" s="109">
        <v>40445</v>
      </c>
      <c r="C268" s="110">
        <v>2010</v>
      </c>
      <c r="D268" s="111" t="s">
        <v>230</v>
      </c>
      <c r="E268" s="111">
        <v>4</v>
      </c>
      <c r="F268" s="111">
        <v>24</v>
      </c>
      <c r="G268" s="111" t="s">
        <v>278</v>
      </c>
      <c r="H268" s="112">
        <v>42201</v>
      </c>
    </row>
    <row r="269" spans="1:8" ht="15">
      <c r="A269" s="108" t="s">
        <v>1188</v>
      </c>
      <c r="B269" s="109">
        <v>40446</v>
      </c>
      <c r="C269" s="110">
        <v>2010</v>
      </c>
      <c r="D269" s="111" t="s">
        <v>230</v>
      </c>
      <c r="E269" s="111">
        <v>4</v>
      </c>
      <c r="F269" s="111">
        <v>25</v>
      </c>
      <c r="G269" s="111" t="s">
        <v>279</v>
      </c>
      <c r="H269" s="112">
        <v>62242</v>
      </c>
    </row>
    <row r="270" spans="1:8" ht="15">
      <c r="A270" s="108" t="s">
        <v>1188</v>
      </c>
      <c r="B270" s="109">
        <v>40447</v>
      </c>
      <c r="C270" s="110">
        <v>2010</v>
      </c>
      <c r="D270" s="111" t="s">
        <v>230</v>
      </c>
      <c r="E270" s="111">
        <v>4</v>
      </c>
      <c r="F270" s="111">
        <v>26</v>
      </c>
      <c r="G270" s="111" t="s">
        <v>280</v>
      </c>
      <c r="H270" s="112">
        <v>69188</v>
      </c>
    </row>
    <row r="271" spans="1:8" ht="15">
      <c r="A271" s="108" t="s">
        <v>1188</v>
      </c>
      <c r="B271" s="109">
        <v>40448</v>
      </c>
      <c r="C271" s="110">
        <v>2010</v>
      </c>
      <c r="D271" s="111" t="s">
        <v>230</v>
      </c>
      <c r="E271" s="111">
        <v>4</v>
      </c>
      <c r="F271" s="111">
        <v>27</v>
      </c>
      <c r="G271" s="111" t="s">
        <v>281</v>
      </c>
      <c r="H271" s="112">
        <v>46998</v>
      </c>
    </row>
    <row r="272" spans="1:8" ht="15">
      <c r="A272" s="108" t="s">
        <v>1188</v>
      </c>
      <c r="B272" s="109">
        <v>40449</v>
      </c>
      <c r="C272" s="110">
        <v>2010</v>
      </c>
      <c r="D272" s="111" t="s">
        <v>230</v>
      </c>
      <c r="E272" s="111">
        <v>4</v>
      </c>
      <c r="F272" s="111">
        <v>28</v>
      </c>
      <c r="G272" s="111" t="s">
        <v>282</v>
      </c>
      <c r="H272" s="112">
        <v>63132</v>
      </c>
    </row>
    <row r="273" spans="1:8" ht="15">
      <c r="A273" s="108" t="s">
        <v>1188</v>
      </c>
      <c r="B273" s="109">
        <v>40450</v>
      </c>
      <c r="C273" s="110">
        <v>2010</v>
      </c>
      <c r="D273" s="111" t="s">
        <v>230</v>
      </c>
      <c r="E273" s="111">
        <v>5</v>
      </c>
      <c r="F273" s="111">
        <v>29</v>
      </c>
      <c r="G273" s="111" t="s">
        <v>1343</v>
      </c>
      <c r="H273" s="112">
        <v>79854</v>
      </c>
    </row>
    <row r="274" spans="1:8" ht="15">
      <c r="A274" s="108" t="s">
        <v>1188</v>
      </c>
      <c r="B274" s="109">
        <v>40451</v>
      </c>
      <c r="C274" s="110">
        <v>2010</v>
      </c>
      <c r="D274" s="111" t="s">
        <v>230</v>
      </c>
      <c r="E274" s="111">
        <v>5</v>
      </c>
      <c r="F274" s="111">
        <v>30</v>
      </c>
      <c r="G274" s="111" t="s">
        <v>1342</v>
      </c>
      <c r="H274" s="112">
        <v>78873</v>
      </c>
    </row>
    <row r="275" spans="1:8" ht="15">
      <c r="A275" s="108" t="s">
        <v>1188</v>
      </c>
      <c r="B275" s="109">
        <v>40452</v>
      </c>
      <c r="C275" s="110">
        <v>2010</v>
      </c>
      <c r="D275" s="111" t="s">
        <v>231</v>
      </c>
      <c r="E275" s="111">
        <v>1</v>
      </c>
      <c r="F275" s="111">
        <v>1</v>
      </c>
      <c r="G275" s="111" t="s">
        <v>278</v>
      </c>
      <c r="H275" s="112">
        <v>71752</v>
      </c>
    </row>
    <row r="276" spans="1:8" ht="15">
      <c r="A276" s="108" t="s">
        <v>1188</v>
      </c>
      <c r="B276" s="109">
        <v>40453</v>
      </c>
      <c r="C276" s="110">
        <v>2010</v>
      </c>
      <c r="D276" s="111" t="s">
        <v>231</v>
      </c>
      <c r="E276" s="111">
        <v>1</v>
      </c>
      <c r="F276" s="111">
        <v>2</v>
      </c>
      <c r="G276" s="111" t="s">
        <v>279</v>
      </c>
      <c r="H276" s="112">
        <v>52267</v>
      </c>
    </row>
    <row r="277" spans="1:8" ht="15">
      <c r="A277" s="108" t="s">
        <v>1188</v>
      </c>
      <c r="B277" s="109">
        <v>40454</v>
      </c>
      <c r="C277" s="110">
        <v>2010</v>
      </c>
      <c r="D277" s="111" t="s">
        <v>231</v>
      </c>
      <c r="E277" s="111">
        <v>1</v>
      </c>
      <c r="F277" s="111">
        <v>3</v>
      </c>
      <c r="G277" s="111" t="s">
        <v>280</v>
      </c>
      <c r="H277" s="112">
        <v>76762</v>
      </c>
    </row>
    <row r="278" spans="1:8" ht="15">
      <c r="A278" s="108" t="s">
        <v>1188</v>
      </c>
      <c r="B278" s="109">
        <v>40455</v>
      </c>
      <c r="C278" s="110">
        <v>2010</v>
      </c>
      <c r="D278" s="111" t="s">
        <v>231</v>
      </c>
      <c r="E278" s="111">
        <v>1</v>
      </c>
      <c r="F278" s="111">
        <v>4</v>
      </c>
      <c r="G278" s="111" t="s">
        <v>281</v>
      </c>
      <c r="H278" s="112">
        <v>34187</v>
      </c>
    </row>
    <row r="279" spans="1:8" ht="15">
      <c r="A279" s="108" t="s">
        <v>1188</v>
      </c>
      <c r="B279" s="109">
        <v>40456</v>
      </c>
      <c r="C279" s="110">
        <v>2010</v>
      </c>
      <c r="D279" s="111" t="s">
        <v>231</v>
      </c>
      <c r="E279" s="111">
        <v>1</v>
      </c>
      <c r="F279" s="111">
        <v>5</v>
      </c>
      <c r="G279" s="111" t="s">
        <v>282</v>
      </c>
      <c r="H279" s="112">
        <v>58633</v>
      </c>
    </row>
    <row r="280" spans="1:8" ht="15">
      <c r="A280" s="108" t="s">
        <v>1188</v>
      </c>
      <c r="B280" s="109">
        <v>40457</v>
      </c>
      <c r="C280" s="110">
        <v>2010</v>
      </c>
      <c r="D280" s="111" t="s">
        <v>231</v>
      </c>
      <c r="E280" s="111">
        <v>1</v>
      </c>
      <c r="F280" s="111">
        <v>6</v>
      </c>
      <c r="G280" s="111" t="s">
        <v>1343</v>
      </c>
      <c r="H280" s="112">
        <v>66902</v>
      </c>
    </row>
    <row r="281" spans="1:8" ht="15">
      <c r="A281" s="108" t="s">
        <v>1188</v>
      </c>
      <c r="B281" s="109">
        <v>40458</v>
      </c>
      <c r="C281" s="110">
        <v>2010</v>
      </c>
      <c r="D281" s="111" t="s">
        <v>231</v>
      </c>
      <c r="E281" s="111">
        <v>1</v>
      </c>
      <c r="F281" s="111">
        <v>7</v>
      </c>
      <c r="G281" s="111" t="s">
        <v>1342</v>
      </c>
      <c r="H281" s="112">
        <v>76371</v>
      </c>
    </row>
    <row r="282" spans="1:8" ht="15">
      <c r="A282" s="108" t="s">
        <v>1188</v>
      </c>
      <c r="B282" s="109">
        <v>40459</v>
      </c>
      <c r="C282" s="110">
        <v>2010</v>
      </c>
      <c r="D282" s="111" t="s">
        <v>231</v>
      </c>
      <c r="E282" s="111">
        <v>2</v>
      </c>
      <c r="F282" s="111">
        <v>8</v>
      </c>
      <c r="G282" s="111" t="s">
        <v>278</v>
      </c>
      <c r="H282" s="112">
        <v>56734</v>
      </c>
    </row>
    <row r="283" spans="1:8" ht="15">
      <c r="A283" s="108" t="s">
        <v>1188</v>
      </c>
      <c r="B283" s="109">
        <v>40460</v>
      </c>
      <c r="C283" s="110">
        <v>2010</v>
      </c>
      <c r="D283" s="111" t="s">
        <v>231</v>
      </c>
      <c r="E283" s="111">
        <v>2</v>
      </c>
      <c r="F283" s="111">
        <v>9</v>
      </c>
      <c r="G283" s="111" t="s">
        <v>279</v>
      </c>
      <c r="H283" s="112">
        <v>65902</v>
      </c>
    </row>
    <row r="284" spans="1:8" ht="15">
      <c r="A284" s="108" t="s">
        <v>1188</v>
      </c>
      <c r="B284" s="109">
        <v>40461</v>
      </c>
      <c r="C284" s="110">
        <v>2010</v>
      </c>
      <c r="D284" s="111" t="s">
        <v>231</v>
      </c>
      <c r="E284" s="111">
        <v>2</v>
      </c>
      <c r="F284" s="111">
        <v>10</v>
      </c>
      <c r="G284" s="111" t="s">
        <v>280</v>
      </c>
      <c r="H284" s="112">
        <v>29099</v>
      </c>
    </row>
    <row r="285" spans="1:8" ht="15">
      <c r="A285" s="108" t="s">
        <v>1188</v>
      </c>
      <c r="B285" s="109">
        <v>40462</v>
      </c>
      <c r="C285" s="110">
        <v>2010</v>
      </c>
      <c r="D285" s="111" t="s">
        <v>231</v>
      </c>
      <c r="E285" s="111">
        <v>2</v>
      </c>
      <c r="F285" s="111">
        <v>11</v>
      </c>
      <c r="G285" s="111" t="s">
        <v>281</v>
      </c>
      <c r="H285" s="112">
        <v>65924</v>
      </c>
    </row>
    <row r="286" spans="1:8" ht="15">
      <c r="A286" s="108" t="s">
        <v>1188</v>
      </c>
      <c r="B286" s="109">
        <v>40463</v>
      </c>
      <c r="C286" s="110">
        <v>2010</v>
      </c>
      <c r="D286" s="111" t="s">
        <v>231</v>
      </c>
      <c r="E286" s="111">
        <v>2</v>
      </c>
      <c r="F286" s="111">
        <v>12</v>
      </c>
      <c r="G286" s="111" t="s">
        <v>282</v>
      </c>
      <c r="H286" s="112">
        <v>45359</v>
      </c>
    </row>
    <row r="287" spans="1:8" ht="15">
      <c r="A287" s="108" t="s">
        <v>1188</v>
      </c>
      <c r="B287" s="109">
        <v>40464</v>
      </c>
      <c r="C287" s="110">
        <v>2010</v>
      </c>
      <c r="D287" s="111" t="s">
        <v>231</v>
      </c>
      <c r="E287" s="111">
        <v>2</v>
      </c>
      <c r="F287" s="111">
        <v>13</v>
      </c>
      <c r="G287" s="111" t="s">
        <v>1343</v>
      </c>
      <c r="H287" s="112">
        <v>65989</v>
      </c>
    </row>
    <row r="288" spans="1:8" ht="15">
      <c r="A288" s="108" t="s">
        <v>1188</v>
      </c>
      <c r="B288" s="109">
        <v>40465</v>
      </c>
      <c r="C288" s="110">
        <v>2010</v>
      </c>
      <c r="D288" s="111" t="s">
        <v>231</v>
      </c>
      <c r="E288" s="111">
        <v>2</v>
      </c>
      <c r="F288" s="111">
        <v>14</v>
      </c>
      <c r="G288" s="111" t="s">
        <v>1342</v>
      </c>
      <c r="H288" s="112">
        <v>14758</v>
      </c>
    </row>
    <row r="289" spans="1:8" ht="15">
      <c r="A289" s="108" t="s">
        <v>1188</v>
      </c>
      <c r="B289" s="109">
        <v>40466</v>
      </c>
      <c r="C289" s="110">
        <v>2010</v>
      </c>
      <c r="D289" s="111" t="s">
        <v>231</v>
      </c>
      <c r="E289" s="111">
        <v>3</v>
      </c>
      <c r="F289" s="111">
        <v>15</v>
      </c>
      <c r="G289" s="111" t="s">
        <v>278</v>
      </c>
      <c r="H289" s="112">
        <v>48703</v>
      </c>
    </row>
    <row r="290" spans="1:8" ht="15">
      <c r="A290" s="108" t="s">
        <v>1188</v>
      </c>
      <c r="B290" s="109">
        <v>40467</v>
      </c>
      <c r="C290" s="110">
        <v>2010</v>
      </c>
      <c r="D290" s="111" t="s">
        <v>231</v>
      </c>
      <c r="E290" s="111">
        <v>3</v>
      </c>
      <c r="F290" s="111">
        <v>16</v>
      </c>
      <c r="G290" s="111" t="s">
        <v>279</v>
      </c>
      <c r="H290" s="112">
        <v>31541</v>
      </c>
    </row>
    <row r="291" spans="1:8" ht="15">
      <c r="A291" s="108" t="s">
        <v>1188</v>
      </c>
      <c r="B291" s="109">
        <v>40468</v>
      </c>
      <c r="C291" s="110">
        <v>2010</v>
      </c>
      <c r="D291" s="111" t="s">
        <v>231</v>
      </c>
      <c r="E291" s="111">
        <v>3</v>
      </c>
      <c r="F291" s="111">
        <v>17</v>
      </c>
      <c r="G291" s="111" t="s">
        <v>280</v>
      </c>
      <c r="H291" s="112">
        <v>24379</v>
      </c>
    </row>
    <row r="292" spans="1:8" ht="15">
      <c r="A292" s="108" t="s">
        <v>1188</v>
      </c>
      <c r="B292" s="109">
        <v>40469</v>
      </c>
      <c r="C292" s="110">
        <v>2010</v>
      </c>
      <c r="D292" s="111" t="s">
        <v>231</v>
      </c>
      <c r="E292" s="111">
        <v>3</v>
      </c>
      <c r="F292" s="111">
        <v>18</v>
      </c>
      <c r="G292" s="111" t="s">
        <v>281</v>
      </c>
      <c r="H292" s="112">
        <v>53990</v>
      </c>
    </row>
    <row r="293" spans="1:8" ht="15">
      <c r="A293" s="108" t="s">
        <v>1188</v>
      </c>
      <c r="B293" s="109">
        <v>40470</v>
      </c>
      <c r="C293" s="110">
        <v>2010</v>
      </c>
      <c r="D293" s="111" t="s">
        <v>231</v>
      </c>
      <c r="E293" s="111">
        <v>3</v>
      </c>
      <c r="F293" s="111">
        <v>19</v>
      </c>
      <c r="G293" s="111" t="s">
        <v>282</v>
      </c>
      <c r="H293" s="112">
        <v>47692</v>
      </c>
    </row>
    <row r="294" spans="1:8" ht="15">
      <c r="A294" s="108" t="s">
        <v>1188</v>
      </c>
      <c r="B294" s="109">
        <v>40471</v>
      </c>
      <c r="C294" s="110">
        <v>2010</v>
      </c>
      <c r="D294" s="111" t="s">
        <v>231</v>
      </c>
      <c r="E294" s="111">
        <v>3</v>
      </c>
      <c r="F294" s="111">
        <v>20</v>
      </c>
      <c r="G294" s="111" t="s">
        <v>1343</v>
      </c>
      <c r="H294" s="112">
        <v>60057</v>
      </c>
    </row>
    <row r="295" spans="1:8" ht="15">
      <c r="A295" s="108" t="s">
        <v>1188</v>
      </c>
      <c r="B295" s="109">
        <v>40472</v>
      </c>
      <c r="C295" s="110">
        <v>2010</v>
      </c>
      <c r="D295" s="111" t="s">
        <v>231</v>
      </c>
      <c r="E295" s="111">
        <v>3</v>
      </c>
      <c r="F295" s="111">
        <v>21</v>
      </c>
      <c r="G295" s="111" t="s">
        <v>1342</v>
      </c>
      <c r="H295" s="112">
        <v>25912</v>
      </c>
    </row>
    <row r="296" spans="1:8" ht="15">
      <c r="A296" s="108" t="s">
        <v>1188</v>
      </c>
      <c r="B296" s="109">
        <v>40473</v>
      </c>
      <c r="C296" s="110">
        <v>2010</v>
      </c>
      <c r="D296" s="111" t="s">
        <v>231</v>
      </c>
      <c r="E296" s="111">
        <v>4</v>
      </c>
      <c r="F296" s="111">
        <v>22</v>
      </c>
      <c r="G296" s="111" t="s">
        <v>278</v>
      </c>
      <c r="H296" s="112">
        <v>51280</v>
      </c>
    </row>
    <row r="297" spans="1:8" ht="15">
      <c r="A297" s="108" t="s">
        <v>1188</v>
      </c>
      <c r="B297" s="109">
        <v>40474</v>
      </c>
      <c r="C297" s="110">
        <v>2010</v>
      </c>
      <c r="D297" s="111" t="s">
        <v>231</v>
      </c>
      <c r="E297" s="111">
        <v>4</v>
      </c>
      <c r="F297" s="111">
        <v>23</v>
      </c>
      <c r="G297" s="111" t="s">
        <v>279</v>
      </c>
      <c r="H297" s="112">
        <v>46179</v>
      </c>
    </row>
    <row r="298" spans="1:8" ht="15">
      <c r="A298" s="108" t="s">
        <v>1188</v>
      </c>
      <c r="B298" s="109">
        <v>40475</v>
      </c>
      <c r="C298" s="110">
        <v>2010</v>
      </c>
      <c r="D298" s="111" t="s">
        <v>231</v>
      </c>
      <c r="E298" s="111">
        <v>4</v>
      </c>
      <c r="F298" s="111">
        <v>24</v>
      </c>
      <c r="G298" s="111" t="s">
        <v>280</v>
      </c>
      <c r="H298" s="112">
        <v>47087</v>
      </c>
    </row>
    <row r="299" spans="1:8" ht="15">
      <c r="A299" s="108" t="s">
        <v>1188</v>
      </c>
      <c r="B299" s="109">
        <v>40476</v>
      </c>
      <c r="C299" s="110">
        <v>2010</v>
      </c>
      <c r="D299" s="111" t="s">
        <v>231</v>
      </c>
      <c r="E299" s="111">
        <v>4</v>
      </c>
      <c r="F299" s="111">
        <v>25</v>
      </c>
      <c r="G299" s="111" t="s">
        <v>281</v>
      </c>
      <c r="H299" s="112">
        <v>51841</v>
      </c>
    </row>
    <row r="300" spans="1:8" ht="15">
      <c r="A300" s="108" t="s">
        <v>1188</v>
      </c>
      <c r="B300" s="109">
        <v>40477</v>
      </c>
      <c r="C300" s="110">
        <v>2010</v>
      </c>
      <c r="D300" s="111" t="s">
        <v>231</v>
      </c>
      <c r="E300" s="111">
        <v>4</v>
      </c>
      <c r="F300" s="111">
        <v>26</v>
      </c>
      <c r="G300" s="111" t="s">
        <v>282</v>
      </c>
      <c r="H300" s="112">
        <v>36436</v>
      </c>
    </row>
    <row r="301" spans="1:8" ht="15">
      <c r="A301" s="108" t="s">
        <v>1188</v>
      </c>
      <c r="B301" s="109">
        <v>40478</v>
      </c>
      <c r="C301" s="110">
        <v>2010</v>
      </c>
      <c r="D301" s="111" t="s">
        <v>231</v>
      </c>
      <c r="E301" s="111">
        <v>4</v>
      </c>
      <c r="F301" s="111">
        <v>27</v>
      </c>
      <c r="G301" s="111" t="s">
        <v>1343</v>
      </c>
      <c r="H301" s="112">
        <v>75352</v>
      </c>
    </row>
    <row r="302" spans="1:8" ht="15">
      <c r="A302" s="108" t="s">
        <v>1188</v>
      </c>
      <c r="B302" s="109">
        <v>40479</v>
      </c>
      <c r="C302" s="110">
        <v>2010</v>
      </c>
      <c r="D302" s="111" t="s">
        <v>231</v>
      </c>
      <c r="E302" s="111">
        <v>4</v>
      </c>
      <c r="F302" s="111">
        <v>28</v>
      </c>
      <c r="G302" s="111" t="s">
        <v>1342</v>
      </c>
      <c r="H302" s="112">
        <v>41949</v>
      </c>
    </row>
    <row r="303" spans="1:8" ht="15">
      <c r="A303" s="108" t="s">
        <v>1188</v>
      </c>
      <c r="B303" s="109">
        <v>40480</v>
      </c>
      <c r="C303" s="110">
        <v>2010</v>
      </c>
      <c r="D303" s="111" t="s">
        <v>231</v>
      </c>
      <c r="E303" s="111">
        <v>5</v>
      </c>
      <c r="F303" s="111">
        <v>29</v>
      </c>
      <c r="G303" s="111" t="s">
        <v>278</v>
      </c>
      <c r="H303" s="112">
        <v>22094</v>
      </c>
    </row>
    <row r="304" spans="1:8" ht="15">
      <c r="A304" s="108" t="s">
        <v>1188</v>
      </c>
      <c r="B304" s="109">
        <v>40481</v>
      </c>
      <c r="C304" s="110">
        <v>2010</v>
      </c>
      <c r="D304" s="111" t="s">
        <v>231</v>
      </c>
      <c r="E304" s="111">
        <v>5</v>
      </c>
      <c r="F304" s="111">
        <v>30</v>
      </c>
      <c r="G304" s="111" t="s">
        <v>279</v>
      </c>
      <c r="H304" s="112">
        <v>41855</v>
      </c>
    </row>
    <row r="305" spans="1:8" ht="15">
      <c r="A305" s="108" t="s">
        <v>1188</v>
      </c>
      <c r="B305" s="109">
        <v>40482</v>
      </c>
      <c r="C305" s="110">
        <v>2010</v>
      </c>
      <c r="D305" s="111" t="s">
        <v>231</v>
      </c>
      <c r="E305" s="111">
        <v>5</v>
      </c>
      <c r="F305" s="111">
        <v>31</v>
      </c>
      <c r="G305" s="111" t="s">
        <v>280</v>
      </c>
      <c r="H305" s="112">
        <v>31058</v>
      </c>
    </row>
    <row r="306" spans="1:8" ht="15">
      <c r="A306" s="108" t="s">
        <v>1188</v>
      </c>
      <c r="B306" s="109">
        <v>40483</v>
      </c>
      <c r="C306" s="110">
        <v>2010</v>
      </c>
      <c r="D306" s="111" t="s">
        <v>232</v>
      </c>
      <c r="E306" s="111">
        <v>1</v>
      </c>
      <c r="F306" s="111">
        <v>1</v>
      </c>
      <c r="G306" s="111" t="s">
        <v>281</v>
      </c>
      <c r="H306" s="112">
        <v>66012</v>
      </c>
    </row>
    <row r="307" spans="1:8" ht="15">
      <c r="A307" s="108" t="s">
        <v>1188</v>
      </c>
      <c r="B307" s="109">
        <v>40484</v>
      </c>
      <c r="C307" s="110">
        <v>2010</v>
      </c>
      <c r="D307" s="111" t="s">
        <v>232</v>
      </c>
      <c r="E307" s="111">
        <v>1</v>
      </c>
      <c r="F307" s="111">
        <v>2</v>
      </c>
      <c r="G307" s="111" t="s">
        <v>282</v>
      </c>
      <c r="H307" s="112">
        <v>79105</v>
      </c>
    </row>
    <row r="308" spans="1:8" ht="15">
      <c r="A308" s="108" t="s">
        <v>1188</v>
      </c>
      <c r="B308" s="109">
        <v>40485</v>
      </c>
      <c r="C308" s="110">
        <v>2010</v>
      </c>
      <c r="D308" s="111" t="s">
        <v>232</v>
      </c>
      <c r="E308" s="111">
        <v>1</v>
      </c>
      <c r="F308" s="111">
        <v>3</v>
      </c>
      <c r="G308" s="111" t="s">
        <v>1343</v>
      </c>
      <c r="H308" s="112">
        <v>127977</v>
      </c>
    </row>
    <row r="309" spans="1:8" ht="15">
      <c r="A309" s="108" t="s">
        <v>1188</v>
      </c>
      <c r="B309" s="109">
        <v>40486</v>
      </c>
      <c r="C309" s="110">
        <v>2010</v>
      </c>
      <c r="D309" s="111" t="s">
        <v>232</v>
      </c>
      <c r="E309" s="111">
        <v>1</v>
      </c>
      <c r="F309" s="111">
        <v>4</v>
      </c>
      <c r="G309" s="111" t="s">
        <v>1342</v>
      </c>
      <c r="H309" s="112">
        <v>131797</v>
      </c>
    </row>
    <row r="310" spans="1:8" ht="15">
      <c r="A310" s="108" t="s">
        <v>1188</v>
      </c>
      <c r="B310" s="109">
        <v>40487</v>
      </c>
      <c r="C310" s="110">
        <v>2010</v>
      </c>
      <c r="D310" s="111" t="s">
        <v>232</v>
      </c>
      <c r="E310" s="111">
        <v>1</v>
      </c>
      <c r="F310" s="111">
        <v>5</v>
      </c>
      <c r="G310" s="111" t="s">
        <v>278</v>
      </c>
      <c r="H310" s="112">
        <v>82554</v>
      </c>
    </row>
    <row r="311" spans="1:8" ht="15">
      <c r="A311" s="108" t="s">
        <v>1188</v>
      </c>
      <c r="B311" s="109">
        <v>40488</v>
      </c>
      <c r="C311" s="110">
        <v>2010</v>
      </c>
      <c r="D311" s="111" t="s">
        <v>232</v>
      </c>
      <c r="E311" s="111">
        <v>1</v>
      </c>
      <c r="F311" s="111">
        <v>6</v>
      </c>
      <c r="G311" s="111" t="s">
        <v>279</v>
      </c>
      <c r="H311" s="112">
        <v>43417</v>
      </c>
    </row>
    <row r="312" spans="1:8" ht="15">
      <c r="A312" s="108" t="s">
        <v>1188</v>
      </c>
      <c r="B312" s="109">
        <v>40489</v>
      </c>
      <c r="C312" s="110">
        <v>2010</v>
      </c>
      <c r="D312" s="111" t="s">
        <v>232</v>
      </c>
      <c r="E312" s="111">
        <v>1</v>
      </c>
      <c r="F312" s="111">
        <v>7</v>
      </c>
      <c r="G312" s="111" t="s">
        <v>280</v>
      </c>
      <c r="H312" s="112">
        <v>152518</v>
      </c>
    </row>
    <row r="313" spans="1:8" ht="15">
      <c r="A313" s="108" t="s">
        <v>1188</v>
      </c>
      <c r="B313" s="109">
        <v>40490</v>
      </c>
      <c r="C313" s="110">
        <v>2010</v>
      </c>
      <c r="D313" s="111" t="s">
        <v>232</v>
      </c>
      <c r="E313" s="111">
        <v>2</v>
      </c>
      <c r="F313" s="111">
        <v>8</v>
      </c>
      <c r="G313" s="111" t="s">
        <v>281</v>
      </c>
      <c r="H313" s="112">
        <v>83605</v>
      </c>
    </row>
    <row r="314" spans="1:8" ht="15">
      <c r="A314" s="108" t="s">
        <v>1188</v>
      </c>
      <c r="B314" s="109">
        <v>40491</v>
      </c>
      <c r="C314" s="110">
        <v>2010</v>
      </c>
      <c r="D314" s="111" t="s">
        <v>232</v>
      </c>
      <c r="E314" s="111">
        <v>2</v>
      </c>
      <c r="F314" s="111">
        <v>9</v>
      </c>
      <c r="G314" s="111" t="s">
        <v>282</v>
      </c>
      <c r="H314" s="112">
        <v>50380</v>
      </c>
    </row>
    <row r="315" spans="1:8" ht="15">
      <c r="A315" s="108" t="s">
        <v>1188</v>
      </c>
      <c r="B315" s="109">
        <v>40492</v>
      </c>
      <c r="C315" s="110">
        <v>2010</v>
      </c>
      <c r="D315" s="111" t="s">
        <v>232</v>
      </c>
      <c r="E315" s="111">
        <v>2</v>
      </c>
      <c r="F315" s="111">
        <v>10</v>
      </c>
      <c r="G315" s="111" t="s">
        <v>1343</v>
      </c>
      <c r="H315" s="112">
        <v>157725</v>
      </c>
    </row>
    <row r="316" spans="1:8" ht="15">
      <c r="A316" s="108" t="s">
        <v>1188</v>
      </c>
      <c r="B316" s="109">
        <v>40493</v>
      </c>
      <c r="C316" s="110">
        <v>2010</v>
      </c>
      <c r="D316" s="111" t="s">
        <v>232</v>
      </c>
      <c r="E316" s="111">
        <v>2</v>
      </c>
      <c r="F316" s="111">
        <v>11</v>
      </c>
      <c r="G316" s="111" t="s">
        <v>1342</v>
      </c>
      <c r="H316" s="112">
        <v>54591</v>
      </c>
    </row>
    <row r="317" spans="1:8" ht="15">
      <c r="A317" s="108" t="s">
        <v>1188</v>
      </c>
      <c r="B317" s="109">
        <v>40494</v>
      </c>
      <c r="C317" s="110">
        <v>2010</v>
      </c>
      <c r="D317" s="111" t="s">
        <v>232</v>
      </c>
      <c r="E317" s="111">
        <v>2</v>
      </c>
      <c r="F317" s="111">
        <v>12</v>
      </c>
      <c r="G317" s="111" t="s">
        <v>278</v>
      </c>
      <c r="H317" s="112">
        <v>128285</v>
      </c>
    </row>
    <row r="318" spans="1:8" ht="15">
      <c r="A318" s="108" t="s">
        <v>1188</v>
      </c>
      <c r="B318" s="109">
        <v>40495</v>
      </c>
      <c r="C318" s="110">
        <v>2010</v>
      </c>
      <c r="D318" s="111" t="s">
        <v>232</v>
      </c>
      <c r="E318" s="111">
        <v>2</v>
      </c>
      <c r="F318" s="111">
        <v>13</v>
      </c>
      <c r="G318" s="111" t="s">
        <v>279</v>
      </c>
      <c r="H318" s="112">
        <v>153633</v>
      </c>
    </row>
    <row r="319" spans="1:8" ht="15">
      <c r="A319" s="108" t="s">
        <v>1188</v>
      </c>
      <c r="B319" s="109">
        <v>40496</v>
      </c>
      <c r="C319" s="110">
        <v>2010</v>
      </c>
      <c r="D319" s="111" t="s">
        <v>232</v>
      </c>
      <c r="E319" s="111">
        <v>2</v>
      </c>
      <c r="F319" s="111">
        <v>14</v>
      </c>
      <c r="G319" s="111" t="s">
        <v>280</v>
      </c>
      <c r="H319" s="112">
        <v>86261</v>
      </c>
    </row>
    <row r="320" spans="1:8" ht="15">
      <c r="A320" s="108" t="s">
        <v>1188</v>
      </c>
      <c r="B320" s="109">
        <v>40497</v>
      </c>
      <c r="C320" s="110">
        <v>2010</v>
      </c>
      <c r="D320" s="111" t="s">
        <v>232</v>
      </c>
      <c r="E320" s="111">
        <v>3</v>
      </c>
      <c r="F320" s="111">
        <v>15</v>
      </c>
      <c r="G320" s="111" t="s">
        <v>281</v>
      </c>
      <c r="H320" s="112">
        <v>137278</v>
      </c>
    </row>
    <row r="321" spans="1:8" ht="15">
      <c r="A321" s="108" t="s">
        <v>1188</v>
      </c>
      <c r="B321" s="109">
        <v>40498</v>
      </c>
      <c r="C321" s="110">
        <v>2010</v>
      </c>
      <c r="D321" s="111" t="s">
        <v>232</v>
      </c>
      <c r="E321" s="111">
        <v>3</v>
      </c>
      <c r="F321" s="111">
        <v>16</v>
      </c>
      <c r="G321" s="111" t="s">
        <v>282</v>
      </c>
      <c r="H321" s="112">
        <v>140077</v>
      </c>
    </row>
    <row r="322" spans="1:8" ht="15">
      <c r="A322" s="108" t="s">
        <v>1188</v>
      </c>
      <c r="B322" s="109">
        <v>40499</v>
      </c>
      <c r="C322" s="110">
        <v>2010</v>
      </c>
      <c r="D322" s="111" t="s">
        <v>232</v>
      </c>
      <c r="E322" s="111">
        <v>3</v>
      </c>
      <c r="F322" s="111">
        <v>17</v>
      </c>
      <c r="G322" s="111" t="s">
        <v>1343</v>
      </c>
      <c r="H322" s="112">
        <v>57791</v>
      </c>
    </row>
    <row r="323" spans="1:8" ht="15">
      <c r="A323" s="108" t="s">
        <v>1188</v>
      </c>
      <c r="B323" s="109">
        <v>40500</v>
      </c>
      <c r="C323" s="110">
        <v>2010</v>
      </c>
      <c r="D323" s="111" t="s">
        <v>232</v>
      </c>
      <c r="E323" s="111">
        <v>3</v>
      </c>
      <c r="F323" s="111">
        <v>18</v>
      </c>
      <c r="G323" s="111" t="s">
        <v>1342</v>
      </c>
      <c r="H323" s="112">
        <v>149707</v>
      </c>
    </row>
    <row r="324" spans="1:8" ht="15">
      <c r="A324" s="108" t="s">
        <v>1188</v>
      </c>
      <c r="B324" s="109">
        <v>40501</v>
      </c>
      <c r="C324" s="110">
        <v>2010</v>
      </c>
      <c r="D324" s="111" t="s">
        <v>232</v>
      </c>
      <c r="E324" s="111">
        <v>3</v>
      </c>
      <c r="F324" s="111">
        <v>19</v>
      </c>
      <c r="G324" s="111" t="s">
        <v>278</v>
      </c>
      <c r="H324" s="112">
        <v>55055</v>
      </c>
    </row>
    <row r="325" spans="1:8" ht="15">
      <c r="A325" s="108" t="s">
        <v>1188</v>
      </c>
      <c r="B325" s="109">
        <v>40502</v>
      </c>
      <c r="C325" s="110">
        <v>2010</v>
      </c>
      <c r="D325" s="111" t="s">
        <v>232</v>
      </c>
      <c r="E325" s="111">
        <v>3</v>
      </c>
      <c r="F325" s="111">
        <v>20</v>
      </c>
      <c r="G325" s="111" t="s">
        <v>279</v>
      </c>
      <c r="H325" s="112">
        <v>96173</v>
      </c>
    </row>
    <row r="326" spans="1:8" ht="15">
      <c r="A326" s="108" t="s">
        <v>1188</v>
      </c>
      <c r="B326" s="109">
        <v>40503</v>
      </c>
      <c r="C326" s="110">
        <v>2010</v>
      </c>
      <c r="D326" s="111" t="s">
        <v>232</v>
      </c>
      <c r="E326" s="111">
        <v>3</v>
      </c>
      <c r="F326" s="111">
        <v>21</v>
      </c>
      <c r="G326" s="111" t="s">
        <v>280</v>
      </c>
      <c r="H326" s="112">
        <v>75941</v>
      </c>
    </row>
    <row r="327" spans="1:8" ht="15">
      <c r="A327" s="108" t="s">
        <v>1188</v>
      </c>
      <c r="B327" s="109">
        <v>40504</v>
      </c>
      <c r="C327" s="110">
        <v>2010</v>
      </c>
      <c r="D327" s="111" t="s">
        <v>232</v>
      </c>
      <c r="E327" s="111">
        <v>4</v>
      </c>
      <c r="F327" s="111">
        <v>22</v>
      </c>
      <c r="G327" s="111" t="s">
        <v>281</v>
      </c>
      <c r="H327" s="112">
        <v>73130</v>
      </c>
    </row>
    <row r="328" spans="1:8" ht="15">
      <c r="A328" s="108" t="s">
        <v>1188</v>
      </c>
      <c r="B328" s="109">
        <v>40505</v>
      </c>
      <c r="C328" s="110">
        <v>2010</v>
      </c>
      <c r="D328" s="111" t="s">
        <v>232</v>
      </c>
      <c r="E328" s="111">
        <v>4</v>
      </c>
      <c r="F328" s="111">
        <v>23</v>
      </c>
      <c r="G328" s="111" t="s">
        <v>282</v>
      </c>
      <c r="H328" s="112">
        <v>129614</v>
      </c>
    </row>
    <row r="329" spans="1:8" ht="15">
      <c r="A329" s="108" t="s">
        <v>1188</v>
      </c>
      <c r="B329" s="109">
        <v>40506</v>
      </c>
      <c r="C329" s="110">
        <v>2010</v>
      </c>
      <c r="D329" s="111" t="s">
        <v>232</v>
      </c>
      <c r="E329" s="111">
        <v>4</v>
      </c>
      <c r="F329" s="111">
        <v>24</v>
      </c>
      <c r="G329" s="111" t="s">
        <v>1343</v>
      </c>
      <c r="H329" s="112">
        <v>127113</v>
      </c>
    </row>
    <row r="330" spans="1:8" ht="15">
      <c r="A330" s="108" t="s">
        <v>1188</v>
      </c>
      <c r="B330" s="109">
        <v>40507</v>
      </c>
      <c r="C330" s="110">
        <v>2010</v>
      </c>
      <c r="D330" s="111" t="s">
        <v>232</v>
      </c>
      <c r="E330" s="111">
        <v>4</v>
      </c>
      <c r="F330" s="111">
        <v>25</v>
      </c>
      <c r="G330" s="111" t="s">
        <v>1342</v>
      </c>
      <c r="H330" s="112">
        <v>79265</v>
      </c>
    </row>
    <row r="331" spans="1:8" ht="15">
      <c r="A331" s="108" t="s">
        <v>1188</v>
      </c>
      <c r="B331" s="109">
        <v>40508</v>
      </c>
      <c r="C331" s="110">
        <v>2010</v>
      </c>
      <c r="D331" s="111" t="s">
        <v>232</v>
      </c>
      <c r="E331" s="111">
        <v>4</v>
      </c>
      <c r="F331" s="111">
        <v>26</v>
      </c>
      <c r="G331" s="111" t="s">
        <v>278</v>
      </c>
      <c r="H331" s="112">
        <v>130110</v>
      </c>
    </row>
    <row r="332" spans="1:8" ht="15">
      <c r="A332" s="108" t="s">
        <v>1188</v>
      </c>
      <c r="B332" s="109">
        <v>40509</v>
      </c>
      <c r="C332" s="110">
        <v>2010</v>
      </c>
      <c r="D332" s="111" t="s">
        <v>232</v>
      </c>
      <c r="E332" s="111">
        <v>4</v>
      </c>
      <c r="F332" s="111">
        <v>27</v>
      </c>
      <c r="G332" s="111" t="s">
        <v>279</v>
      </c>
      <c r="H332" s="112">
        <v>135318</v>
      </c>
    </row>
    <row r="333" spans="1:8" ht="15">
      <c r="A333" s="108" t="s">
        <v>1188</v>
      </c>
      <c r="B333" s="109">
        <v>40510</v>
      </c>
      <c r="C333" s="110">
        <v>2010</v>
      </c>
      <c r="D333" s="111" t="s">
        <v>232</v>
      </c>
      <c r="E333" s="111">
        <v>4</v>
      </c>
      <c r="F333" s="111">
        <v>28</v>
      </c>
      <c r="G333" s="111" t="s">
        <v>280</v>
      </c>
      <c r="H333" s="112">
        <v>98205</v>
      </c>
    </row>
    <row r="334" spans="1:8" ht="15">
      <c r="A334" s="108" t="s">
        <v>1188</v>
      </c>
      <c r="B334" s="109">
        <v>40511</v>
      </c>
      <c r="C334" s="110">
        <v>2010</v>
      </c>
      <c r="D334" s="111" t="s">
        <v>232</v>
      </c>
      <c r="E334" s="111">
        <v>5</v>
      </c>
      <c r="F334" s="111">
        <v>29</v>
      </c>
      <c r="G334" s="111" t="s">
        <v>281</v>
      </c>
      <c r="H334" s="112">
        <v>127827</v>
      </c>
    </row>
    <row r="335" spans="1:8" ht="15">
      <c r="A335" s="108" t="s">
        <v>1188</v>
      </c>
      <c r="B335" s="109">
        <v>40512</v>
      </c>
      <c r="C335" s="110">
        <v>2010</v>
      </c>
      <c r="D335" s="111" t="s">
        <v>232</v>
      </c>
      <c r="E335" s="111">
        <v>5</v>
      </c>
      <c r="F335" s="111">
        <v>30</v>
      </c>
      <c r="G335" s="111" t="s">
        <v>282</v>
      </c>
      <c r="H335" s="112">
        <v>77341</v>
      </c>
    </row>
    <row r="336" spans="1:8" ht="15">
      <c r="A336" s="108" t="s">
        <v>1188</v>
      </c>
      <c r="B336" s="109">
        <v>40513</v>
      </c>
      <c r="C336" s="110">
        <v>2010</v>
      </c>
      <c r="D336" s="111" t="s">
        <v>233</v>
      </c>
      <c r="E336" s="111">
        <v>1</v>
      </c>
      <c r="F336" s="111">
        <v>1</v>
      </c>
      <c r="G336" s="111" t="s">
        <v>1343</v>
      </c>
      <c r="H336" s="112">
        <v>142935</v>
      </c>
    </row>
    <row r="337" spans="1:8" ht="15">
      <c r="A337" s="108" t="s">
        <v>1188</v>
      </c>
      <c r="B337" s="109">
        <v>40514</v>
      </c>
      <c r="C337" s="110">
        <v>2010</v>
      </c>
      <c r="D337" s="111" t="s">
        <v>233</v>
      </c>
      <c r="E337" s="111">
        <v>1</v>
      </c>
      <c r="F337" s="111">
        <v>2</v>
      </c>
      <c r="G337" s="111" t="s">
        <v>1342</v>
      </c>
      <c r="H337" s="112">
        <v>122291</v>
      </c>
    </row>
    <row r="338" spans="1:8" ht="15">
      <c r="A338" s="108" t="s">
        <v>1188</v>
      </c>
      <c r="B338" s="109">
        <v>40515</v>
      </c>
      <c r="C338" s="110">
        <v>2010</v>
      </c>
      <c r="D338" s="111" t="s">
        <v>233</v>
      </c>
      <c r="E338" s="111">
        <v>1</v>
      </c>
      <c r="F338" s="111">
        <v>3</v>
      </c>
      <c r="G338" s="111" t="s">
        <v>278</v>
      </c>
      <c r="H338" s="112">
        <v>137926</v>
      </c>
    </row>
    <row r="339" spans="1:8" ht="15">
      <c r="A339" s="108" t="s">
        <v>1188</v>
      </c>
      <c r="B339" s="109">
        <v>40516</v>
      </c>
      <c r="C339" s="110">
        <v>2010</v>
      </c>
      <c r="D339" s="111" t="s">
        <v>233</v>
      </c>
      <c r="E339" s="111">
        <v>1</v>
      </c>
      <c r="F339" s="111">
        <v>4</v>
      </c>
      <c r="G339" s="111" t="s">
        <v>279</v>
      </c>
      <c r="H339" s="112">
        <v>47052</v>
      </c>
    </row>
    <row r="340" spans="1:8" ht="15">
      <c r="A340" s="108" t="s">
        <v>1188</v>
      </c>
      <c r="B340" s="109">
        <v>40517</v>
      </c>
      <c r="C340" s="110">
        <v>2010</v>
      </c>
      <c r="D340" s="111" t="s">
        <v>233</v>
      </c>
      <c r="E340" s="111">
        <v>1</v>
      </c>
      <c r="F340" s="111">
        <v>5</v>
      </c>
      <c r="G340" s="111" t="s">
        <v>280</v>
      </c>
      <c r="H340" s="112">
        <v>55083</v>
      </c>
    </row>
    <row r="341" spans="1:8" ht="15">
      <c r="A341" s="108" t="s">
        <v>1188</v>
      </c>
      <c r="B341" s="109">
        <v>40518</v>
      </c>
      <c r="C341" s="110">
        <v>2010</v>
      </c>
      <c r="D341" s="111" t="s">
        <v>233</v>
      </c>
      <c r="E341" s="111">
        <v>1</v>
      </c>
      <c r="F341" s="111">
        <v>6</v>
      </c>
      <c r="G341" s="111" t="s">
        <v>281</v>
      </c>
      <c r="H341" s="112">
        <v>143948</v>
      </c>
    </row>
    <row r="342" spans="1:8" ht="15">
      <c r="A342" s="108" t="s">
        <v>1188</v>
      </c>
      <c r="B342" s="109">
        <v>40519</v>
      </c>
      <c r="C342" s="110">
        <v>2010</v>
      </c>
      <c r="D342" s="111" t="s">
        <v>233</v>
      </c>
      <c r="E342" s="111">
        <v>1</v>
      </c>
      <c r="F342" s="111">
        <v>7</v>
      </c>
      <c r="G342" s="111" t="s">
        <v>282</v>
      </c>
      <c r="H342" s="112">
        <v>63458</v>
      </c>
    </row>
    <row r="343" spans="1:8" ht="15">
      <c r="A343" s="108" t="s">
        <v>1188</v>
      </c>
      <c r="B343" s="109">
        <v>40520</v>
      </c>
      <c r="C343" s="110">
        <v>2010</v>
      </c>
      <c r="D343" s="111" t="s">
        <v>233</v>
      </c>
      <c r="E343" s="111">
        <v>2</v>
      </c>
      <c r="F343" s="111">
        <v>8</v>
      </c>
      <c r="G343" s="111" t="s">
        <v>1343</v>
      </c>
      <c r="H343" s="112">
        <v>117467</v>
      </c>
    </row>
    <row r="344" spans="1:8" ht="15">
      <c r="A344" s="108" t="s">
        <v>1188</v>
      </c>
      <c r="B344" s="109">
        <v>40521</v>
      </c>
      <c r="C344" s="110">
        <v>2010</v>
      </c>
      <c r="D344" s="111" t="s">
        <v>233</v>
      </c>
      <c r="E344" s="111">
        <v>2</v>
      </c>
      <c r="F344" s="111">
        <v>9</v>
      </c>
      <c r="G344" s="111" t="s">
        <v>1342</v>
      </c>
      <c r="H344" s="112">
        <v>157641</v>
      </c>
    </row>
    <row r="345" spans="1:8" ht="15">
      <c r="A345" s="108" t="s">
        <v>1188</v>
      </c>
      <c r="B345" s="109">
        <v>40522</v>
      </c>
      <c r="C345" s="110">
        <v>2010</v>
      </c>
      <c r="D345" s="111" t="s">
        <v>233</v>
      </c>
      <c r="E345" s="111">
        <v>2</v>
      </c>
      <c r="F345" s="111">
        <v>10</v>
      </c>
      <c r="G345" s="111" t="s">
        <v>278</v>
      </c>
      <c r="H345" s="112">
        <v>140883</v>
      </c>
    </row>
    <row r="346" spans="1:8" ht="15">
      <c r="A346" s="108" t="s">
        <v>1188</v>
      </c>
      <c r="B346" s="109">
        <v>40523</v>
      </c>
      <c r="C346" s="110">
        <v>2010</v>
      </c>
      <c r="D346" s="111" t="s">
        <v>233</v>
      </c>
      <c r="E346" s="111">
        <v>2</v>
      </c>
      <c r="F346" s="111">
        <v>11</v>
      </c>
      <c r="G346" s="111" t="s">
        <v>279</v>
      </c>
      <c r="H346" s="112">
        <v>88603</v>
      </c>
    </row>
    <row r="347" spans="1:8" ht="15">
      <c r="A347" s="108" t="s">
        <v>1188</v>
      </c>
      <c r="B347" s="109">
        <v>40524</v>
      </c>
      <c r="C347" s="110">
        <v>2010</v>
      </c>
      <c r="D347" s="111" t="s">
        <v>233</v>
      </c>
      <c r="E347" s="111">
        <v>2</v>
      </c>
      <c r="F347" s="111">
        <v>12</v>
      </c>
      <c r="G347" s="111" t="s">
        <v>280</v>
      </c>
      <c r="H347" s="112">
        <v>127536</v>
      </c>
    </row>
    <row r="348" spans="1:8" ht="15">
      <c r="A348" s="108" t="s">
        <v>1188</v>
      </c>
      <c r="B348" s="109">
        <v>40525</v>
      </c>
      <c r="C348" s="110">
        <v>2010</v>
      </c>
      <c r="D348" s="111" t="s">
        <v>233</v>
      </c>
      <c r="E348" s="111">
        <v>2</v>
      </c>
      <c r="F348" s="111">
        <v>13</v>
      </c>
      <c r="G348" s="111" t="s">
        <v>281</v>
      </c>
      <c r="H348" s="112">
        <v>49235</v>
      </c>
    </row>
    <row r="349" spans="1:8" ht="15">
      <c r="A349" s="108" t="s">
        <v>1188</v>
      </c>
      <c r="B349" s="109">
        <v>40526</v>
      </c>
      <c r="C349" s="110">
        <v>2010</v>
      </c>
      <c r="D349" s="111" t="s">
        <v>233</v>
      </c>
      <c r="E349" s="111">
        <v>2</v>
      </c>
      <c r="F349" s="111">
        <v>14</v>
      </c>
      <c r="G349" s="111" t="s">
        <v>282</v>
      </c>
      <c r="H349" s="112">
        <v>153704</v>
      </c>
    </row>
    <row r="350" spans="1:8" ht="15">
      <c r="A350" s="108" t="s">
        <v>1188</v>
      </c>
      <c r="B350" s="109">
        <v>40527</v>
      </c>
      <c r="C350" s="110">
        <v>2010</v>
      </c>
      <c r="D350" s="111" t="s">
        <v>233</v>
      </c>
      <c r="E350" s="111">
        <v>3</v>
      </c>
      <c r="F350" s="111">
        <v>15</v>
      </c>
      <c r="G350" s="111" t="s">
        <v>1343</v>
      </c>
      <c r="H350" s="112">
        <v>44981</v>
      </c>
    </row>
    <row r="351" spans="1:8" ht="15">
      <c r="A351" s="108" t="s">
        <v>1188</v>
      </c>
      <c r="B351" s="109">
        <v>40528</v>
      </c>
      <c r="C351" s="110">
        <v>2010</v>
      </c>
      <c r="D351" s="111" t="s">
        <v>233</v>
      </c>
      <c r="E351" s="111">
        <v>3</v>
      </c>
      <c r="F351" s="111">
        <v>16</v>
      </c>
      <c r="G351" s="111" t="s">
        <v>1342</v>
      </c>
      <c r="H351" s="112">
        <v>155298</v>
      </c>
    </row>
    <row r="352" spans="1:8" ht="15">
      <c r="A352" s="108" t="s">
        <v>1188</v>
      </c>
      <c r="B352" s="109">
        <v>40529</v>
      </c>
      <c r="C352" s="110">
        <v>2010</v>
      </c>
      <c r="D352" s="111" t="s">
        <v>233</v>
      </c>
      <c r="E352" s="111">
        <v>3</v>
      </c>
      <c r="F352" s="111">
        <v>17</v>
      </c>
      <c r="G352" s="111" t="s">
        <v>278</v>
      </c>
      <c r="H352" s="112">
        <v>135156</v>
      </c>
    </row>
    <row r="353" spans="1:8" ht="15">
      <c r="A353" s="108" t="s">
        <v>1188</v>
      </c>
      <c r="B353" s="109">
        <v>40530</v>
      </c>
      <c r="C353" s="110">
        <v>2010</v>
      </c>
      <c r="D353" s="111" t="s">
        <v>233</v>
      </c>
      <c r="E353" s="111">
        <v>3</v>
      </c>
      <c r="F353" s="111">
        <v>18</v>
      </c>
      <c r="G353" s="111" t="s">
        <v>279</v>
      </c>
      <c r="H353" s="112">
        <v>63196</v>
      </c>
    </row>
    <row r="354" spans="1:8" ht="15">
      <c r="A354" s="108" t="s">
        <v>1188</v>
      </c>
      <c r="B354" s="109">
        <v>40531</v>
      </c>
      <c r="C354" s="110">
        <v>2010</v>
      </c>
      <c r="D354" s="111" t="s">
        <v>233</v>
      </c>
      <c r="E354" s="111">
        <v>3</v>
      </c>
      <c r="F354" s="111">
        <v>19</v>
      </c>
      <c r="G354" s="111" t="s">
        <v>280</v>
      </c>
      <c r="H354" s="112">
        <v>69689</v>
      </c>
    </row>
    <row r="355" spans="1:8" ht="15">
      <c r="A355" s="108" t="s">
        <v>1188</v>
      </c>
      <c r="B355" s="109">
        <v>40532</v>
      </c>
      <c r="C355" s="110">
        <v>2010</v>
      </c>
      <c r="D355" s="111" t="s">
        <v>233</v>
      </c>
      <c r="E355" s="111">
        <v>3</v>
      </c>
      <c r="F355" s="111">
        <v>20</v>
      </c>
      <c r="G355" s="111" t="s">
        <v>281</v>
      </c>
      <c r="H355" s="112">
        <v>155169</v>
      </c>
    </row>
    <row r="356" spans="1:8" ht="15">
      <c r="A356" s="108" t="s">
        <v>1188</v>
      </c>
      <c r="B356" s="109">
        <v>40533</v>
      </c>
      <c r="C356" s="110">
        <v>2010</v>
      </c>
      <c r="D356" s="111" t="s">
        <v>233</v>
      </c>
      <c r="E356" s="111">
        <v>3</v>
      </c>
      <c r="F356" s="111">
        <v>21</v>
      </c>
      <c r="G356" s="111" t="s">
        <v>282</v>
      </c>
      <c r="H356" s="112">
        <v>87242</v>
      </c>
    </row>
    <row r="357" spans="1:8" ht="15">
      <c r="A357" s="108" t="s">
        <v>1188</v>
      </c>
      <c r="B357" s="109">
        <v>40534</v>
      </c>
      <c r="C357" s="110">
        <v>2010</v>
      </c>
      <c r="D357" s="111" t="s">
        <v>233</v>
      </c>
      <c r="E357" s="111">
        <v>4</v>
      </c>
      <c r="F357" s="111">
        <v>22</v>
      </c>
      <c r="G357" s="111" t="s">
        <v>1343</v>
      </c>
      <c r="H357" s="112">
        <v>128079</v>
      </c>
    </row>
    <row r="358" spans="1:8" ht="15">
      <c r="A358" s="108" t="s">
        <v>1188</v>
      </c>
      <c r="B358" s="109">
        <v>40535</v>
      </c>
      <c r="C358" s="110">
        <v>2010</v>
      </c>
      <c r="D358" s="111" t="s">
        <v>233</v>
      </c>
      <c r="E358" s="111">
        <v>4</v>
      </c>
      <c r="F358" s="111">
        <v>23</v>
      </c>
      <c r="G358" s="111" t="s">
        <v>1342</v>
      </c>
      <c r="H358" s="112">
        <v>152025</v>
      </c>
    </row>
    <row r="359" spans="1:8" ht="15">
      <c r="A359" s="108" t="s">
        <v>1188</v>
      </c>
      <c r="B359" s="109">
        <v>40536</v>
      </c>
      <c r="C359" s="110">
        <v>2010</v>
      </c>
      <c r="D359" s="111" t="s">
        <v>233</v>
      </c>
      <c r="E359" s="111">
        <v>4</v>
      </c>
      <c r="F359" s="111">
        <v>24</v>
      </c>
      <c r="G359" s="111" t="s">
        <v>278</v>
      </c>
      <c r="H359" s="112">
        <v>61356</v>
      </c>
    </row>
    <row r="360" spans="1:8" ht="15">
      <c r="A360" s="108" t="s">
        <v>1188</v>
      </c>
      <c r="B360" s="109">
        <v>40537</v>
      </c>
      <c r="C360" s="110">
        <v>2010</v>
      </c>
      <c r="D360" s="111" t="s">
        <v>233</v>
      </c>
      <c r="E360" s="111">
        <v>4</v>
      </c>
      <c r="F360" s="111">
        <v>25</v>
      </c>
      <c r="G360" s="111" t="s">
        <v>279</v>
      </c>
      <c r="H360" s="112">
        <v>115796</v>
      </c>
    </row>
    <row r="361" spans="1:8" ht="15">
      <c r="A361" s="108" t="s">
        <v>1188</v>
      </c>
      <c r="B361" s="109">
        <v>40538</v>
      </c>
      <c r="C361" s="110">
        <v>2010</v>
      </c>
      <c r="D361" s="111" t="s">
        <v>233</v>
      </c>
      <c r="E361" s="111">
        <v>4</v>
      </c>
      <c r="F361" s="111">
        <v>26</v>
      </c>
      <c r="G361" s="111" t="s">
        <v>280</v>
      </c>
      <c r="H361" s="112">
        <v>146808</v>
      </c>
    </row>
    <row r="362" spans="1:8" ht="15">
      <c r="A362" s="108" t="s">
        <v>1188</v>
      </c>
      <c r="B362" s="109">
        <v>40539</v>
      </c>
      <c r="C362" s="110">
        <v>2010</v>
      </c>
      <c r="D362" s="111" t="s">
        <v>233</v>
      </c>
      <c r="E362" s="111">
        <v>4</v>
      </c>
      <c r="F362" s="111">
        <v>27</v>
      </c>
      <c r="G362" s="111" t="s">
        <v>281</v>
      </c>
      <c r="H362" s="112">
        <v>55779</v>
      </c>
    </row>
    <row r="363" spans="1:8" ht="15">
      <c r="A363" s="108" t="s">
        <v>1188</v>
      </c>
      <c r="B363" s="109">
        <v>40540</v>
      </c>
      <c r="C363" s="110">
        <v>2010</v>
      </c>
      <c r="D363" s="111" t="s">
        <v>233</v>
      </c>
      <c r="E363" s="111">
        <v>4</v>
      </c>
      <c r="F363" s="111">
        <v>28</v>
      </c>
      <c r="G363" s="111" t="s">
        <v>282</v>
      </c>
      <c r="H363" s="112">
        <v>78068</v>
      </c>
    </row>
    <row r="364" spans="1:8" ht="15">
      <c r="A364" s="108" t="s">
        <v>1188</v>
      </c>
      <c r="B364" s="109">
        <v>40541</v>
      </c>
      <c r="C364" s="110">
        <v>2010</v>
      </c>
      <c r="D364" s="111" t="s">
        <v>233</v>
      </c>
      <c r="E364" s="111">
        <v>5</v>
      </c>
      <c r="F364" s="111">
        <v>29</v>
      </c>
      <c r="G364" s="111" t="s">
        <v>1343</v>
      </c>
      <c r="H364" s="112">
        <v>139439</v>
      </c>
    </row>
    <row r="365" spans="1:8" ht="15">
      <c r="A365" s="108" t="s">
        <v>1188</v>
      </c>
      <c r="B365" s="109">
        <v>40542</v>
      </c>
      <c r="C365" s="110">
        <v>2010</v>
      </c>
      <c r="D365" s="111" t="s">
        <v>233</v>
      </c>
      <c r="E365" s="111">
        <v>5</v>
      </c>
      <c r="F365" s="111">
        <v>30</v>
      </c>
      <c r="G365" s="111" t="s">
        <v>1342</v>
      </c>
      <c r="H365" s="112">
        <v>44394</v>
      </c>
    </row>
    <row r="366" spans="1:8" ht="15">
      <c r="A366" s="108" t="s">
        <v>1188</v>
      </c>
      <c r="B366" s="109">
        <v>40543</v>
      </c>
      <c r="C366" s="110">
        <v>2010</v>
      </c>
      <c r="D366" s="111" t="s">
        <v>233</v>
      </c>
      <c r="E366" s="111">
        <v>5</v>
      </c>
      <c r="F366" s="111">
        <v>31</v>
      </c>
      <c r="G366" s="111" t="s">
        <v>278</v>
      </c>
      <c r="H366" s="112">
        <v>109516</v>
      </c>
    </row>
    <row r="367" spans="1:8" ht="15">
      <c r="A367" s="108" t="s">
        <v>298</v>
      </c>
      <c r="B367" s="109">
        <v>40179</v>
      </c>
      <c r="C367" s="110">
        <v>2010</v>
      </c>
      <c r="D367" s="111" t="s">
        <v>222</v>
      </c>
      <c r="E367" s="111">
        <v>1</v>
      </c>
      <c r="F367" s="111">
        <v>1</v>
      </c>
      <c r="G367" s="111" t="s">
        <v>279</v>
      </c>
      <c r="H367" s="112">
        <v>80631</v>
      </c>
    </row>
    <row r="368" spans="1:8" ht="15">
      <c r="A368" s="108" t="s">
        <v>298</v>
      </c>
      <c r="B368" s="109">
        <v>40180</v>
      </c>
      <c r="C368" s="110">
        <v>2010</v>
      </c>
      <c r="D368" s="111" t="s">
        <v>222</v>
      </c>
      <c r="E368" s="111">
        <v>1</v>
      </c>
      <c r="F368" s="111">
        <v>2</v>
      </c>
      <c r="G368" s="111" t="s">
        <v>280</v>
      </c>
      <c r="H368" s="112">
        <v>75353</v>
      </c>
    </row>
    <row r="369" spans="1:8" ht="15">
      <c r="A369" s="108" t="s">
        <v>298</v>
      </c>
      <c r="B369" s="109">
        <v>40181</v>
      </c>
      <c r="C369" s="110">
        <v>2010</v>
      </c>
      <c r="D369" s="111" t="s">
        <v>222</v>
      </c>
      <c r="E369" s="111">
        <v>1</v>
      </c>
      <c r="F369" s="111">
        <v>3</v>
      </c>
      <c r="G369" s="111" t="s">
        <v>281</v>
      </c>
      <c r="H369" s="112">
        <v>52679</v>
      </c>
    </row>
    <row r="370" spans="1:8" ht="15">
      <c r="A370" s="108" t="s">
        <v>298</v>
      </c>
      <c r="B370" s="109">
        <v>40182</v>
      </c>
      <c r="C370" s="110">
        <v>2010</v>
      </c>
      <c r="D370" s="111" t="s">
        <v>222</v>
      </c>
      <c r="E370" s="111">
        <v>1</v>
      </c>
      <c r="F370" s="111">
        <v>4</v>
      </c>
      <c r="G370" s="111" t="s">
        <v>282</v>
      </c>
      <c r="H370" s="112">
        <v>41396</v>
      </c>
    </row>
    <row r="371" spans="1:8" ht="15">
      <c r="A371" s="108" t="s">
        <v>298</v>
      </c>
      <c r="B371" s="109">
        <v>40183</v>
      </c>
      <c r="C371" s="110">
        <v>2010</v>
      </c>
      <c r="D371" s="111" t="s">
        <v>222</v>
      </c>
      <c r="E371" s="111">
        <v>1</v>
      </c>
      <c r="F371" s="111">
        <v>5</v>
      </c>
      <c r="G371" s="111" t="s">
        <v>1343</v>
      </c>
      <c r="H371" s="112">
        <v>60038</v>
      </c>
    </row>
    <row r="372" spans="1:8" ht="15">
      <c r="A372" s="108" t="s">
        <v>298</v>
      </c>
      <c r="B372" s="109">
        <v>40184</v>
      </c>
      <c r="C372" s="110">
        <v>2010</v>
      </c>
      <c r="D372" s="111" t="s">
        <v>222</v>
      </c>
      <c r="E372" s="111">
        <v>1</v>
      </c>
      <c r="F372" s="111">
        <v>6</v>
      </c>
      <c r="G372" s="111" t="s">
        <v>1342</v>
      </c>
      <c r="H372" s="112">
        <v>120800</v>
      </c>
    </row>
    <row r="373" spans="1:8" ht="15">
      <c r="A373" s="108" t="s">
        <v>298</v>
      </c>
      <c r="B373" s="109">
        <v>40185</v>
      </c>
      <c r="C373" s="110">
        <v>2010</v>
      </c>
      <c r="D373" s="111" t="s">
        <v>222</v>
      </c>
      <c r="E373" s="111">
        <v>1</v>
      </c>
      <c r="F373" s="111">
        <v>7</v>
      </c>
      <c r="G373" s="111" t="s">
        <v>278</v>
      </c>
      <c r="H373" s="112">
        <v>136258</v>
      </c>
    </row>
    <row r="374" spans="1:8" ht="15">
      <c r="A374" s="108" t="s">
        <v>298</v>
      </c>
      <c r="B374" s="109">
        <v>40186</v>
      </c>
      <c r="C374" s="110">
        <v>2010</v>
      </c>
      <c r="D374" s="111" t="s">
        <v>222</v>
      </c>
      <c r="E374" s="111">
        <v>2</v>
      </c>
      <c r="F374" s="111">
        <v>8</v>
      </c>
      <c r="G374" s="111" t="s">
        <v>279</v>
      </c>
      <c r="H374" s="112">
        <v>64169</v>
      </c>
    </row>
    <row r="375" spans="1:8" ht="15">
      <c r="A375" s="108" t="s">
        <v>298</v>
      </c>
      <c r="B375" s="109">
        <v>40187</v>
      </c>
      <c r="C375" s="110">
        <v>2010</v>
      </c>
      <c r="D375" s="111" t="s">
        <v>222</v>
      </c>
      <c r="E375" s="111">
        <v>2</v>
      </c>
      <c r="F375" s="111">
        <v>9</v>
      </c>
      <c r="G375" s="111" t="s">
        <v>280</v>
      </c>
      <c r="H375" s="112">
        <v>55230</v>
      </c>
    </row>
    <row r="376" spans="1:8" ht="15">
      <c r="A376" s="108" t="s">
        <v>298</v>
      </c>
      <c r="B376" s="109">
        <v>40188</v>
      </c>
      <c r="C376" s="110">
        <v>2010</v>
      </c>
      <c r="D376" s="111" t="s">
        <v>222</v>
      </c>
      <c r="E376" s="111">
        <v>2</v>
      </c>
      <c r="F376" s="111">
        <v>10</v>
      </c>
      <c r="G376" s="111" t="s">
        <v>281</v>
      </c>
      <c r="H376" s="112">
        <v>97146</v>
      </c>
    </row>
    <row r="377" spans="1:8" ht="15">
      <c r="A377" s="108" t="s">
        <v>298</v>
      </c>
      <c r="B377" s="109">
        <v>40189</v>
      </c>
      <c r="C377" s="110">
        <v>2010</v>
      </c>
      <c r="D377" s="111" t="s">
        <v>222</v>
      </c>
      <c r="E377" s="111">
        <v>2</v>
      </c>
      <c r="F377" s="111">
        <v>11</v>
      </c>
      <c r="G377" s="111" t="s">
        <v>282</v>
      </c>
      <c r="H377" s="112">
        <v>98412</v>
      </c>
    </row>
    <row r="378" spans="1:8" ht="15">
      <c r="A378" s="108" t="s">
        <v>298</v>
      </c>
      <c r="B378" s="109">
        <v>40190</v>
      </c>
      <c r="C378" s="110">
        <v>2010</v>
      </c>
      <c r="D378" s="111" t="s">
        <v>222</v>
      </c>
      <c r="E378" s="111">
        <v>2</v>
      </c>
      <c r="F378" s="111">
        <v>12</v>
      </c>
      <c r="G378" s="111" t="s">
        <v>1343</v>
      </c>
      <c r="H378" s="112">
        <v>58329</v>
      </c>
    </row>
    <row r="379" spans="1:8" ht="15">
      <c r="A379" s="108" t="s">
        <v>298</v>
      </c>
      <c r="B379" s="109">
        <v>40191</v>
      </c>
      <c r="C379" s="110">
        <v>2010</v>
      </c>
      <c r="D379" s="111" t="s">
        <v>222</v>
      </c>
      <c r="E379" s="111">
        <v>2</v>
      </c>
      <c r="F379" s="111">
        <v>13</v>
      </c>
      <c r="G379" s="111" t="s">
        <v>1342</v>
      </c>
      <c r="H379" s="112">
        <v>57920</v>
      </c>
    </row>
    <row r="380" spans="1:8" ht="15">
      <c r="A380" s="108" t="s">
        <v>298</v>
      </c>
      <c r="B380" s="109">
        <v>40192</v>
      </c>
      <c r="C380" s="110">
        <v>2010</v>
      </c>
      <c r="D380" s="111" t="s">
        <v>222</v>
      </c>
      <c r="E380" s="111">
        <v>2</v>
      </c>
      <c r="F380" s="111">
        <v>14</v>
      </c>
      <c r="G380" s="111" t="s">
        <v>278</v>
      </c>
      <c r="H380" s="112">
        <v>101425</v>
      </c>
    </row>
    <row r="381" spans="1:8" ht="15">
      <c r="A381" s="108" t="s">
        <v>298</v>
      </c>
      <c r="B381" s="109">
        <v>40193</v>
      </c>
      <c r="C381" s="110">
        <v>2010</v>
      </c>
      <c r="D381" s="111" t="s">
        <v>222</v>
      </c>
      <c r="E381" s="111">
        <v>3</v>
      </c>
      <c r="F381" s="111">
        <v>15</v>
      </c>
      <c r="G381" s="111" t="s">
        <v>279</v>
      </c>
      <c r="H381" s="112">
        <v>121030</v>
      </c>
    </row>
    <row r="382" spans="1:8" ht="15">
      <c r="A382" s="108" t="s">
        <v>298</v>
      </c>
      <c r="B382" s="109">
        <v>40194</v>
      </c>
      <c r="C382" s="110">
        <v>2010</v>
      </c>
      <c r="D382" s="111" t="s">
        <v>222</v>
      </c>
      <c r="E382" s="111">
        <v>3</v>
      </c>
      <c r="F382" s="111">
        <v>16</v>
      </c>
      <c r="G382" s="111" t="s">
        <v>280</v>
      </c>
      <c r="H382" s="112">
        <v>85607</v>
      </c>
    </row>
    <row r="383" spans="1:8" ht="15">
      <c r="A383" s="108" t="s">
        <v>298</v>
      </c>
      <c r="B383" s="109">
        <v>40195</v>
      </c>
      <c r="C383" s="110">
        <v>2010</v>
      </c>
      <c r="D383" s="111" t="s">
        <v>222</v>
      </c>
      <c r="E383" s="111">
        <v>3</v>
      </c>
      <c r="F383" s="111">
        <v>17</v>
      </c>
      <c r="G383" s="111" t="s">
        <v>281</v>
      </c>
      <c r="H383" s="112">
        <v>149595</v>
      </c>
    </row>
    <row r="384" spans="1:8" ht="15">
      <c r="A384" s="108" t="s">
        <v>298</v>
      </c>
      <c r="B384" s="109">
        <v>40196</v>
      </c>
      <c r="C384" s="110">
        <v>2010</v>
      </c>
      <c r="D384" s="111" t="s">
        <v>222</v>
      </c>
      <c r="E384" s="111">
        <v>3</v>
      </c>
      <c r="F384" s="111">
        <v>18</v>
      </c>
      <c r="G384" s="111" t="s">
        <v>282</v>
      </c>
      <c r="H384" s="112">
        <v>55779</v>
      </c>
    </row>
    <row r="385" spans="1:8" ht="15">
      <c r="A385" s="108" t="s">
        <v>298</v>
      </c>
      <c r="B385" s="109">
        <v>40197</v>
      </c>
      <c r="C385" s="110">
        <v>2010</v>
      </c>
      <c r="D385" s="111" t="s">
        <v>222</v>
      </c>
      <c r="E385" s="111">
        <v>3</v>
      </c>
      <c r="F385" s="111">
        <v>19</v>
      </c>
      <c r="G385" s="111" t="s">
        <v>1343</v>
      </c>
      <c r="H385" s="112">
        <v>60566</v>
      </c>
    </row>
    <row r="386" spans="1:8" ht="15">
      <c r="A386" s="108" t="s">
        <v>298</v>
      </c>
      <c r="B386" s="109">
        <v>40198</v>
      </c>
      <c r="C386" s="110">
        <v>2010</v>
      </c>
      <c r="D386" s="111" t="s">
        <v>222</v>
      </c>
      <c r="E386" s="111">
        <v>3</v>
      </c>
      <c r="F386" s="111">
        <v>20</v>
      </c>
      <c r="G386" s="111" t="s">
        <v>1342</v>
      </c>
      <c r="H386" s="112">
        <v>117418</v>
      </c>
    </row>
    <row r="387" spans="1:8" ht="15">
      <c r="A387" s="108" t="s">
        <v>298</v>
      </c>
      <c r="B387" s="109">
        <v>40199</v>
      </c>
      <c r="C387" s="110">
        <v>2010</v>
      </c>
      <c r="D387" s="111" t="s">
        <v>222</v>
      </c>
      <c r="E387" s="111">
        <v>3</v>
      </c>
      <c r="F387" s="111">
        <v>21</v>
      </c>
      <c r="G387" s="111" t="s">
        <v>278</v>
      </c>
      <c r="H387" s="112">
        <v>73833</v>
      </c>
    </row>
    <row r="388" spans="1:8" ht="15">
      <c r="A388" s="108" t="s">
        <v>298</v>
      </c>
      <c r="B388" s="109">
        <v>40200</v>
      </c>
      <c r="C388" s="110">
        <v>2010</v>
      </c>
      <c r="D388" s="111" t="s">
        <v>222</v>
      </c>
      <c r="E388" s="111">
        <v>4</v>
      </c>
      <c r="F388" s="111">
        <v>22</v>
      </c>
      <c r="G388" s="111" t="s">
        <v>279</v>
      </c>
      <c r="H388" s="112">
        <v>98717</v>
      </c>
    </row>
    <row r="389" spans="1:8" ht="15">
      <c r="A389" s="108" t="s">
        <v>298</v>
      </c>
      <c r="B389" s="109">
        <v>40201</v>
      </c>
      <c r="C389" s="110">
        <v>2010</v>
      </c>
      <c r="D389" s="111" t="s">
        <v>222</v>
      </c>
      <c r="E389" s="111">
        <v>4</v>
      </c>
      <c r="F389" s="111">
        <v>23</v>
      </c>
      <c r="G389" s="111" t="s">
        <v>280</v>
      </c>
      <c r="H389" s="112">
        <v>148822</v>
      </c>
    </row>
    <row r="390" spans="1:8" ht="15">
      <c r="A390" s="108" t="s">
        <v>298</v>
      </c>
      <c r="B390" s="109">
        <v>40202</v>
      </c>
      <c r="C390" s="110">
        <v>2010</v>
      </c>
      <c r="D390" s="111" t="s">
        <v>222</v>
      </c>
      <c r="E390" s="111">
        <v>4</v>
      </c>
      <c r="F390" s="111">
        <v>24</v>
      </c>
      <c r="G390" s="111" t="s">
        <v>281</v>
      </c>
      <c r="H390" s="112">
        <v>143971</v>
      </c>
    </row>
    <row r="391" spans="1:8" ht="15">
      <c r="A391" s="108" t="s">
        <v>298</v>
      </c>
      <c r="B391" s="109">
        <v>40203</v>
      </c>
      <c r="C391" s="110">
        <v>2010</v>
      </c>
      <c r="D391" s="111" t="s">
        <v>222</v>
      </c>
      <c r="E391" s="111">
        <v>4</v>
      </c>
      <c r="F391" s="111">
        <v>25</v>
      </c>
      <c r="G391" s="111" t="s">
        <v>282</v>
      </c>
      <c r="H391" s="112">
        <v>103962</v>
      </c>
    </row>
    <row r="392" spans="1:8" ht="15">
      <c r="A392" s="108" t="s">
        <v>298</v>
      </c>
      <c r="B392" s="109">
        <v>40204</v>
      </c>
      <c r="C392" s="110">
        <v>2010</v>
      </c>
      <c r="D392" s="111" t="s">
        <v>222</v>
      </c>
      <c r="E392" s="111">
        <v>4</v>
      </c>
      <c r="F392" s="111">
        <v>26</v>
      </c>
      <c r="G392" s="111" t="s">
        <v>1343</v>
      </c>
      <c r="H392" s="112">
        <v>76469</v>
      </c>
    </row>
    <row r="393" spans="1:8" ht="15">
      <c r="A393" s="108" t="s">
        <v>298</v>
      </c>
      <c r="B393" s="109">
        <v>40205</v>
      </c>
      <c r="C393" s="110">
        <v>2010</v>
      </c>
      <c r="D393" s="111" t="s">
        <v>222</v>
      </c>
      <c r="E393" s="111">
        <v>4</v>
      </c>
      <c r="F393" s="111">
        <v>27</v>
      </c>
      <c r="G393" s="111" t="s">
        <v>1342</v>
      </c>
      <c r="H393" s="112">
        <v>80284</v>
      </c>
    </row>
    <row r="394" spans="1:8" ht="15">
      <c r="A394" s="108" t="s">
        <v>298</v>
      </c>
      <c r="B394" s="109">
        <v>40206</v>
      </c>
      <c r="C394" s="110">
        <v>2010</v>
      </c>
      <c r="D394" s="111" t="s">
        <v>222</v>
      </c>
      <c r="E394" s="111">
        <v>4</v>
      </c>
      <c r="F394" s="111">
        <v>28</v>
      </c>
      <c r="G394" s="111" t="s">
        <v>278</v>
      </c>
      <c r="H394" s="112">
        <v>78212</v>
      </c>
    </row>
    <row r="395" spans="1:8" ht="15">
      <c r="A395" s="108" t="s">
        <v>298</v>
      </c>
      <c r="B395" s="109">
        <v>40207</v>
      </c>
      <c r="C395" s="110">
        <v>2010</v>
      </c>
      <c r="D395" s="111" t="s">
        <v>222</v>
      </c>
      <c r="E395" s="111">
        <v>5</v>
      </c>
      <c r="F395" s="111">
        <v>29</v>
      </c>
      <c r="G395" s="111" t="s">
        <v>279</v>
      </c>
      <c r="H395" s="112">
        <v>119930</v>
      </c>
    </row>
    <row r="396" spans="1:8" ht="15">
      <c r="A396" s="108" t="s">
        <v>298</v>
      </c>
      <c r="B396" s="109">
        <v>40208</v>
      </c>
      <c r="C396" s="110">
        <v>2010</v>
      </c>
      <c r="D396" s="111" t="s">
        <v>222</v>
      </c>
      <c r="E396" s="111">
        <v>5</v>
      </c>
      <c r="F396" s="111">
        <v>30</v>
      </c>
      <c r="G396" s="111" t="s">
        <v>280</v>
      </c>
      <c r="H396" s="112">
        <v>89812</v>
      </c>
    </row>
    <row r="397" spans="1:8" ht="15">
      <c r="A397" s="108" t="s">
        <v>298</v>
      </c>
      <c r="B397" s="109">
        <v>40209</v>
      </c>
      <c r="C397" s="110">
        <v>2010</v>
      </c>
      <c r="D397" s="111" t="s">
        <v>222</v>
      </c>
      <c r="E397" s="111">
        <v>5</v>
      </c>
      <c r="F397" s="111">
        <v>31</v>
      </c>
      <c r="G397" s="111" t="s">
        <v>281</v>
      </c>
      <c r="H397" s="112">
        <v>159394</v>
      </c>
    </row>
    <row r="398" spans="1:8" ht="15">
      <c r="A398" s="108" t="s">
        <v>298</v>
      </c>
      <c r="B398" s="109">
        <v>40210</v>
      </c>
      <c r="C398" s="110">
        <v>2010</v>
      </c>
      <c r="D398" s="111" t="s">
        <v>223</v>
      </c>
      <c r="E398" s="111">
        <v>1</v>
      </c>
      <c r="F398" s="111">
        <v>1</v>
      </c>
      <c r="G398" s="111" t="s">
        <v>282</v>
      </c>
      <c r="H398" s="112">
        <v>37067</v>
      </c>
    </row>
    <row r="399" spans="1:8" ht="15">
      <c r="A399" s="108" t="s">
        <v>298</v>
      </c>
      <c r="B399" s="109">
        <v>40211</v>
      </c>
      <c r="C399" s="110">
        <v>2010</v>
      </c>
      <c r="D399" s="111" t="s">
        <v>223</v>
      </c>
      <c r="E399" s="111">
        <v>1</v>
      </c>
      <c r="F399" s="111">
        <v>2</v>
      </c>
      <c r="G399" s="111" t="s">
        <v>1343</v>
      </c>
      <c r="H399" s="112">
        <v>50467</v>
      </c>
    </row>
    <row r="400" spans="1:8" ht="15">
      <c r="A400" s="108" t="s">
        <v>298</v>
      </c>
      <c r="B400" s="109">
        <v>40212</v>
      </c>
      <c r="C400" s="110">
        <v>2010</v>
      </c>
      <c r="D400" s="111" t="s">
        <v>223</v>
      </c>
      <c r="E400" s="111">
        <v>1</v>
      </c>
      <c r="F400" s="111">
        <v>3</v>
      </c>
      <c r="G400" s="111" t="s">
        <v>1342</v>
      </c>
      <c r="H400" s="112">
        <v>87970</v>
      </c>
    </row>
    <row r="401" spans="1:8" ht="15">
      <c r="A401" s="108" t="s">
        <v>298</v>
      </c>
      <c r="B401" s="109">
        <v>40213</v>
      </c>
      <c r="C401" s="110">
        <v>2010</v>
      </c>
      <c r="D401" s="111" t="s">
        <v>223</v>
      </c>
      <c r="E401" s="111">
        <v>1</v>
      </c>
      <c r="F401" s="111">
        <v>4</v>
      </c>
      <c r="G401" s="111" t="s">
        <v>278</v>
      </c>
      <c r="H401" s="112">
        <v>24810</v>
      </c>
    </row>
    <row r="402" spans="1:8" ht="15">
      <c r="A402" s="108" t="s">
        <v>298</v>
      </c>
      <c r="B402" s="109">
        <v>40214</v>
      </c>
      <c r="C402" s="110">
        <v>2010</v>
      </c>
      <c r="D402" s="111" t="s">
        <v>223</v>
      </c>
      <c r="E402" s="111">
        <v>1</v>
      </c>
      <c r="F402" s="111">
        <v>5</v>
      </c>
      <c r="G402" s="111" t="s">
        <v>279</v>
      </c>
      <c r="H402" s="112">
        <v>62946</v>
      </c>
    </row>
    <row r="403" spans="1:8" ht="15">
      <c r="A403" s="108" t="s">
        <v>298</v>
      </c>
      <c r="B403" s="109">
        <v>40215</v>
      </c>
      <c r="C403" s="110">
        <v>2010</v>
      </c>
      <c r="D403" s="111" t="s">
        <v>223</v>
      </c>
      <c r="E403" s="111">
        <v>1</v>
      </c>
      <c r="F403" s="111">
        <v>6</v>
      </c>
      <c r="G403" s="111" t="s">
        <v>280</v>
      </c>
      <c r="H403" s="112">
        <v>52542</v>
      </c>
    </row>
    <row r="404" spans="1:8" ht="15">
      <c r="A404" s="108" t="s">
        <v>298</v>
      </c>
      <c r="B404" s="109">
        <v>40216</v>
      </c>
      <c r="C404" s="110">
        <v>2010</v>
      </c>
      <c r="D404" s="111" t="s">
        <v>223</v>
      </c>
      <c r="E404" s="111">
        <v>1</v>
      </c>
      <c r="F404" s="111">
        <v>7</v>
      </c>
      <c r="G404" s="111" t="s">
        <v>281</v>
      </c>
      <c r="H404" s="112">
        <v>67088</v>
      </c>
    </row>
    <row r="405" spans="1:8" ht="15">
      <c r="A405" s="108" t="s">
        <v>298</v>
      </c>
      <c r="B405" s="109">
        <v>40217</v>
      </c>
      <c r="C405" s="110">
        <v>2010</v>
      </c>
      <c r="D405" s="111" t="s">
        <v>223</v>
      </c>
      <c r="E405" s="111">
        <v>2</v>
      </c>
      <c r="F405" s="111">
        <v>8</v>
      </c>
      <c r="G405" s="111" t="s">
        <v>282</v>
      </c>
      <c r="H405" s="112">
        <v>46549</v>
      </c>
    </row>
    <row r="406" spans="1:8" ht="15">
      <c r="A406" s="108" t="s">
        <v>298</v>
      </c>
      <c r="B406" s="109">
        <v>40218</v>
      </c>
      <c r="C406" s="110">
        <v>2010</v>
      </c>
      <c r="D406" s="111" t="s">
        <v>223</v>
      </c>
      <c r="E406" s="111">
        <v>2</v>
      </c>
      <c r="F406" s="111">
        <v>9</v>
      </c>
      <c r="G406" s="111" t="s">
        <v>1343</v>
      </c>
      <c r="H406" s="112">
        <v>35460</v>
      </c>
    </row>
    <row r="407" spans="1:8" ht="15">
      <c r="A407" s="108" t="s">
        <v>298</v>
      </c>
      <c r="B407" s="109">
        <v>40219</v>
      </c>
      <c r="C407" s="110">
        <v>2010</v>
      </c>
      <c r="D407" s="111" t="s">
        <v>223</v>
      </c>
      <c r="E407" s="111">
        <v>2</v>
      </c>
      <c r="F407" s="111">
        <v>10</v>
      </c>
      <c r="G407" s="111" t="s">
        <v>1342</v>
      </c>
      <c r="H407" s="112">
        <v>70617</v>
      </c>
    </row>
    <row r="408" spans="1:8" ht="15">
      <c r="A408" s="108" t="s">
        <v>298</v>
      </c>
      <c r="B408" s="109">
        <v>40220</v>
      </c>
      <c r="C408" s="110">
        <v>2010</v>
      </c>
      <c r="D408" s="111" t="s">
        <v>223</v>
      </c>
      <c r="E408" s="111">
        <v>2</v>
      </c>
      <c r="F408" s="111">
        <v>11</v>
      </c>
      <c r="G408" s="111" t="s">
        <v>278</v>
      </c>
      <c r="H408" s="112">
        <v>88765</v>
      </c>
    </row>
    <row r="409" spans="1:8" ht="15">
      <c r="A409" s="108" t="s">
        <v>298</v>
      </c>
      <c r="B409" s="109">
        <v>40221</v>
      </c>
      <c r="C409" s="110">
        <v>2010</v>
      </c>
      <c r="D409" s="111" t="s">
        <v>223</v>
      </c>
      <c r="E409" s="111">
        <v>2</v>
      </c>
      <c r="F409" s="111">
        <v>12</v>
      </c>
      <c r="G409" s="111" t="s">
        <v>279</v>
      </c>
      <c r="H409" s="112">
        <v>61244</v>
      </c>
    </row>
    <row r="410" spans="1:8" ht="15">
      <c r="A410" s="108" t="s">
        <v>298</v>
      </c>
      <c r="B410" s="109">
        <v>40222</v>
      </c>
      <c r="C410" s="110">
        <v>2010</v>
      </c>
      <c r="D410" s="111" t="s">
        <v>223</v>
      </c>
      <c r="E410" s="111">
        <v>2</v>
      </c>
      <c r="F410" s="111">
        <v>13</v>
      </c>
      <c r="G410" s="111" t="s">
        <v>280</v>
      </c>
      <c r="H410" s="112">
        <v>25968</v>
      </c>
    </row>
    <row r="411" spans="1:8" ht="15">
      <c r="A411" s="108" t="s">
        <v>298</v>
      </c>
      <c r="B411" s="109">
        <v>40223</v>
      </c>
      <c r="C411" s="110">
        <v>2010</v>
      </c>
      <c r="D411" s="111" t="s">
        <v>223</v>
      </c>
      <c r="E411" s="111">
        <v>2</v>
      </c>
      <c r="F411" s="111">
        <v>14</v>
      </c>
      <c r="G411" s="111" t="s">
        <v>281</v>
      </c>
      <c r="H411" s="112">
        <v>65370</v>
      </c>
    </row>
    <row r="412" spans="1:8" ht="15">
      <c r="A412" s="108" t="s">
        <v>298</v>
      </c>
      <c r="B412" s="109">
        <v>40224</v>
      </c>
      <c r="C412" s="110">
        <v>2010</v>
      </c>
      <c r="D412" s="111" t="s">
        <v>223</v>
      </c>
      <c r="E412" s="111">
        <v>3</v>
      </c>
      <c r="F412" s="111">
        <v>15</v>
      </c>
      <c r="G412" s="111" t="s">
        <v>282</v>
      </c>
      <c r="H412" s="112">
        <v>67296</v>
      </c>
    </row>
    <row r="413" spans="1:8" ht="15">
      <c r="A413" s="108" t="s">
        <v>298</v>
      </c>
      <c r="B413" s="109">
        <v>40225</v>
      </c>
      <c r="C413" s="110">
        <v>2010</v>
      </c>
      <c r="D413" s="111" t="s">
        <v>223</v>
      </c>
      <c r="E413" s="111">
        <v>3</v>
      </c>
      <c r="F413" s="111">
        <v>16</v>
      </c>
      <c r="G413" s="111" t="s">
        <v>1343</v>
      </c>
      <c r="H413" s="112">
        <v>37809</v>
      </c>
    </row>
    <row r="414" spans="1:8" ht="15">
      <c r="A414" s="108" t="s">
        <v>298</v>
      </c>
      <c r="B414" s="109">
        <v>40226</v>
      </c>
      <c r="C414" s="110">
        <v>2010</v>
      </c>
      <c r="D414" s="111" t="s">
        <v>223</v>
      </c>
      <c r="E414" s="111">
        <v>3</v>
      </c>
      <c r="F414" s="111">
        <v>17</v>
      </c>
      <c r="G414" s="111" t="s">
        <v>1342</v>
      </c>
      <c r="H414" s="112">
        <v>80949</v>
      </c>
    </row>
    <row r="415" spans="1:8" ht="15">
      <c r="A415" s="108" t="s">
        <v>298</v>
      </c>
      <c r="B415" s="109">
        <v>40227</v>
      </c>
      <c r="C415" s="110">
        <v>2010</v>
      </c>
      <c r="D415" s="111" t="s">
        <v>223</v>
      </c>
      <c r="E415" s="111">
        <v>3</v>
      </c>
      <c r="F415" s="111">
        <v>18</v>
      </c>
      <c r="G415" s="111" t="s">
        <v>278</v>
      </c>
      <c r="H415" s="112">
        <v>63016</v>
      </c>
    </row>
    <row r="416" spans="1:8" ht="15">
      <c r="A416" s="108" t="s">
        <v>298</v>
      </c>
      <c r="B416" s="109">
        <v>40228</v>
      </c>
      <c r="C416" s="110">
        <v>2010</v>
      </c>
      <c r="D416" s="111" t="s">
        <v>223</v>
      </c>
      <c r="E416" s="111">
        <v>3</v>
      </c>
      <c r="F416" s="111">
        <v>19</v>
      </c>
      <c r="G416" s="111" t="s">
        <v>279</v>
      </c>
      <c r="H416" s="112">
        <v>23229</v>
      </c>
    </row>
    <row r="417" spans="1:8" ht="15">
      <c r="A417" s="108" t="s">
        <v>298</v>
      </c>
      <c r="B417" s="109">
        <v>40229</v>
      </c>
      <c r="C417" s="110">
        <v>2010</v>
      </c>
      <c r="D417" s="111" t="s">
        <v>223</v>
      </c>
      <c r="E417" s="111">
        <v>3</v>
      </c>
      <c r="F417" s="111">
        <v>20</v>
      </c>
      <c r="G417" s="111" t="s">
        <v>280</v>
      </c>
      <c r="H417" s="112">
        <v>57704</v>
      </c>
    </row>
    <row r="418" spans="1:8" ht="15">
      <c r="A418" s="108" t="s">
        <v>298</v>
      </c>
      <c r="B418" s="109">
        <v>40230</v>
      </c>
      <c r="C418" s="110">
        <v>2010</v>
      </c>
      <c r="D418" s="111" t="s">
        <v>223</v>
      </c>
      <c r="E418" s="111">
        <v>3</v>
      </c>
      <c r="F418" s="111">
        <v>21</v>
      </c>
      <c r="G418" s="111" t="s">
        <v>281</v>
      </c>
      <c r="H418" s="112">
        <v>51877</v>
      </c>
    </row>
    <row r="419" spans="1:8" ht="15">
      <c r="A419" s="108" t="s">
        <v>298</v>
      </c>
      <c r="B419" s="109">
        <v>40231</v>
      </c>
      <c r="C419" s="110">
        <v>2010</v>
      </c>
      <c r="D419" s="111" t="s">
        <v>223</v>
      </c>
      <c r="E419" s="111">
        <v>4</v>
      </c>
      <c r="F419" s="111">
        <v>22</v>
      </c>
      <c r="G419" s="111" t="s">
        <v>282</v>
      </c>
      <c r="H419" s="112">
        <v>63104</v>
      </c>
    </row>
    <row r="420" spans="1:8" ht="15">
      <c r="A420" s="108" t="s">
        <v>298</v>
      </c>
      <c r="B420" s="109">
        <v>40232</v>
      </c>
      <c r="C420" s="110">
        <v>2010</v>
      </c>
      <c r="D420" s="111" t="s">
        <v>223</v>
      </c>
      <c r="E420" s="111">
        <v>4</v>
      </c>
      <c r="F420" s="111">
        <v>23</v>
      </c>
      <c r="G420" s="111" t="s">
        <v>1343</v>
      </c>
      <c r="H420" s="112">
        <v>66675</v>
      </c>
    </row>
    <row r="421" spans="1:8" ht="15">
      <c r="A421" s="108" t="s">
        <v>298</v>
      </c>
      <c r="B421" s="109">
        <v>40233</v>
      </c>
      <c r="C421" s="110">
        <v>2010</v>
      </c>
      <c r="D421" s="111" t="s">
        <v>223</v>
      </c>
      <c r="E421" s="111">
        <v>4</v>
      </c>
      <c r="F421" s="111">
        <v>24</v>
      </c>
      <c r="G421" s="111" t="s">
        <v>1342</v>
      </c>
      <c r="H421" s="112">
        <v>75756</v>
      </c>
    </row>
    <row r="422" spans="1:8" ht="15">
      <c r="A422" s="108" t="s">
        <v>298</v>
      </c>
      <c r="B422" s="109">
        <v>40234</v>
      </c>
      <c r="C422" s="110">
        <v>2010</v>
      </c>
      <c r="D422" s="111" t="s">
        <v>223</v>
      </c>
      <c r="E422" s="111">
        <v>4</v>
      </c>
      <c r="F422" s="111">
        <v>25</v>
      </c>
      <c r="G422" s="111" t="s">
        <v>278</v>
      </c>
      <c r="H422" s="112">
        <v>30916</v>
      </c>
    </row>
    <row r="423" spans="1:8" ht="15">
      <c r="A423" s="108" t="s">
        <v>298</v>
      </c>
      <c r="B423" s="109">
        <v>40235</v>
      </c>
      <c r="C423" s="110">
        <v>2010</v>
      </c>
      <c r="D423" s="111" t="s">
        <v>223</v>
      </c>
      <c r="E423" s="111">
        <v>4</v>
      </c>
      <c r="F423" s="111">
        <v>26</v>
      </c>
      <c r="G423" s="111" t="s">
        <v>279</v>
      </c>
      <c r="H423" s="112">
        <v>48683</v>
      </c>
    </row>
    <row r="424" spans="1:8" ht="15">
      <c r="A424" s="108" t="s">
        <v>298</v>
      </c>
      <c r="B424" s="109">
        <v>40236</v>
      </c>
      <c r="C424" s="110">
        <v>2010</v>
      </c>
      <c r="D424" s="111" t="s">
        <v>223</v>
      </c>
      <c r="E424" s="111">
        <v>4</v>
      </c>
      <c r="F424" s="111">
        <v>27</v>
      </c>
      <c r="G424" s="111" t="s">
        <v>280</v>
      </c>
      <c r="H424" s="112">
        <v>43023</v>
      </c>
    </row>
    <row r="425" spans="1:8" ht="15">
      <c r="A425" s="108" t="s">
        <v>298</v>
      </c>
      <c r="B425" s="109">
        <v>40237</v>
      </c>
      <c r="C425" s="110">
        <v>2010</v>
      </c>
      <c r="D425" s="111" t="s">
        <v>223</v>
      </c>
      <c r="E425" s="111">
        <v>4</v>
      </c>
      <c r="F425" s="111">
        <v>28</v>
      </c>
      <c r="G425" s="111" t="s">
        <v>281</v>
      </c>
      <c r="H425" s="112">
        <v>37982</v>
      </c>
    </row>
    <row r="426" spans="1:8" ht="15">
      <c r="A426" s="108" t="s">
        <v>298</v>
      </c>
      <c r="B426" s="109">
        <v>40238</v>
      </c>
      <c r="C426" s="110">
        <v>2010</v>
      </c>
      <c r="D426" s="111" t="s">
        <v>224</v>
      </c>
      <c r="E426" s="111">
        <v>1</v>
      </c>
      <c r="F426" s="111">
        <v>1</v>
      </c>
      <c r="G426" s="111" t="s">
        <v>282</v>
      </c>
      <c r="H426" s="112">
        <v>45896</v>
      </c>
    </row>
    <row r="427" spans="1:8" ht="15">
      <c r="A427" s="108" t="s">
        <v>298</v>
      </c>
      <c r="B427" s="109">
        <v>40239</v>
      </c>
      <c r="C427" s="110">
        <v>2010</v>
      </c>
      <c r="D427" s="111" t="s">
        <v>224</v>
      </c>
      <c r="E427" s="111">
        <v>1</v>
      </c>
      <c r="F427" s="111">
        <v>2</v>
      </c>
      <c r="G427" s="111" t="s">
        <v>1343</v>
      </c>
      <c r="H427" s="112">
        <v>48829</v>
      </c>
    </row>
    <row r="428" spans="1:8" ht="15">
      <c r="A428" s="108" t="s">
        <v>298</v>
      </c>
      <c r="B428" s="109">
        <v>40240</v>
      </c>
      <c r="C428" s="110">
        <v>2010</v>
      </c>
      <c r="D428" s="111" t="s">
        <v>224</v>
      </c>
      <c r="E428" s="111">
        <v>1</v>
      </c>
      <c r="F428" s="111">
        <v>3</v>
      </c>
      <c r="G428" s="111" t="s">
        <v>1342</v>
      </c>
      <c r="H428" s="112">
        <v>88612</v>
      </c>
    </row>
    <row r="429" spans="1:8" ht="15">
      <c r="A429" s="108" t="s">
        <v>298</v>
      </c>
      <c r="B429" s="109">
        <v>40241</v>
      </c>
      <c r="C429" s="110">
        <v>2010</v>
      </c>
      <c r="D429" s="111" t="s">
        <v>224</v>
      </c>
      <c r="E429" s="111">
        <v>1</v>
      </c>
      <c r="F429" s="111">
        <v>4</v>
      </c>
      <c r="G429" s="111" t="s">
        <v>278</v>
      </c>
      <c r="H429" s="112">
        <v>38011</v>
      </c>
    </row>
    <row r="430" spans="1:8" ht="15">
      <c r="A430" s="108" t="s">
        <v>298</v>
      </c>
      <c r="B430" s="109">
        <v>40242</v>
      </c>
      <c r="C430" s="110">
        <v>2010</v>
      </c>
      <c r="D430" s="111" t="s">
        <v>224</v>
      </c>
      <c r="E430" s="111">
        <v>1</v>
      </c>
      <c r="F430" s="111">
        <v>5</v>
      </c>
      <c r="G430" s="111" t="s">
        <v>279</v>
      </c>
      <c r="H430" s="112">
        <v>51997</v>
      </c>
    </row>
    <row r="431" spans="1:8" ht="15">
      <c r="A431" s="108" t="s">
        <v>298</v>
      </c>
      <c r="B431" s="109">
        <v>40243</v>
      </c>
      <c r="C431" s="110">
        <v>2010</v>
      </c>
      <c r="D431" s="111" t="s">
        <v>224</v>
      </c>
      <c r="E431" s="111">
        <v>1</v>
      </c>
      <c r="F431" s="111">
        <v>6</v>
      </c>
      <c r="G431" s="111" t="s">
        <v>280</v>
      </c>
      <c r="H431" s="112">
        <v>58138</v>
      </c>
    </row>
    <row r="432" spans="1:8" ht="15">
      <c r="A432" s="108" t="s">
        <v>298</v>
      </c>
      <c r="B432" s="109">
        <v>40244</v>
      </c>
      <c r="C432" s="110">
        <v>2010</v>
      </c>
      <c r="D432" s="111" t="s">
        <v>224</v>
      </c>
      <c r="E432" s="111">
        <v>1</v>
      </c>
      <c r="F432" s="111">
        <v>7</v>
      </c>
      <c r="G432" s="111" t="s">
        <v>281</v>
      </c>
      <c r="H432" s="112">
        <v>20589</v>
      </c>
    </row>
    <row r="433" spans="1:8" ht="15">
      <c r="A433" s="108" t="s">
        <v>298</v>
      </c>
      <c r="B433" s="109">
        <v>40245</v>
      </c>
      <c r="C433" s="110">
        <v>2010</v>
      </c>
      <c r="D433" s="111" t="s">
        <v>224</v>
      </c>
      <c r="E433" s="111">
        <v>2</v>
      </c>
      <c r="F433" s="111">
        <v>8</v>
      </c>
      <c r="G433" s="111" t="s">
        <v>282</v>
      </c>
      <c r="H433" s="112">
        <v>71003</v>
      </c>
    </row>
    <row r="434" spans="1:8" ht="15">
      <c r="A434" s="108" t="s">
        <v>298</v>
      </c>
      <c r="B434" s="109">
        <v>40246</v>
      </c>
      <c r="C434" s="110">
        <v>2010</v>
      </c>
      <c r="D434" s="111" t="s">
        <v>224</v>
      </c>
      <c r="E434" s="111">
        <v>2</v>
      </c>
      <c r="F434" s="111">
        <v>9</v>
      </c>
      <c r="G434" s="111" t="s">
        <v>1343</v>
      </c>
      <c r="H434" s="112">
        <v>37476</v>
      </c>
    </row>
    <row r="435" spans="1:8" ht="15">
      <c r="A435" s="108" t="s">
        <v>298</v>
      </c>
      <c r="B435" s="109">
        <v>40247</v>
      </c>
      <c r="C435" s="110">
        <v>2010</v>
      </c>
      <c r="D435" s="111" t="s">
        <v>224</v>
      </c>
      <c r="E435" s="111">
        <v>2</v>
      </c>
      <c r="F435" s="111">
        <v>10</v>
      </c>
      <c r="G435" s="111" t="s">
        <v>1342</v>
      </c>
      <c r="H435" s="112">
        <v>29553</v>
      </c>
    </row>
    <row r="436" spans="1:8" ht="15">
      <c r="A436" s="108" t="s">
        <v>298</v>
      </c>
      <c r="B436" s="109">
        <v>40248</v>
      </c>
      <c r="C436" s="110">
        <v>2010</v>
      </c>
      <c r="D436" s="111" t="s">
        <v>224</v>
      </c>
      <c r="E436" s="111">
        <v>2</v>
      </c>
      <c r="F436" s="111">
        <v>11</v>
      </c>
      <c r="G436" s="111" t="s">
        <v>278</v>
      </c>
      <c r="H436" s="112">
        <v>61253</v>
      </c>
    </row>
    <row r="437" spans="1:8" ht="15">
      <c r="A437" s="108" t="s">
        <v>298</v>
      </c>
      <c r="B437" s="109">
        <v>40249</v>
      </c>
      <c r="C437" s="110">
        <v>2010</v>
      </c>
      <c r="D437" s="111" t="s">
        <v>224</v>
      </c>
      <c r="E437" s="111">
        <v>2</v>
      </c>
      <c r="F437" s="111">
        <v>12</v>
      </c>
      <c r="G437" s="111" t="s">
        <v>279</v>
      </c>
      <c r="H437" s="112">
        <v>86682</v>
      </c>
    </row>
    <row r="438" spans="1:8" ht="15">
      <c r="A438" s="108" t="s">
        <v>298</v>
      </c>
      <c r="B438" s="109">
        <v>40250</v>
      </c>
      <c r="C438" s="110">
        <v>2010</v>
      </c>
      <c r="D438" s="111" t="s">
        <v>224</v>
      </c>
      <c r="E438" s="111">
        <v>2</v>
      </c>
      <c r="F438" s="111">
        <v>13</v>
      </c>
      <c r="G438" s="111" t="s">
        <v>280</v>
      </c>
      <c r="H438" s="112">
        <v>26965</v>
      </c>
    </row>
    <row r="439" spans="1:8" ht="15">
      <c r="A439" s="108" t="s">
        <v>298</v>
      </c>
      <c r="B439" s="109">
        <v>40251</v>
      </c>
      <c r="C439" s="110">
        <v>2010</v>
      </c>
      <c r="D439" s="111" t="s">
        <v>224</v>
      </c>
      <c r="E439" s="111">
        <v>2</v>
      </c>
      <c r="F439" s="111">
        <v>14</v>
      </c>
      <c r="G439" s="111" t="s">
        <v>281</v>
      </c>
      <c r="H439" s="112">
        <v>45537</v>
      </c>
    </row>
    <row r="440" spans="1:8" ht="15">
      <c r="A440" s="108" t="s">
        <v>298</v>
      </c>
      <c r="B440" s="109">
        <v>40252</v>
      </c>
      <c r="C440" s="110">
        <v>2010</v>
      </c>
      <c r="D440" s="111" t="s">
        <v>224</v>
      </c>
      <c r="E440" s="111">
        <v>3</v>
      </c>
      <c r="F440" s="111">
        <v>15</v>
      </c>
      <c r="G440" s="111" t="s">
        <v>282</v>
      </c>
      <c r="H440" s="112">
        <v>66556</v>
      </c>
    </row>
    <row r="441" spans="1:8" ht="15">
      <c r="A441" s="108" t="s">
        <v>298</v>
      </c>
      <c r="B441" s="109">
        <v>40253</v>
      </c>
      <c r="C441" s="110">
        <v>2010</v>
      </c>
      <c r="D441" s="111" t="s">
        <v>224</v>
      </c>
      <c r="E441" s="111">
        <v>3</v>
      </c>
      <c r="F441" s="111">
        <v>16</v>
      </c>
      <c r="G441" s="111" t="s">
        <v>1343</v>
      </c>
      <c r="H441" s="112">
        <v>87523</v>
      </c>
    </row>
    <row r="442" spans="1:8" ht="15">
      <c r="A442" s="108" t="s">
        <v>298</v>
      </c>
      <c r="B442" s="109">
        <v>40254</v>
      </c>
      <c r="C442" s="110">
        <v>2010</v>
      </c>
      <c r="D442" s="111" t="s">
        <v>224</v>
      </c>
      <c r="E442" s="111">
        <v>3</v>
      </c>
      <c r="F442" s="111">
        <v>17</v>
      </c>
      <c r="G442" s="111" t="s">
        <v>1342</v>
      </c>
      <c r="H442" s="112">
        <v>33387</v>
      </c>
    </row>
    <row r="443" spans="1:8" ht="15">
      <c r="A443" s="108" t="s">
        <v>298</v>
      </c>
      <c r="B443" s="109">
        <v>40255</v>
      </c>
      <c r="C443" s="110">
        <v>2010</v>
      </c>
      <c r="D443" s="111" t="s">
        <v>224</v>
      </c>
      <c r="E443" s="111">
        <v>3</v>
      </c>
      <c r="F443" s="111">
        <v>18</v>
      </c>
      <c r="G443" s="111" t="s">
        <v>278</v>
      </c>
      <c r="H443" s="112">
        <v>20644</v>
      </c>
    </row>
    <row r="444" spans="1:8" ht="15">
      <c r="A444" s="108" t="s">
        <v>298</v>
      </c>
      <c r="B444" s="109">
        <v>40256</v>
      </c>
      <c r="C444" s="110">
        <v>2010</v>
      </c>
      <c r="D444" s="111" t="s">
        <v>224</v>
      </c>
      <c r="E444" s="111">
        <v>3</v>
      </c>
      <c r="F444" s="111">
        <v>19</v>
      </c>
      <c r="G444" s="111" t="s">
        <v>279</v>
      </c>
      <c r="H444" s="112">
        <v>50743</v>
      </c>
    </row>
    <row r="445" spans="1:8" ht="15">
      <c r="A445" s="108" t="s">
        <v>298</v>
      </c>
      <c r="B445" s="109">
        <v>40257</v>
      </c>
      <c r="C445" s="110">
        <v>2010</v>
      </c>
      <c r="D445" s="111" t="s">
        <v>224</v>
      </c>
      <c r="E445" s="111">
        <v>3</v>
      </c>
      <c r="F445" s="111">
        <v>20</v>
      </c>
      <c r="G445" s="111" t="s">
        <v>280</v>
      </c>
      <c r="H445" s="112">
        <v>46826</v>
      </c>
    </row>
    <row r="446" spans="1:8" ht="15">
      <c r="A446" s="108" t="s">
        <v>298</v>
      </c>
      <c r="B446" s="109">
        <v>40258</v>
      </c>
      <c r="C446" s="110">
        <v>2010</v>
      </c>
      <c r="D446" s="111" t="s">
        <v>224</v>
      </c>
      <c r="E446" s="111">
        <v>3</v>
      </c>
      <c r="F446" s="111">
        <v>21</v>
      </c>
      <c r="G446" s="111" t="s">
        <v>281</v>
      </c>
      <c r="H446" s="112">
        <v>20611</v>
      </c>
    </row>
    <row r="447" spans="1:8" ht="15">
      <c r="A447" s="108" t="s">
        <v>298</v>
      </c>
      <c r="B447" s="109">
        <v>40259</v>
      </c>
      <c r="C447" s="110">
        <v>2010</v>
      </c>
      <c r="D447" s="111" t="s">
        <v>224</v>
      </c>
      <c r="E447" s="111">
        <v>4</v>
      </c>
      <c r="F447" s="111">
        <v>22</v>
      </c>
      <c r="G447" s="111" t="s">
        <v>282</v>
      </c>
      <c r="H447" s="112">
        <v>72957</v>
      </c>
    </row>
    <row r="448" spans="1:8" ht="15">
      <c r="A448" s="108" t="s">
        <v>298</v>
      </c>
      <c r="B448" s="109">
        <v>40260</v>
      </c>
      <c r="C448" s="110">
        <v>2010</v>
      </c>
      <c r="D448" s="111" t="s">
        <v>224</v>
      </c>
      <c r="E448" s="111">
        <v>4</v>
      </c>
      <c r="F448" s="111">
        <v>23</v>
      </c>
      <c r="G448" s="111" t="s">
        <v>1343</v>
      </c>
      <c r="H448" s="112">
        <v>22081</v>
      </c>
    </row>
    <row r="449" spans="1:8" ht="15">
      <c r="A449" s="108" t="s">
        <v>298</v>
      </c>
      <c r="B449" s="109">
        <v>40261</v>
      </c>
      <c r="C449" s="110">
        <v>2010</v>
      </c>
      <c r="D449" s="111" t="s">
        <v>224</v>
      </c>
      <c r="E449" s="111">
        <v>4</v>
      </c>
      <c r="F449" s="111">
        <v>24</v>
      </c>
      <c r="G449" s="111" t="s">
        <v>1342</v>
      </c>
      <c r="H449" s="112">
        <v>79115</v>
      </c>
    </row>
    <row r="450" spans="1:8" ht="15">
      <c r="A450" s="108" t="s">
        <v>298</v>
      </c>
      <c r="B450" s="109">
        <v>40262</v>
      </c>
      <c r="C450" s="110">
        <v>2010</v>
      </c>
      <c r="D450" s="111" t="s">
        <v>224</v>
      </c>
      <c r="E450" s="111">
        <v>4</v>
      </c>
      <c r="F450" s="111">
        <v>25</v>
      </c>
      <c r="G450" s="111" t="s">
        <v>278</v>
      </c>
      <c r="H450" s="112">
        <v>65013</v>
      </c>
    </row>
    <row r="451" spans="1:8" ht="15">
      <c r="A451" s="108" t="s">
        <v>298</v>
      </c>
      <c r="B451" s="109">
        <v>40263</v>
      </c>
      <c r="C451" s="110">
        <v>2010</v>
      </c>
      <c r="D451" s="111" t="s">
        <v>224</v>
      </c>
      <c r="E451" s="111">
        <v>4</v>
      </c>
      <c r="F451" s="111">
        <v>26</v>
      </c>
      <c r="G451" s="111" t="s">
        <v>279</v>
      </c>
      <c r="H451" s="112">
        <v>17618</v>
      </c>
    </row>
    <row r="452" spans="1:8" ht="15">
      <c r="A452" s="108" t="s">
        <v>298</v>
      </c>
      <c r="B452" s="109">
        <v>40264</v>
      </c>
      <c r="C452" s="110">
        <v>2010</v>
      </c>
      <c r="D452" s="111" t="s">
        <v>224</v>
      </c>
      <c r="E452" s="111">
        <v>4</v>
      </c>
      <c r="F452" s="111">
        <v>27</v>
      </c>
      <c r="G452" s="111" t="s">
        <v>280</v>
      </c>
      <c r="H452" s="112">
        <v>72580</v>
      </c>
    </row>
    <row r="453" spans="1:8" ht="15">
      <c r="A453" s="108" t="s">
        <v>298</v>
      </c>
      <c r="B453" s="109">
        <v>40265</v>
      </c>
      <c r="C453" s="110">
        <v>2010</v>
      </c>
      <c r="D453" s="111" t="s">
        <v>224</v>
      </c>
      <c r="E453" s="111">
        <v>4</v>
      </c>
      <c r="F453" s="111">
        <v>28</v>
      </c>
      <c r="G453" s="111" t="s">
        <v>281</v>
      </c>
      <c r="H453" s="112">
        <v>65939</v>
      </c>
    </row>
    <row r="454" spans="1:8" ht="15">
      <c r="A454" s="108" t="s">
        <v>298</v>
      </c>
      <c r="B454" s="109">
        <v>40266</v>
      </c>
      <c r="C454" s="110">
        <v>2010</v>
      </c>
      <c r="D454" s="111" t="s">
        <v>224</v>
      </c>
      <c r="E454" s="111">
        <v>5</v>
      </c>
      <c r="F454" s="111">
        <v>29</v>
      </c>
      <c r="G454" s="111" t="s">
        <v>282</v>
      </c>
      <c r="H454" s="112">
        <v>44661</v>
      </c>
    </row>
    <row r="455" spans="1:8" ht="15">
      <c r="A455" s="108" t="s">
        <v>298</v>
      </c>
      <c r="B455" s="109">
        <v>40267</v>
      </c>
      <c r="C455" s="110">
        <v>2010</v>
      </c>
      <c r="D455" s="111" t="s">
        <v>224</v>
      </c>
      <c r="E455" s="111">
        <v>5</v>
      </c>
      <c r="F455" s="111">
        <v>30</v>
      </c>
      <c r="G455" s="111" t="s">
        <v>1343</v>
      </c>
      <c r="H455" s="112">
        <v>31240</v>
      </c>
    </row>
    <row r="456" spans="1:8" ht="15">
      <c r="A456" s="108" t="s">
        <v>298</v>
      </c>
      <c r="B456" s="109">
        <v>40268</v>
      </c>
      <c r="C456" s="110">
        <v>2010</v>
      </c>
      <c r="D456" s="111" t="s">
        <v>224</v>
      </c>
      <c r="E456" s="111">
        <v>5</v>
      </c>
      <c r="F456" s="111">
        <v>31</v>
      </c>
      <c r="G456" s="111" t="s">
        <v>1342</v>
      </c>
      <c r="H456" s="112">
        <v>65316</v>
      </c>
    </row>
    <row r="457" spans="1:8" ht="15">
      <c r="A457" s="108" t="s">
        <v>298</v>
      </c>
      <c r="B457" s="109">
        <v>40269</v>
      </c>
      <c r="C457" s="110">
        <v>2010</v>
      </c>
      <c r="D457" s="111" t="s">
        <v>225</v>
      </c>
      <c r="E457" s="111">
        <v>1</v>
      </c>
      <c r="F457" s="111">
        <v>1</v>
      </c>
      <c r="G457" s="111" t="s">
        <v>278</v>
      </c>
      <c r="H457" s="112">
        <v>70292</v>
      </c>
    </row>
    <row r="458" spans="1:8" ht="15">
      <c r="A458" s="108" t="s">
        <v>298</v>
      </c>
      <c r="B458" s="109">
        <v>40270</v>
      </c>
      <c r="C458" s="110">
        <v>2010</v>
      </c>
      <c r="D458" s="111" t="s">
        <v>225</v>
      </c>
      <c r="E458" s="111">
        <v>1</v>
      </c>
      <c r="F458" s="111">
        <v>2</v>
      </c>
      <c r="G458" s="111" t="s">
        <v>279</v>
      </c>
      <c r="H458" s="112">
        <v>45038</v>
      </c>
    </row>
    <row r="459" spans="1:8" ht="15">
      <c r="A459" s="108" t="s">
        <v>298</v>
      </c>
      <c r="B459" s="109">
        <v>40271</v>
      </c>
      <c r="C459" s="110">
        <v>2010</v>
      </c>
      <c r="D459" s="111" t="s">
        <v>225</v>
      </c>
      <c r="E459" s="111">
        <v>1</v>
      </c>
      <c r="F459" s="111">
        <v>3</v>
      </c>
      <c r="G459" s="111" t="s">
        <v>280</v>
      </c>
      <c r="H459" s="112">
        <v>66379</v>
      </c>
    </row>
    <row r="460" spans="1:8" ht="15">
      <c r="A460" s="108" t="s">
        <v>298</v>
      </c>
      <c r="B460" s="109">
        <v>40272</v>
      </c>
      <c r="C460" s="110">
        <v>2010</v>
      </c>
      <c r="D460" s="111" t="s">
        <v>225</v>
      </c>
      <c r="E460" s="111">
        <v>1</v>
      </c>
      <c r="F460" s="111">
        <v>4</v>
      </c>
      <c r="G460" s="111" t="s">
        <v>281</v>
      </c>
      <c r="H460" s="112">
        <v>17490</v>
      </c>
    </row>
    <row r="461" spans="1:8" ht="15">
      <c r="A461" s="108" t="s">
        <v>298</v>
      </c>
      <c r="B461" s="109">
        <v>40273</v>
      </c>
      <c r="C461" s="110">
        <v>2010</v>
      </c>
      <c r="D461" s="111" t="s">
        <v>225</v>
      </c>
      <c r="E461" s="111">
        <v>1</v>
      </c>
      <c r="F461" s="111">
        <v>5</v>
      </c>
      <c r="G461" s="111" t="s">
        <v>282</v>
      </c>
      <c r="H461" s="112">
        <v>86253</v>
      </c>
    </row>
    <row r="462" spans="1:8" ht="15">
      <c r="A462" s="108" t="s">
        <v>298</v>
      </c>
      <c r="B462" s="109">
        <v>40274</v>
      </c>
      <c r="C462" s="110">
        <v>2010</v>
      </c>
      <c r="D462" s="111" t="s">
        <v>225</v>
      </c>
      <c r="E462" s="111">
        <v>1</v>
      </c>
      <c r="F462" s="111">
        <v>6</v>
      </c>
      <c r="G462" s="111" t="s">
        <v>1343</v>
      </c>
      <c r="H462" s="112">
        <v>14015</v>
      </c>
    </row>
    <row r="463" spans="1:8" ht="15">
      <c r="A463" s="108" t="s">
        <v>298</v>
      </c>
      <c r="B463" s="109">
        <v>40275</v>
      </c>
      <c r="C463" s="110">
        <v>2010</v>
      </c>
      <c r="D463" s="111" t="s">
        <v>225</v>
      </c>
      <c r="E463" s="111">
        <v>1</v>
      </c>
      <c r="F463" s="111">
        <v>7</v>
      </c>
      <c r="G463" s="111" t="s">
        <v>1342</v>
      </c>
      <c r="H463" s="112">
        <v>52562</v>
      </c>
    </row>
    <row r="464" spans="1:8" ht="15">
      <c r="A464" s="108" t="s">
        <v>298</v>
      </c>
      <c r="B464" s="109">
        <v>40276</v>
      </c>
      <c r="C464" s="110">
        <v>2010</v>
      </c>
      <c r="D464" s="111" t="s">
        <v>225</v>
      </c>
      <c r="E464" s="111">
        <v>2</v>
      </c>
      <c r="F464" s="111">
        <v>8</v>
      </c>
      <c r="G464" s="111" t="s">
        <v>278</v>
      </c>
      <c r="H464" s="112">
        <v>17995</v>
      </c>
    </row>
    <row r="465" spans="1:8" ht="15">
      <c r="A465" s="108" t="s">
        <v>298</v>
      </c>
      <c r="B465" s="109">
        <v>40277</v>
      </c>
      <c r="C465" s="110">
        <v>2010</v>
      </c>
      <c r="D465" s="111" t="s">
        <v>225</v>
      </c>
      <c r="E465" s="111">
        <v>2</v>
      </c>
      <c r="F465" s="111">
        <v>9</v>
      </c>
      <c r="G465" s="111" t="s">
        <v>279</v>
      </c>
      <c r="H465" s="112">
        <v>43856</v>
      </c>
    </row>
    <row r="466" spans="1:8" ht="15">
      <c r="A466" s="108" t="s">
        <v>298</v>
      </c>
      <c r="B466" s="109">
        <v>40278</v>
      </c>
      <c r="C466" s="110">
        <v>2010</v>
      </c>
      <c r="D466" s="111" t="s">
        <v>225</v>
      </c>
      <c r="E466" s="111">
        <v>2</v>
      </c>
      <c r="F466" s="111">
        <v>10</v>
      </c>
      <c r="G466" s="111" t="s">
        <v>280</v>
      </c>
      <c r="H466" s="112">
        <v>34670</v>
      </c>
    </row>
    <row r="467" spans="1:8" ht="15">
      <c r="A467" s="108" t="s">
        <v>298</v>
      </c>
      <c r="B467" s="109">
        <v>40279</v>
      </c>
      <c r="C467" s="110">
        <v>2010</v>
      </c>
      <c r="D467" s="111" t="s">
        <v>225</v>
      </c>
      <c r="E467" s="111">
        <v>2</v>
      </c>
      <c r="F467" s="111">
        <v>11</v>
      </c>
      <c r="G467" s="111" t="s">
        <v>281</v>
      </c>
      <c r="H467" s="112">
        <v>26621</v>
      </c>
    </row>
    <row r="468" spans="1:8" ht="15">
      <c r="A468" s="108" t="s">
        <v>298</v>
      </c>
      <c r="B468" s="109">
        <v>40280</v>
      </c>
      <c r="C468" s="110">
        <v>2010</v>
      </c>
      <c r="D468" s="111" t="s">
        <v>225</v>
      </c>
      <c r="E468" s="111">
        <v>2</v>
      </c>
      <c r="F468" s="111">
        <v>12</v>
      </c>
      <c r="G468" s="111" t="s">
        <v>282</v>
      </c>
      <c r="H468" s="112">
        <v>47128</v>
      </c>
    </row>
    <row r="469" spans="1:8" ht="15">
      <c r="A469" s="108" t="s">
        <v>298</v>
      </c>
      <c r="B469" s="109">
        <v>40281</v>
      </c>
      <c r="C469" s="110">
        <v>2010</v>
      </c>
      <c r="D469" s="111" t="s">
        <v>225</v>
      </c>
      <c r="E469" s="111">
        <v>2</v>
      </c>
      <c r="F469" s="111">
        <v>13</v>
      </c>
      <c r="G469" s="111" t="s">
        <v>1343</v>
      </c>
      <c r="H469" s="112">
        <v>83114</v>
      </c>
    </row>
    <row r="470" spans="1:8" ht="15">
      <c r="A470" s="108" t="s">
        <v>298</v>
      </c>
      <c r="B470" s="109">
        <v>40282</v>
      </c>
      <c r="C470" s="110">
        <v>2010</v>
      </c>
      <c r="D470" s="111" t="s">
        <v>225</v>
      </c>
      <c r="E470" s="111">
        <v>2</v>
      </c>
      <c r="F470" s="111">
        <v>14</v>
      </c>
      <c r="G470" s="111" t="s">
        <v>1342</v>
      </c>
      <c r="H470" s="112">
        <v>63118</v>
      </c>
    </row>
    <row r="471" spans="1:8" ht="15">
      <c r="A471" s="108" t="s">
        <v>298</v>
      </c>
      <c r="B471" s="109">
        <v>40283</v>
      </c>
      <c r="C471" s="110">
        <v>2010</v>
      </c>
      <c r="D471" s="111" t="s">
        <v>225</v>
      </c>
      <c r="E471" s="111">
        <v>3</v>
      </c>
      <c r="F471" s="111">
        <v>15</v>
      </c>
      <c r="G471" s="111" t="s">
        <v>278</v>
      </c>
      <c r="H471" s="112">
        <v>14647</v>
      </c>
    </row>
    <row r="472" spans="1:8" ht="15">
      <c r="A472" s="108" t="s">
        <v>298</v>
      </c>
      <c r="B472" s="109">
        <v>40284</v>
      </c>
      <c r="C472" s="110">
        <v>2010</v>
      </c>
      <c r="D472" s="111" t="s">
        <v>225</v>
      </c>
      <c r="E472" s="111">
        <v>3</v>
      </c>
      <c r="F472" s="111">
        <v>16</v>
      </c>
      <c r="G472" s="111" t="s">
        <v>279</v>
      </c>
      <c r="H472" s="112">
        <v>88688</v>
      </c>
    </row>
    <row r="473" spans="1:8" ht="15">
      <c r="A473" s="108" t="s">
        <v>298</v>
      </c>
      <c r="B473" s="109">
        <v>40285</v>
      </c>
      <c r="C473" s="110">
        <v>2010</v>
      </c>
      <c r="D473" s="111" t="s">
        <v>225</v>
      </c>
      <c r="E473" s="111">
        <v>3</v>
      </c>
      <c r="F473" s="111">
        <v>17</v>
      </c>
      <c r="G473" s="111" t="s">
        <v>280</v>
      </c>
      <c r="H473" s="112">
        <v>32135</v>
      </c>
    </row>
    <row r="474" spans="1:8" ht="15">
      <c r="A474" s="108" t="s">
        <v>298</v>
      </c>
      <c r="B474" s="109">
        <v>40286</v>
      </c>
      <c r="C474" s="110">
        <v>2010</v>
      </c>
      <c r="D474" s="111" t="s">
        <v>225</v>
      </c>
      <c r="E474" s="111">
        <v>3</v>
      </c>
      <c r="F474" s="111">
        <v>18</v>
      </c>
      <c r="G474" s="111" t="s">
        <v>281</v>
      </c>
      <c r="H474" s="112">
        <v>14103</v>
      </c>
    </row>
    <row r="475" spans="1:8" ht="15">
      <c r="A475" s="108" t="s">
        <v>298</v>
      </c>
      <c r="B475" s="109">
        <v>40287</v>
      </c>
      <c r="C475" s="110">
        <v>2010</v>
      </c>
      <c r="D475" s="111" t="s">
        <v>225</v>
      </c>
      <c r="E475" s="111">
        <v>3</v>
      </c>
      <c r="F475" s="111">
        <v>19</v>
      </c>
      <c r="G475" s="111" t="s">
        <v>282</v>
      </c>
      <c r="H475" s="112">
        <v>23326</v>
      </c>
    </row>
    <row r="476" spans="1:8" ht="15">
      <c r="A476" s="108" t="s">
        <v>298</v>
      </c>
      <c r="B476" s="109">
        <v>40288</v>
      </c>
      <c r="C476" s="110">
        <v>2010</v>
      </c>
      <c r="D476" s="111" t="s">
        <v>225</v>
      </c>
      <c r="E476" s="111">
        <v>3</v>
      </c>
      <c r="F476" s="111">
        <v>20</v>
      </c>
      <c r="G476" s="111" t="s">
        <v>1343</v>
      </c>
      <c r="H476" s="112">
        <v>70670</v>
      </c>
    </row>
    <row r="477" spans="1:8" ht="15">
      <c r="A477" s="108" t="s">
        <v>298</v>
      </c>
      <c r="B477" s="109">
        <v>40289</v>
      </c>
      <c r="C477" s="110">
        <v>2010</v>
      </c>
      <c r="D477" s="111" t="s">
        <v>225</v>
      </c>
      <c r="E477" s="111">
        <v>3</v>
      </c>
      <c r="F477" s="111">
        <v>21</v>
      </c>
      <c r="G477" s="111" t="s">
        <v>1342</v>
      </c>
      <c r="H477" s="112">
        <v>81335</v>
      </c>
    </row>
    <row r="478" spans="1:8" ht="15">
      <c r="A478" s="108" t="s">
        <v>298</v>
      </c>
      <c r="B478" s="109">
        <v>40290</v>
      </c>
      <c r="C478" s="110">
        <v>2010</v>
      </c>
      <c r="D478" s="111" t="s">
        <v>225</v>
      </c>
      <c r="E478" s="111">
        <v>4</v>
      </c>
      <c r="F478" s="111">
        <v>22</v>
      </c>
      <c r="G478" s="111" t="s">
        <v>278</v>
      </c>
      <c r="H478" s="112">
        <v>83526</v>
      </c>
    </row>
    <row r="479" spans="1:8" ht="15">
      <c r="A479" s="108" t="s">
        <v>298</v>
      </c>
      <c r="B479" s="109">
        <v>40291</v>
      </c>
      <c r="C479" s="110">
        <v>2010</v>
      </c>
      <c r="D479" s="111" t="s">
        <v>225</v>
      </c>
      <c r="E479" s="111">
        <v>4</v>
      </c>
      <c r="F479" s="111">
        <v>23</v>
      </c>
      <c r="G479" s="111" t="s">
        <v>279</v>
      </c>
      <c r="H479" s="112">
        <v>76841</v>
      </c>
    </row>
    <row r="480" spans="1:8" ht="15">
      <c r="A480" s="108" t="s">
        <v>298</v>
      </c>
      <c r="B480" s="109">
        <v>40292</v>
      </c>
      <c r="C480" s="110">
        <v>2010</v>
      </c>
      <c r="D480" s="111" t="s">
        <v>225</v>
      </c>
      <c r="E480" s="111">
        <v>4</v>
      </c>
      <c r="F480" s="111">
        <v>24</v>
      </c>
      <c r="G480" s="111" t="s">
        <v>280</v>
      </c>
      <c r="H480" s="112">
        <v>20609</v>
      </c>
    </row>
    <row r="481" spans="1:8" ht="15">
      <c r="A481" s="108" t="s">
        <v>298</v>
      </c>
      <c r="B481" s="109">
        <v>40293</v>
      </c>
      <c r="C481" s="110">
        <v>2010</v>
      </c>
      <c r="D481" s="111" t="s">
        <v>225</v>
      </c>
      <c r="E481" s="111">
        <v>4</v>
      </c>
      <c r="F481" s="111">
        <v>25</v>
      </c>
      <c r="G481" s="111" t="s">
        <v>281</v>
      </c>
      <c r="H481" s="112">
        <v>54958</v>
      </c>
    </row>
    <row r="482" spans="1:8" ht="15">
      <c r="A482" s="108" t="s">
        <v>298</v>
      </c>
      <c r="B482" s="109">
        <v>40294</v>
      </c>
      <c r="C482" s="110">
        <v>2010</v>
      </c>
      <c r="D482" s="111" t="s">
        <v>225</v>
      </c>
      <c r="E482" s="111">
        <v>4</v>
      </c>
      <c r="F482" s="111">
        <v>26</v>
      </c>
      <c r="G482" s="111" t="s">
        <v>282</v>
      </c>
      <c r="H482" s="112">
        <v>34389</v>
      </c>
    </row>
    <row r="483" spans="1:8" ht="15">
      <c r="A483" s="108" t="s">
        <v>298</v>
      </c>
      <c r="B483" s="109">
        <v>40295</v>
      </c>
      <c r="C483" s="110">
        <v>2010</v>
      </c>
      <c r="D483" s="111" t="s">
        <v>225</v>
      </c>
      <c r="E483" s="111">
        <v>4</v>
      </c>
      <c r="F483" s="111">
        <v>27</v>
      </c>
      <c r="G483" s="111" t="s">
        <v>1343</v>
      </c>
      <c r="H483" s="112">
        <v>60902</v>
      </c>
    </row>
    <row r="484" spans="1:8" ht="15">
      <c r="A484" s="108" t="s">
        <v>298</v>
      </c>
      <c r="B484" s="109">
        <v>40296</v>
      </c>
      <c r="C484" s="110">
        <v>2010</v>
      </c>
      <c r="D484" s="111" t="s">
        <v>225</v>
      </c>
      <c r="E484" s="111">
        <v>4</v>
      </c>
      <c r="F484" s="111">
        <v>28</v>
      </c>
      <c r="G484" s="111" t="s">
        <v>1342</v>
      </c>
      <c r="H484" s="112">
        <v>14217</v>
      </c>
    </row>
    <row r="485" spans="1:8" ht="15">
      <c r="A485" s="108" t="s">
        <v>298</v>
      </c>
      <c r="B485" s="109">
        <v>40297</v>
      </c>
      <c r="C485" s="110">
        <v>2010</v>
      </c>
      <c r="D485" s="111" t="s">
        <v>225</v>
      </c>
      <c r="E485" s="111">
        <v>5</v>
      </c>
      <c r="F485" s="111">
        <v>29</v>
      </c>
      <c r="G485" s="111" t="s">
        <v>278</v>
      </c>
      <c r="H485" s="112">
        <v>32063</v>
      </c>
    </row>
    <row r="486" spans="1:8" ht="15">
      <c r="A486" s="108" t="s">
        <v>298</v>
      </c>
      <c r="B486" s="109">
        <v>40298</v>
      </c>
      <c r="C486" s="110">
        <v>2010</v>
      </c>
      <c r="D486" s="111" t="s">
        <v>225</v>
      </c>
      <c r="E486" s="111">
        <v>5</v>
      </c>
      <c r="F486" s="111">
        <v>30</v>
      </c>
      <c r="G486" s="111" t="s">
        <v>279</v>
      </c>
      <c r="H486" s="112">
        <v>70100</v>
      </c>
    </row>
    <row r="487" spans="1:8" ht="15">
      <c r="A487" s="108" t="s">
        <v>298</v>
      </c>
      <c r="B487" s="109">
        <v>40299</v>
      </c>
      <c r="C487" s="110">
        <v>2010</v>
      </c>
      <c r="D487" s="111" t="s">
        <v>226</v>
      </c>
      <c r="E487" s="111">
        <v>1</v>
      </c>
      <c r="F487" s="111">
        <v>1</v>
      </c>
      <c r="G487" s="111" t="s">
        <v>280</v>
      </c>
      <c r="H487" s="112">
        <v>19216</v>
      </c>
    </row>
    <row r="488" spans="1:8" ht="15">
      <c r="A488" s="108" t="s">
        <v>298</v>
      </c>
      <c r="B488" s="109">
        <v>40300</v>
      </c>
      <c r="C488" s="110">
        <v>2010</v>
      </c>
      <c r="D488" s="111" t="s">
        <v>226</v>
      </c>
      <c r="E488" s="111">
        <v>1</v>
      </c>
      <c r="F488" s="111">
        <v>2</v>
      </c>
      <c r="G488" s="111" t="s">
        <v>281</v>
      </c>
      <c r="H488" s="112">
        <v>57658</v>
      </c>
    </row>
    <row r="489" spans="1:8" ht="15">
      <c r="A489" s="108" t="s">
        <v>298</v>
      </c>
      <c r="B489" s="109">
        <v>40301</v>
      </c>
      <c r="C489" s="110">
        <v>2010</v>
      </c>
      <c r="D489" s="111" t="s">
        <v>226</v>
      </c>
      <c r="E489" s="111">
        <v>1</v>
      </c>
      <c r="F489" s="111">
        <v>3</v>
      </c>
      <c r="G489" s="111" t="s">
        <v>282</v>
      </c>
      <c r="H489" s="112">
        <v>20122</v>
      </c>
    </row>
    <row r="490" spans="1:8" ht="15">
      <c r="A490" s="108" t="s">
        <v>298</v>
      </c>
      <c r="B490" s="109">
        <v>40302</v>
      </c>
      <c r="C490" s="110">
        <v>2010</v>
      </c>
      <c r="D490" s="111" t="s">
        <v>226</v>
      </c>
      <c r="E490" s="111">
        <v>1</v>
      </c>
      <c r="F490" s="111">
        <v>4</v>
      </c>
      <c r="G490" s="111" t="s">
        <v>1343</v>
      </c>
      <c r="H490" s="112">
        <v>88240</v>
      </c>
    </row>
    <row r="491" spans="1:8" ht="15">
      <c r="A491" s="108" t="s">
        <v>298</v>
      </c>
      <c r="B491" s="109">
        <v>40303</v>
      </c>
      <c r="C491" s="110">
        <v>2010</v>
      </c>
      <c r="D491" s="111" t="s">
        <v>226</v>
      </c>
      <c r="E491" s="111">
        <v>1</v>
      </c>
      <c r="F491" s="111">
        <v>5</v>
      </c>
      <c r="G491" s="111" t="s">
        <v>1342</v>
      </c>
      <c r="H491" s="112">
        <v>52202</v>
      </c>
    </row>
    <row r="492" spans="1:8" ht="15">
      <c r="A492" s="108" t="s">
        <v>298</v>
      </c>
      <c r="B492" s="109">
        <v>40304</v>
      </c>
      <c r="C492" s="110">
        <v>2010</v>
      </c>
      <c r="D492" s="111" t="s">
        <v>226</v>
      </c>
      <c r="E492" s="111">
        <v>1</v>
      </c>
      <c r="F492" s="111">
        <v>6</v>
      </c>
      <c r="G492" s="111" t="s">
        <v>278</v>
      </c>
      <c r="H492" s="112">
        <v>56154</v>
      </c>
    </row>
    <row r="493" spans="1:8" ht="15">
      <c r="A493" s="108" t="s">
        <v>298</v>
      </c>
      <c r="B493" s="109">
        <v>40305</v>
      </c>
      <c r="C493" s="110">
        <v>2010</v>
      </c>
      <c r="D493" s="111" t="s">
        <v>226</v>
      </c>
      <c r="E493" s="111">
        <v>1</v>
      </c>
      <c r="F493" s="111">
        <v>7</v>
      </c>
      <c r="G493" s="111" t="s">
        <v>279</v>
      </c>
      <c r="H493" s="112">
        <v>39611</v>
      </c>
    </row>
    <row r="494" spans="1:8" ht="15">
      <c r="A494" s="108" t="s">
        <v>298</v>
      </c>
      <c r="B494" s="109">
        <v>40306</v>
      </c>
      <c r="C494" s="110">
        <v>2010</v>
      </c>
      <c r="D494" s="111" t="s">
        <v>226</v>
      </c>
      <c r="E494" s="111">
        <v>2</v>
      </c>
      <c r="F494" s="111">
        <v>8</v>
      </c>
      <c r="G494" s="111" t="s">
        <v>280</v>
      </c>
      <c r="H494" s="112">
        <v>43603</v>
      </c>
    </row>
    <row r="495" spans="1:8" ht="15">
      <c r="A495" s="108" t="s">
        <v>298</v>
      </c>
      <c r="B495" s="109">
        <v>40307</v>
      </c>
      <c r="C495" s="110">
        <v>2010</v>
      </c>
      <c r="D495" s="111" t="s">
        <v>226</v>
      </c>
      <c r="E495" s="111">
        <v>2</v>
      </c>
      <c r="F495" s="111">
        <v>9</v>
      </c>
      <c r="G495" s="111" t="s">
        <v>281</v>
      </c>
      <c r="H495" s="112">
        <v>71981</v>
      </c>
    </row>
    <row r="496" spans="1:8" ht="15">
      <c r="A496" s="108" t="s">
        <v>298</v>
      </c>
      <c r="B496" s="109">
        <v>40308</v>
      </c>
      <c r="C496" s="110">
        <v>2010</v>
      </c>
      <c r="D496" s="111" t="s">
        <v>226</v>
      </c>
      <c r="E496" s="111">
        <v>2</v>
      </c>
      <c r="F496" s="111">
        <v>10</v>
      </c>
      <c r="G496" s="111" t="s">
        <v>282</v>
      </c>
      <c r="H496" s="112">
        <v>77088</v>
      </c>
    </row>
    <row r="497" spans="1:8" ht="15">
      <c r="A497" s="108" t="s">
        <v>298</v>
      </c>
      <c r="B497" s="109">
        <v>40309</v>
      </c>
      <c r="C497" s="110">
        <v>2010</v>
      </c>
      <c r="D497" s="111" t="s">
        <v>226</v>
      </c>
      <c r="E497" s="111">
        <v>2</v>
      </c>
      <c r="F497" s="111">
        <v>11</v>
      </c>
      <c r="G497" s="111" t="s">
        <v>1343</v>
      </c>
      <c r="H497" s="112">
        <v>38501</v>
      </c>
    </row>
    <row r="498" spans="1:8" ht="15">
      <c r="A498" s="108" t="s">
        <v>298</v>
      </c>
      <c r="B498" s="109">
        <v>40310</v>
      </c>
      <c r="C498" s="110">
        <v>2010</v>
      </c>
      <c r="D498" s="111" t="s">
        <v>226</v>
      </c>
      <c r="E498" s="111">
        <v>2</v>
      </c>
      <c r="F498" s="111">
        <v>12</v>
      </c>
      <c r="G498" s="111" t="s">
        <v>1342</v>
      </c>
      <c r="H498" s="112">
        <v>58139</v>
      </c>
    </row>
    <row r="499" spans="1:8" ht="15">
      <c r="A499" s="108" t="s">
        <v>298</v>
      </c>
      <c r="B499" s="109">
        <v>40311</v>
      </c>
      <c r="C499" s="110">
        <v>2010</v>
      </c>
      <c r="D499" s="111" t="s">
        <v>226</v>
      </c>
      <c r="E499" s="111">
        <v>2</v>
      </c>
      <c r="F499" s="111">
        <v>13</v>
      </c>
      <c r="G499" s="111" t="s">
        <v>278</v>
      </c>
      <c r="H499" s="112">
        <v>53250</v>
      </c>
    </row>
    <row r="500" spans="1:8" ht="15">
      <c r="A500" s="108" t="s">
        <v>298</v>
      </c>
      <c r="B500" s="109">
        <v>40312</v>
      </c>
      <c r="C500" s="110">
        <v>2010</v>
      </c>
      <c r="D500" s="111" t="s">
        <v>226</v>
      </c>
      <c r="E500" s="111">
        <v>2</v>
      </c>
      <c r="F500" s="111">
        <v>14</v>
      </c>
      <c r="G500" s="111" t="s">
        <v>279</v>
      </c>
      <c r="H500" s="112">
        <v>26711</v>
      </c>
    </row>
    <row r="501" spans="1:8" ht="15">
      <c r="A501" s="108" t="s">
        <v>298</v>
      </c>
      <c r="B501" s="109">
        <v>40313</v>
      </c>
      <c r="C501" s="110">
        <v>2010</v>
      </c>
      <c r="D501" s="111" t="s">
        <v>226</v>
      </c>
      <c r="E501" s="111">
        <v>3</v>
      </c>
      <c r="F501" s="111">
        <v>15</v>
      </c>
      <c r="G501" s="111" t="s">
        <v>280</v>
      </c>
      <c r="H501" s="112">
        <v>62877</v>
      </c>
    </row>
    <row r="502" spans="1:8" ht="15">
      <c r="A502" s="108" t="s">
        <v>298</v>
      </c>
      <c r="B502" s="109">
        <v>40314</v>
      </c>
      <c r="C502" s="110">
        <v>2010</v>
      </c>
      <c r="D502" s="111" t="s">
        <v>226</v>
      </c>
      <c r="E502" s="111">
        <v>3</v>
      </c>
      <c r="F502" s="111">
        <v>16</v>
      </c>
      <c r="G502" s="111" t="s">
        <v>281</v>
      </c>
      <c r="H502" s="112">
        <v>77856</v>
      </c>
    </row>
    <row r="503" spans="1:8" ht="15">
      <c r="A503" s="108" t="s">
        <v>298</v>
      </c>
      <c r="B503" s="109">
        <v>40315</v>
      </c>
      <c r="C503" s="110">
        <v>2010</v>
      </c>
      <c r="D503" s="111" t="s">
        <v>226</v>
      </c>
      <c r="E503" s="111">
        <v>3</v>
      </c>
      <c r="F503" s="111">
        <v>17</v>
      </c>
      <c r="G503" s="111" t="s">
        <v>282</v>
      </c>
      <c r="H503" s="112">
        <v>63499</v>
      </c>
    </row>
    <row r="504" spans="1:8" ht="15">
      <c r="A504" s="108" t="s">
        <v>298</v>
      </c>
      <c r="B504" s="109">
        <v>40316</v>
      </c>
      <c r="C504" s="110">
        <v>2010</v>
      </c>
      <c r="D504" s="111" t="s">
        <v>226</v>
      </c>
      <c r="E504" s="111">
        <v>3</v>
      </c>
      <c r="F504" s="111">
        <v>18</v>
      </c>
      <c r="G504" s="111" t="s">
        <v>1343</v>
      </c>
      <c r="H504" s="112">
        <v>38078</v>
      </c>
    </row>
    <row r="505" spans="1:8" ht="15">
      <c r="A505" s="108" t="s">
        <v>298</v>
      </c>
      <c r="B505" s="109">
        <v>40317</v>
      </c>
      <c r="C505" s="110">
        <v>2010</v>
      </c>
      <c r="D505" s="111" t="s">
        <v>226</v>
      </c>
      <c r="E505" s="111">
        <v>3</v>
      </c>
      <c r="F505" s="111">
        <v>19</v>
      </c>
      <c r="G505" s="111" t="s">
        <v>1342</v>
      </c>
      <c r="H505" s="112">
        <v>59794</v>
      </c>
    </row>
    <row r="506" spans="1:8" ht="15">
      <c r="A506" s="108" t="s">
        <v>298</v>
      </c>
      <c r="B506" s="109">
        <v>40318</v>
      </c>
      <c r="C506" s="110">
        <v>2010</v>
      </c>
      <c r="D506" s="111" t="s">
        <v>226</v>
      </c>
      <c r="E506" s="111">
        <v>3</v>
      </c>
      <c r="F506" s="111">
        <v>20</v>
      </c>
      <c r="G506" s="111" t="s">
        <v>278</v>
      </c>
      <c r="H506" s="112">
        <v>62808</v>
      </c>
    </row>
    <row r="507" spans="1:8" ht="15">
      <c r="A507" s="108" t="s">
        <v>298</v>
      </c>
      <c r="B507" s="109">
        <v>40319</v>
      </c>
      <c r="C507" s="110">
        <v>2010</v>
      </c>
      <c r="D507" s="111" t="s">
        <v>226</v>
      </c>
      <c r="E507" s="111">
        <v>3</v>
      </c>
      <c r="F507" s="111">
        <v>21</v>
      </c>
      <c r="G507" s="111" t="s">
        <v>279</v>
      </c>
      <c r="H507" s="112">
        <v>87840</v>
      </c>
    </row>
    <row r="508" spans="1:8" ht="15">
      <c r="A508" s="108" t="s">
        <v>298</v>
      </c>
      <c r="B508" s="109">
        <v>40320</v>
      </c>
      <c r="C508" s="110">
        <v>2010</v>
      </c>
      <c r="D508" s="111" t="s">
        <v>226</v>
      </c>
      <c r="E508" s="111">
        <v>4</v>
      </c>
      <c r="F508" s="111">
        <v>22</v>
      </c>
      <c r="G508" s="111" t="s">
        <v>280</v>
      </c>
      <c r="H508" s="112">
        <v>58696</v>
      </c>
    </row>
    <row r="509" spans="1:8" ht="15">
      <c r="A509" s="108" t="s">
        <v>298</v>
      </c>
      <c r="B509" s="109">
        <v>40321</v>
      </c>
      <c r="C509" s="110">
        <v>2010</v>
      </c>
      <c r="D509" s="111" t="s">
        <v>226</v>
      </c>
      <c r="E509" s="111">
        <v>4</v>
      </c>
      <c r="F509" s="111">
        <v>23</v>
      </c>
      <c r="G509" s="111" t="s">
        <v>281</v>
      </c>
      <c r="H509" s="112">
        <v>49578</v>
      </c>
    </row>
    <row r="510" spans="1:8" ht="15">
      <c r="A510" s="108" t="s">
        <v>298</v>
      </c>
      <c r="B510" s="109">
        <v>40322</v>
      </c>
      <c r="C510" s="110">
        <v>2010</v>
      </c>
      <c r="D510" s="111" t="s">
        <v>226</v>
      </c>
      <c r="E510" s="111">
        <v>4</v>
      </c>
      <c r="F510" s="111">
        <v>24</v>
      </c>
      <c r="G510" s="111" t="s">
        <v>282</v>
      </c>
      <c r="H510" s="112">
        <v>70194</v>
      </c>
    </row>
    <row r="511" spans="1:8" ht="15">
      <c r="A511" s="108" t="s">
        <v>298</v>
      </c>
      <c r="B511" s="109">
        <v>40323</v>
      </c>
      <c r="C511" s="110">
        <v>2010</v>
      </c>
      <c r="D511" s="111" t="s">
        <v>226</v>
      </c>
      <c r="E511" s="111">
        <v>4</v>
      </c>
      <c r="F511" s="111">
        <v>25</v>
      </c>
      <c r="G511" s="111" t="s">
        <v>1343</v>
      </c>
      <c r="H511" s="112">
        <v>40725</v>
      </c>
    </row>
    <row r="512" spans="1:8" ht="15">
      <c r="A512" s="108" t="s">
        <v>298</v>
      </c>
      <c r="B512" s="109">
        <v>40324</v>
      </c>
      <c r="C512" s="110">
        <v>2010</v>
      </c>
      <c r="D512" s="111" t="s">
        <v>226</v>
      </c>
      <c r="E512" s="111">
        <v>4</v>
      </c>
      <c r="F512" s="111">
        <v>26</v>
      </c>
      <c r="G512" s="111" t="s">
        <v>1342</v>
      </c>
      <c r="H512" s="112">
        <v>73555</v>
      </c>
    </row>
    <row r="513" spans="1:8" ht="15">
      <c r="A513" s="108" t="s">
        <v>298</v>
      </c>
      <c r="B513" s="109">
        <v>40325</v>
      </c>
      <c r="C513" s="110">
        <v>2010</v>
      </c>
      <c r="D513" s="111" t="s">
        <v>226</v>
      </c>
      <c r="E513" s="111">
        <v>4</v>
      </c>
      <c r="F513" s="111">
        <v>27</v>
      </c>
      <c r="G513" s="111" t="s">
        <v>278</v>
      </c>
      <c r="H513" s="112">
        <v>80268</v>
      </c>
    </row>
    <row r="514" spans="1:8" ht="15">
      <c r="A514" s="108" t="s">
        <v>298</v>
      </c>
      <c r="B514" s="109">
        <v>40326</v>
      </c>
      <c r="C514" s="110">
        <v>2010</v>
      </c>
      <c r="D514" s="111" t="s">
        <v>226</v>
      </c>
      <c r="E514" s="111">
        <v>4</v>
      </c>
      <c r="F514" s="111">
        <v>28</v>
      </c>
      <c r="G514" s="111" t="s">
        <v>279</v>
      </c>
      <c r="H514" s="112">
        <v>71501</v>
      </c>
    </row>
    <row r="515" spans="1:8" ht="15">
      <c r="A515" s="108" t="s">
        <v>298</v>
      </c>
      <c r="B515" s="109">
        <v>40327</v>
      </c>
      <c r="C515" s="110">
        <v>2010</v>
      </c>
      <c r="D515" s="111" t="s">
        <v>226</v>
      </c>
      <c r="E515" s="111">
        <v>5</v>
      </c>
      <c r="F515" s="111">
        <v>29</v>
      </c>
      <c r="G515" s="111" t="s">
        <v>280</v>
      </c>
      <c r="H515" s="112">
        <v>42672</v>
      </c>
    </row>
    <row r="516" spans="1:8" ht="15">
      <c r="A516" s="108" t="s">
        <v>298</v>
      </c>
      <c r="B516" s="109">
        <v>40328</v>
      </c>
      <c r="C516" s="110">
        <v>2010</v>
      </c>
      <c r="D516" s="111" t="s">
        <v>226</v>
      </c>
      <c r="E516" s="111">
        <v>5</v>
      </c>
      <c r="F516" s="111">
        <v>30</v>
      </c>
      <c r="G516" s="111" t="s">
        <v>281</v>
      </c>
      <c r="H516" s="112">
        <v>34221</v>
      </c>
    </row>
    <row r="517" spans="1:8" ht="15">
      <c r="A517" s="108" t="s">
        <v>298</v>
      </c>
      <c r="B517" s="109">
        <v>40329</v>
      </c>
      <c r="C517" s="110">
        <v>2010</v>
      </c>
      <c r="D517" s="111" t="s">
        <v>226</v>
      </c>
      <c r="E517" s="111">
        <v>5</v>
      </c>
      <c r="F517" s="111">
        <v>31</v>
      </c>
      <c r="G517" s="111" t="s">
        <v>282</v>
      </c>
      <c r="H517" s="112">
        <v>86379</v>
      </c>
    </row>
    <row r="518" spans="1:8" ht="15">
      <c r="A518" s="108" t="s">
        <v>298</v>
      </c>
      <c r="B518" s="109">
        <v>40330</v>
      </c>
      <c r="C518" s="110">
        <v>2010</v>
      </c>
      <c r="D518" s="111" t="s">
        <v>227</v>
      </c>
      <c r="E518" s="111">
        <v>1</v>
      </c>
      <c r="F518" s="111">
        <v>1</v>
      </c>
      <c r="G518" s="111" t="s">
        <v>1343</v>
      </c>
      <c r="H518" s="112">
        <v>52523</v>
      </c>
    </row>
    <row r="519" spans="1:8" ht="15">
      <c r="A519" s="108" t="s">
        <v>298</v>
      </c>
      <c r="B519" s="109">
        <v>40331</v>
      </c>
      <c r="C519" s="110">
        <v>2010</v>
      </c>
      <c r="D519" s="111" t="s">
        <v>227</v>
      </c>
      <c r="E519" s="111">
        <v>1</v>
      </c>
      <c r="F519" s="111">
        <v>2</v>
      </c>
      <c r="G519" s="111" t="s">
        <v>1342</v>
      </c>
      <c r="H519" s="112">
        <v>43399</v>
      </c>
    </row>
    <row r="520" spans="1:8" ht="15">
      <c r="A520" s="108" t="s">
        <v>298</v>
      </c>
      <c r="B520" s="109">
        <v>40332</v>
      </c>
      <c r="C520" s="110">
        <v>2010</v>
      </c>
      <c r="D520" s="111" t="s">
        <v>227</v>
      </c>
      <c r="E520" s="111">
        <v>1</v>
      </c>
      <c r="F520" s="111">
        <v>3</v>
      </c>
      <c r="G520" s="111" t="s">
        <v>278</v>
      </c>
      <c r="H520" s="112">
        <v>81740</v>
      </c>
    </row>
    <row r="521" spans="1:8" ht="15">
      <c r="A521" s="108" t="s">
        <v>298</v>
      </c>
      <c r="B521" s="109">
        <v>40333</v>
      </c>
      <c r="C521" s="110">
        <v>2010</v>
      </c>
      <c r="D521" s="111" t="s">
        <v>227</v>
      </c>
      <c r="E521" s="111">
        <v>1</v>
      </c>
      <c r="F521" s="111">
        <v>4</v>
      </c>
      <c r="G521" s="111" t="s">
        <v>279</v>
      </c>
      <c r="H521" s="112">
        <v>18965</v>
      </c>
    </row>
    <row r="522" spans="1:8" ht="15">
      <c r="A522" s="108" t="s">
        <v>298</v>
      </c>
      <c r="B522" s="109">
        <v>40334</v>
      </c>
      <c r="C522" s="110">
        <v>2010</v>
      </c>
      <c r="D522" s="111" t="s">
        <v>227</v>
      </c>
      <c r="E522" s="111">
        <v>1</v>
      </c>
      <c r="F522" s="111">
        <v>5</v>
      </c>
      <c r="G522" s="111" t="s">
        <v>280</v>
      </c>
      <c r="H522" s="112">
        <v>51769</v>
      </c>
    </row>
    <row r="523" spans="1:8" ht="15">
      <c r="A523" s="108" t="s">
        <v>298</v>
      </c>
      <c r="B523" s="109">
        <v>40335</v>
      </c>
      <c r="C523" s="110">
        <v>2010</v>
      </c>
      <c r="D523" s="111" t="s">
        <v>227</v>
      </c>
      <c r="E523" s="111">
        <v>1</v>
      </c>
      <c r="F523" s="111">
        <v>6</v>
      </c>
      <c r="G523" s="111" t="s">
        <v>281</v>
      </c>
      <c r="H523" s="112">
        <v>63038</v>
      </c>
    </row>
    <row r="524" spans="1:8" ht="15">
      <c r="A524" s="108" t="s">
        <v>298</v>
      </c>
      <c r="B524" s="109">
        <v>40336</v>
      </c>
      <c r="C524" s="110">
        <v>2010</v>
      </c>
      <c r="D524" s="111" t="s">
        <v>227</v>
      </c>
      <c r="E524" s="111">
        <v>1</v>
      </c>
      <c r="F524" s="111">
        <v>7</v>
      </c>
      <c r="G524" s="111" t="s">
        <v>282</v>
      </c>
      <c r="H524" s="112">
        <v>27352</v>
      </c>
    </row>
    <row r="525" spans="1:8" ht="15">
      <c r="A525" s="108" t="s">
        <v>298</v>
      </c>
      <c r="B525" s="109">
        <v>40337</v>
      </c>
      <c r="C525" s="110">
        <v>2010</v>
      </c>
      <c r="D525" s="111" t="s">
        <v>227</v>
      </c>
      <c r="E525" s="111">
        <v>2</v>
      </c>
      <c r="F525" s="111">
        <v>8</v>
      </c>
      <c r="G525" s="111" t="s">
        <v>1343</v>
      </c>
      <c r="H525" s="112">
        <v>47129</v>
      </c>
    </row>
    <row r="526" spans="1:8" ht="15">
      <c r="A526" s="108" t="s">
        <v>298</v>
      </c>
      <c r="B526" s="109">
        <v>40338</v>
      </c>
      <c r="C526" s="110">
        <v>2010</v>
      </c>
      <c r="D526" s="111" t="s">
        <v>227</v>
      </c>
      <c r="E526" s="111">
        <v>2</v>
      </c>
      <c r="F526" s="111">
        <v>9</v>
      </c>
      <c r="G526" s="111" t="s">
        <v>1342</v>
      </c>
      <c r="H526" s="112">
        <v>35083</v>
      </c>
    </row>
    <row r="527" spans="1:8" ht="15">
      <c r="A527" s="108" t="s">
        <v>298</v>
      </c>
      <c r="B527" s="109">
        <v>40339</v>
      </c>
      <c r="C527" s="110">
        <v>2010</v>
      </c>
      <c r="D527" s="111" t="s">
        <v>227</v>
      </c>
      <c r="E527" s="111">
        <v>2</v>
      </c>
      <c r="F527" s="111">
        <v>10</v>
      </c>
      <c r="G527" s="111" t="s">
        <v>278</v>
      </c>
      <c r="H527" s="112">
        <v>71935</v>
      </c>
    </row>
    <row r="528" spans="1:8" ht="15">
      <c r="A528" s="108" t="s">
        <v>298</v>
      </c>
      <c r="B528" s="109">
        <v>40340</v>
      </c>
      <c r="C528" s="110">
        <v>2010</v>
      </c>
      <c r="D528" s="111" t="s">
        <v>227</v>
      </c>
      <c r="E528" s="111">
        <v>2</v>
      </c>
      <c r="F528" s="111">
        <v>11</v>
      </c>
      <c r="G528" s="111" t="s">
        <v>279</v>
      </c>
      <c r="H528" s="112">
        <v>38586</v>
      </c>
    </row>
    <row r="529" spans="1:8" ht="15">
      <c r="A529" s="108" t="s">
        <v>298</v>
      </c>
      <c r="B529" s="109">
        <v>40341</v>
      </c>
      <c r="C529" s="110">
        <v>2010</v>
      </c>
      <c r="D529" s="111" t="s">
        <v>227</v>
      </c>
      <c r="E529" s="111">
        <v>2</v>
      </c>
      <c r="F529" s="111">
        <v>12</v>
      </c>
      <c r="G529" s="111" t="s">
        <v>280</v>
      </c>
      <c r="H529" s="112">
        <v>88913</v>
      </c>
    </row>
    <row r="530" spans="1:8" ht="15">
      <c r="A530" s="108" t="s">
        <v>298</v>
      </c>
      <c r="B530" s="109">
        <v>40342</v>
      </c>
      <c r="C530" s="110">
        <v>2010</v>
      </c>
      <c r="D530" s="111" t="s">
        <v>227</v>
      </c>
      <c r="E530" s="111">
        <v>2</v>
      </c>
      <c r="F530" s="111">
        <v>13</v>
      </c>
      <c r="G530" s="111" t="s">
        <v>281</v>
      </c>
      <c r="H530" s="112">
        <v>55266</v>
      </c>
    </row>
    <row r="531" spans="1:8" ht="15">
      <c r="A531" s="108" t="s">
        <v>298</v>
      </c>
      <c r="B531" s="109">
        <v>40343</v>
      </c>
      <c r="C531" s="110">
        <v>2010</v>
      </c>
      <c r="D531" s="111" t="s">
        <v>227</v>
      </c>
      <c r="E531" s="111">
        <v>2</v>
      </c>
      <c r="F531" s="111">
        <v>14</v>
      </c>
      <c r="G531" s="111" t="s">
        <v>282</v>
      </c>
      <c r="H531" s="112">
        <v>51231</v>
      </c>
    </row>
    <row r="532" spans="1:8" ht="15">
      <c r="A532" s="108" t="s">
        <v>298</v>
      </c>
      <c r="B532" s="109">
        <v>40344</v>
      </c>
      <c r="C532" s="110">
        <v>2010</v>
      </c>
      <c r="D532" s="111" t="s">
        <v>227</v>
      </c>
      <c r="E532" s="111">
        <v>3</v>
      </c>
      <c r="F532" s="111">
        <v>15</v>
      </c>
      <c r="G532" s="111" t="s">
        <v>1343</v>
      </c>
      <c r="H532" s="112">
        <v>66498</v>
      </c>
    </row>
    <row r="533" spans="1:8" ht="15">
      <c r="A533" s="108" t="s">
        <v>298</v>
      </c>
      <c r="B533" s="109">
        <v>40345</v>
      </c>
      <c r="C533" s="110">
        <v>2010</v>
      </c>
      <c r="D533" s="111" t="s">
        <v>227</v>
      </c>
      <c r="E533" s="111">
        <v>3</v>
      </c>
      <c r="F533" s="111">
        <v>16</v>
      </c>
      <c r="G533" s="111" t="s">
        <v>1342</v>
      </c>
      <c r="H533" s="112">
        <v>37020</v>
      </c>
    </row>
    <row r="534" spans="1:8" ht="15">
      <c r="A534" s="108" t="s">
        <v>298</v>
      </c>
      <c r="B534" s="109">
        <v>40346</v>
      </c>
      <c r="C534" s="110">
        <v>2010</v>
      </c>
      <c r="D534" s="111" t="s">
        <v>227</v>
      </c>
      <c r="E534" s="111">
        <v>3</v>
      </c>
      <c r="F534" s="111">
        <v>17</v>
      </c>
      <c r="G534" s="111" t="s">
        <v>278</v>
      </c>
      <c r="H534" s="112">
        <v>50264</v>
      </c>
    </row>
    <row r="535" spans="1:8" ht="15">
      <c r="A535" s="108" t="s">
        <v>298</v>
      </c>
      <c r="B535" s="109">
        <v>40347</v>
      </c>
      <c r="C535" s="110">
        <v>2010</v>
      </c>
      <c r="D535" s="111" t="s">
        <v>227</v>
      </c>
      <c r="E535" s="111">
        <v>3</v>
      </c>
      <c r="F535" s="111">
        <v>18</v>
      </c>
      <c r="G535" s="111" t="s">
        <v>279</v>
      </c>
      <c r="H535" s="112">
        <v>64354</v>
      </c>
    </row>
    <row r="536" spans="1:8" ht="15">
      <c r="A536" s="108" t="s">
        <v>298</v>
      </c>
      <c r="B536" s="109">
        <v>40348</v>
      </c>
      <c r="C536" s="110">
        <v>2010</v>
      </c>
      <c r="D536" s="111" t="s">
        <v>227</v>
      </c>
      <c r="E536" s="111">
        <v>3</v>
      </c>
      <c r="F536" s="111">
        <v>19</v>
      </c>
      <c r="G536" s="111" t="s">
        <v>280</v>
      </c>
      <c r="H536" s="112">
        <v>17525</v>
      </c>
    </row>
    <row r="537" spans="1:8" ht="15">
      <c r="A537" s="108" t="s">
        <v>298</v>
      </c>
      <c r="B537" s="109">
        <v>40349</v>
      </c>
      <c r="C537" s="110">
        <v>2010</v>
      </c>
      <c r="D537" s="111" t="s">
        <v>227</v>
      </c>
      <c r="E537" s="111">
        <v>3</v>
      </c>
      <c r="F537" s="111">
        <v>20</v>
      </c>
      <c r="G537" s="111" t="s">
        <v>281</v>
      </c>
      <c r="H537" s="112">
        <v>15810</v>
      </c>
    </row>
    <row r="538" spans="1:8" ht="15">
      <c r="A538" s="108" t="s">
        <v>298</v>
      </c>
      <c r="B538" s="109">
        <v>40350</v>
      </c>
      <c r="C538" s="110">
        <v>2010</v>
      </c>
      <c r="D538" s="111" t="s">
        <v>227</v>
      </c>
      <c r="E538" s="111">
        <v>3</v>
      </c>
      <c r="F538" s="111">
        <v>21</v>
      </c>
      <c r="G538" s="111" t="s">
        <v>282</v>
      </c>
      <c r="H538" s="112">
        <v>33649</v>
      </c>
    </row>
    <row r="539" spans="1:8" ht="15">
      <c r="A539" s="108" t="s">
        <v>298</v>
      </c>
      <c r="B539" s="109">
        <v>40351</v>
      </c>
      <c r="C539" s="110">
        <v>2010</v>
      </c>
      <c r="D539" s="111" t="s">
        <v>227</v>
      </c>
      <c r="E539" s="111">
        <v>4</v>
      </c>
      <c r="F539" s="111">
        <v>22</v>
      </c>
      <c r="G539" s="111" t="s">
        <v>1343</v>
      </c>
      <c r="H539" s="112">
        <v>16888</v>
      </c>
    </row>
    <row r="540" spans="1:8" ht="15">
      <c r="A540" s="108" t="s">
        <v>298</v>
      </c>
      <c r="B540" s="109">
        <v>40352</v>
      </c>
      <c r="C540" s="110">
        <v>2010</v>
      </c>
      <c r="D540" s="111" t="s">
        <v>227</v>
      </c>
      <c r="E540" s="111">
        <v>4</v>
      </c>
      <c r="F540" s="111">
        <v>23</v>
      </c>
      <c r="G540" s="111" t="s">
        <v>1342</v>
      </c>
      <c r="H540" s="112">
        <v>55701</v>
      </c>
    </row>
    <row r="541" spans="1:8" ht="15">
      <c r="A541" s="108" t="s">
        <v>298</v>
      </c>
      <c r="B541" s="109">
        <v>40353</v>
      </c>
      <c r="C541" s="110">
        <v>2010</v>
      </c>
      <c r="D541" s="111" t="s">
        <v>227</v>
      </c>
      <c r="E541" s="111">
        <v>4</v>
      </c>
      <c r="F541" s="111">
        <v>24</v>
      </c>
      <c r="G541" s="111" t="s">
        <v>278</v>
      </c>
      <c r="H541" s="112">
        <v>74565</v>
      </c>
    </row>
    <row r="542" spans="1:8" ht="15">
      <c r="A542" s="108" t="s">
        <v>298</v>
      </c>
      <c r="B542" s="109">
        <v>40354</v>
      </c>
      <c r="C542" s="110">
        <v>2010</v>
      </c>
      <c r="D542" s="111" t="s">
        <v>227</v>
      </c>
      <c r="E542" s="111">
        <v>4</v>
      </c>
      <c r="F542" s="111">
        <v>25</v>
      </c>
      <c r="G542" s="111" t="s">
        <v>279</v>
      </c>
      <c r="H542" s="112">
        <v>78751</v>
      </c>
    </row>
    <row r="543" spans="1:8" ht="15">
      <c r="A543" s="108" t="s">
        <v>298</v>
      </c>
      <c r="B543" s="109">
        <v>40355</v>
      </c>
      <c r="C543" s="110">
        <v>2010</v>
      </c>
      <c r="D543" s="111" t="s">
        <v>227</v>
      </c>
      <c r="E543" s="111">
        <v>4</v>
      </c>
      <c r="F543" s="111">
        <v>26</v>
      </c>
      <c r="G543" s="111" t="s">
        <v>280</v>
      </c>
      <c r="H543" s="112">
        <v>25287</v>
      </c>
    </row>
    <row r="544" spans="1:8" ht="15">
      <c r="A544" s="108" t="s">
        <v>298</v>
      </c>
      <c r="B544" s="109">
        <v>40356</v>
      </c>
      <c r="C544" s="110">
        <v>2010</v>
      </c>
      <c r="D544" s="111" t="s">
        <v>227</v>
      </c>
      <c r="E544" s="111">
        <v>4</v>
      </c>
      <c r="F544" s="111">
        <v>27</v>
      </c>
      <c r="G544" s="111" t="s">
        <v>281</v>
      </c>
      <c r="H544" s="112">
        <v>82189</v>
      </c>
    </row>
    <row r="545" spans="1:8" ht="15">
      <c r="A545" s="108" t="s">
        <v>298</v>
      </c>
      <c r="B545" s="109">
        <v>40357</v>
      </c>
      <c r="C545" s="110">
        <v>2010</v>
      </c>
      <c r="D545" s="111" t="s">
        <v>227</v>
      </c>
      <c r="E545" s="111">
        <v>4</v>
      </c>
      <c r="F545" s="111">
        <v>28</v>
      </c>
      <c r="G545" s="111" t="s">
        <v>282</v>
      </c>
      <c r="H545" s="112">
        <v>83664</v>
      </c>
    </row>
    <row r="546" spans="1:8" ht="15">
      <c r="A546" s="108" t="s">
        <v>298</v>
      </c>
      <c r="B546" s="109">
        <v>40358</v>
      </c>
      <c r="C546" s="110">
        <v>2010</v>
      </c>
      <c r="D546" s="111" t="s">
        <v>227</v>
      </c>
      <c r="E546" s="111">
        <v>5</v>
      </c>
      <c r="F546" s="111">
        <v>29</v>
      </c>
      <c r="G546" s="111" t="s">
        <v>1343</v>
      </c>
      <c r="H546" s="112">
        <v>40503</v>
      </c>
    </row>
    <row r="547" spans="1:8" ht="15">
      <c r="A547" s="108" t="s">
        <v>298</v>
      </c>
      <c r="B547" s="109">
        <v>40359</v>
      </c>
      <c r="C547" s="110">
        <v>2010</v>
      </c>
      <c r="D547" s="111" t="s">
        <v>227</v>
      </c>
      <c r="E547" s="111">
        <v>5</v>
      </c>
      <c r="F547" s="111">
        <v>30</v>
      </c>
      <c r="G547" s="111" t="s">
        <v>1342</v>
      </c>
      <c r="H547" s="112">
        <v>72865</v>
      </c>
    </row>
    <row r="548" spans="1:8" ht="15">
      <c r="A548" s="108" t="s">
        <v>298</v>
      </c>
      <c r="B548" s="109">
        <v>40360</v>
      </c>
      <c r="C548" s="110">
        <v>2010</v>
      </c>
      <c r="D548" s="111" t="s">
        <v>228</v>
      </c>
      <c r="E548" s="111">
        <v>1</v>
      </c>
      <c r="F548" s="111">
        <v>1</v>
      </c>
      <c r="G548" s="111" t="s">
        <v>278</v>
      </c>
      <c r="H548" s="112">
        <v>35951</v>
      </c>
    </row>
    <row r="549" spans="1:8" ht="15">
      <c r="A549" s="108" t="s">
        <v>298</v>
      </c>
      <c r="B549" s="109">
        <v>40361</v>
      </c>
      <c r="C549" s="110">
        <v>2010</v>
      </c>
      <c r="D549" s="111" t="s">
        <v>228</v>
      </c>
      <c r="E549" s="111">
        <v>1</v>
      </c>
      <c r="F549" s="111">
        <v>2</v>
      </c>
      <c r="G549" s="111" t="s">
        <v>279</v>
      </c>
      <c r="H549" s="112">
        <v>31246</v>
      </c>
    </row>
    <row r="550" spans="1:8" ht="15">
      <c r="A550" s="108" t="s">
        <v>298</v>
      </c>
      <c r="B550" s="109">
        <v>40362</v>
      </c>
      <c r="C550" s="110">
        <v>2010</v>
      </c>
      <c r="D550" s="111" t="s">
        <v>228</v>
      </c>
      <c r="E550" s="111">
        <v>1</v>
      </c>
      <c r="F550" s="111">
        <v>3</v>
      </c>
      <c r="G550" s="111" t="s">
        <v>280</v>
      </c>
      <c r="H550" s="112">
        <v>33296</v>
      </c>
    </row>
    <row r="551" spans="1:8" ht="15">
      <c r="A551" s="108" t="s">
        <v>298</v>
      </c>
      <c r="B551" s="109">
        <v>40363</v>
      </c>
      <c r="C551" s="110">
        <v>2010</v>
      </c>
      <c r="D551" s="111" t="s">
        <v>228</v>
      </c>
      <c r="E551" s="111">
        <v>1</v>
      </c>
      <c r="F551" s="111">
        <v>4</v>
      </c>
      <c r="G551" s="111" t="s">
        <v>281</v>
      </c>
      <c r="H551" s="112">
        <v>78162</v>
      </c>
    </row>
    <row r="552" spans="1:8" ht="15">
      <c r="A552" s="108" t="s">
        <v>298</v>
      </c>
      <c r="B552" s="109">
        <v>40364</v>
      </c>
      <c r="C552" s="110">
        <v>2010</v>
      </c>
      <c r="D552" s="111" t="s">
        <v>228</v>
      </c>
      <c r="E552" s="111">
        <v>1</v>
      </c>
      <c r="F552" s="111">
        <v>5</v>
      </c>
      <c r="G552" s="111" t="s">
        <v>282</v>
      </c>
      <c r="H552" s="112">
        <v>87817</v>
      </c>
    </row>
    <row r="553" spans="1:8" ht="15">
      <c r="A553" s="108" t="s">
        <v>298</v>
      </c>
      <c r="B553" s="109">
        <v>40365</v>
      </c>
      <c r="C553" s="110">
        <v>2010</v>
      </c>
      <c r="D553" s="111" t="s">
        <v>228</v>
      </c>
      <c r="E553" s="111">
        <v>1</v>
      </c>
      <c r="F553" s="111">
        <v>6</v>
      </c>
      <c r="G553" s="111" t="s">
        <v>1343</v>
      </c>
      <c r="H553" s="112">
        <v>22692</v>
      </c>
    </row>
    <row r="554" spans="1:8" ht="15">
      <c r="A554" s="108" t="s">
        <v>298</v>
      </c>
      <c r="B554" s="109">
        <v>40366</v>
      </c>
      <c r="C554" s="110">
        <v>2010</v>
      </c>
      <c r="D554" s="111" t="s">
        <v>228</v>
      </c>
      <c r="E554" s="111">
        <v>1</v>
      </c>
      <c r="F554" s="111">
        <v>7</v>
      </c>
      <c r="G554" s="111" t="s">
        <v>1342</v>
      </c>
      <c r="H554" s="112">
        <v>34063</v>
      </c>
    </row>
    <row r="555" spans="1:8" ht="15">
      <c r="A555" s="108" t="s">
        <v>298</v>
      </c>
      <c r="B555" s="109">
        <v>40367</v>
      </c>
      <c r="C555" s="110">
        <v>2010</v>
      </c>
      <c r="D555" s="111" t="s">
        <v>228</v>
      </c>
      <c r="E555" s="111">
        <v>2</v>
      </c>
      <c r="F555" s="111">
        <v>8</v>
      </c>
      <c r="G555" s="111" t="s">
        <v>278</v>
      </c>
      <c r="H555" s="112">
        <v>45429</v>
      </c>
    </row>
    <row r="556" spans="1:8" ht="15">
      <c r="A556" s="108" t="s">
        <v>298</v>
      </c>
      <c r="B556" s="109">
        <v>40368</v>
      </c>
      <c r="C556" s="110">
        <v>2010</v>
      </c>
      <c r="D556" s="111" t="s">
        <v>228</v>
      </c>
      <c r="E556" s="111">
        <v>2</v>
      </c>
      <c r="F556" s="111">
        <v>9</v>
      </c>
      <c r="G556" s="111" t="s">
        <v>279</v>
      </c>
      <c r="H556" s="112">
        <v>22378</v>
      </c>
    </row>
    <row r="557" spans="1:8" ht="15">
      <c r="A557" s="108" t="s">
        <v>298</v>
      </c>
      <c r="B557" s="109">
        <v>40369</v>
      </c>
      <c r="C557" s="110">
        <v>2010</v>
      </c>
      <c r="D557" s="111" t="s">
        <v>228</v>
      </c>
      <c r="E557" s="111">
        <v>2</v>
      </c>
      <c r="F557" s="111">
        <v>10</v>
      </c>
      <c r="G557" s="111" t="s">
        <v>280</v>
      </c>
      <c r="H557" s="112">
        <v>80963</v>
      </c>
    </row>
    <row r="558" spans="1:8" ht="15">
      <c r="A558" s="108" t="s">
        <v>298</v>
      </c>
      <c r="B558" s="109">
        <v>40370</v>
      </c>
      <c r="C558" s="110">
        <v>2010</v>
      </c>
      <c r="D558" s="111" t="s">
        <v>228</v>
      </c>
      <c r="E558" s="111">
        <v>2</v>
      </c>
      <c r="F558" s="111">
        <v>11</v>
      </c>
      <c r="G558" s="111" t="s">
        <v>281</v>
      </c>
      <c r="H558" s="112">
        <v>19736</v>
      </c>
    </row>
    <row r="559" spans="1:8" ht="15">
      <c r="A559" s="108" t="s">
        <v>298</v>
      </c>
      <c r="B559" s="109">
        <v>40371</v>
      </c>
      <c r="C559" s="110">
        <v>2010</v>
      </c>
      <c r="D559" s="111" t="s">
        <v>228</v>
      </c>
      <c r="E559" s="111">
        <v>2</v>
      </c>
      <c r="F559" s="111">
        <v>12</v>
      </c>
      <c r="G559" s="111" t="s">
        <v>282</v>
      </c>
      <c r="H559" s="112">
        <v>18657</v>
      </c>
    </row>
    <row r="560" spans="1:8" ht="15">
      <c r="A560" s="108" t="s">
        <v>298</v>
      </c>
      <c r="B560" s="109">
        <v>40372</v>
      </c>
      <c r="C560" s="110">
        <v>2010</v>
      </c>
      <c r="D560" s="111" t="s">
        <v>228</v>
      </c>
      <c r="E560" s="111">
        <v>2</v>
      </c>
      <c r="F560" s="111">
        <v>13</v>
      </c>
      <c r="G560" s="111" t="s">
        <v>1343</v>
      </c>
      <c r="H560" s="112">
        <v>81586</v>
      </c>
    </row>
    <row r="561" spans="1:8" ht="15">
      <c r="A561" s="108" t="s">
        <v>298</v>
      </c>
      <c r="B561" s="109">
        <v>40373</v>
      </c>
      <c r="C561" s="110">
        <v>2010</v>
      </c>
      <c r="D561" s="111" t="s">
        <v>228</v>
      </c>
      <c r="E561" s="111">
        <v>2</v>
      </c>
      <c r="F561" s="111">
        <v>14</v>
      </c>
      <c r="G561" s="111" t="s">
        <v>1342</v>
      </c>
      <c r="H561" s="112">
        <v>25014</v>
      </c>
    </row>
    <row r="562" spans="1:8" ht="15">
      <c r="A562" s="108" t="s">
        <v>298</v>
      </c>
      <c r="B562" s="109">
        <v>40374</v>
      </c>
      <c r="C562" s="110">
        <v>2010</v>
      </c>
      <c r="D562" s="111" t="s">
        <v>228</v>
      </c>
      <c r="E562" s="111">
        <v>3</v>
      </c>
      <c r="F562" s="111">
        <v>15</v>
      </c>
      <c r="G562" s="111" t="s">
        <v>278</v>
      </c>
      <c r="H562" s="112">
        <v>56801</v>
      </c>
    </row>
    <row r="563" spans="1:8" ht="15">
      <c r="A563" s="108" t="s">
        <v>298</v>
      </c>
      <c r="B563" s="109">
        <v>40375</v>
      </c>
      <c r="C563" s="110">
        <v>2010</v>
      </c>
      <c r="D563" s="111" t="s">
        <v>228</v>
      </c>
      <c r="E563" s="111">
        <v>3</v>
      </c>
      <c r="F563" s="111">
        <v>16</v>
      </c>
      <c r="G563" s="111" t="s">
        <v>279</v>
      </c>
      <c r="H563" s="112">
        <v>40033</v>
      </c>
    </row>
    <row r="564" spans="1:8" ht="15">
      <c r="A564" s="108" t="s">
        <v>298</v>
      </c>
      <c r="B564" s="109">
        <v>40376</v>
      </c>
      <c r="C564" s="110">
        <v>2010</v>
      </c>
      <c r="D564" s="111" t="s">
        <v>228</v>
      </c>
      <c r="E564" s="111">
        <v>3</v>
      </c>
      <c r="F564" s="111">
        <v>17</v>
      </c>
      <c r="G564" s="111" t="s">
        <v>280</v>
      </c>
      <c r="H564" s="112">
        <v>65109</v>
      </c>
    </row>
    <row r="565" spans="1:8" ht="15">
      <c r="A565" s="108" t="s">
        <v>298</v>
      </c>
      <c r="B565" s="109">
        <v>40377</v>
      </c>
      <c r="C565" s="110">
        <v>2010</v>
      </c>
      <c r="D565" s="111" t="s">
        <v>228</v>
      </c>
      <c r="E565" s="111">
        <v>3</v>
      </c>
      <c r="F565" s="111">
        <v>18</v>
      </c>
      <c r="G565" s="111" t="s">
        <v>281</v>
      </c>
      <c r="H565" s="112">
        <v>87931</v>
      </c>
    </row>
    <row r="566" spans="1:8" ht="15">
      <c r="A566" s="108" t="s">
        <v>298</v>
      </c>
      <c r="B566" s="109">
        <v>40378</v>
      </c>
      <c r="C566" s="110">
        <v>2010</v>
      </c>
      <c r="D566" s="111" t="s">
        <v>228</v>
      </c>
      <c r="E566" s="111">
        <v>3</v>
      </c>
      <c r="F566" s="111">
        <v>19</v>
      </c>
      <c r="G566" s="111" t="s">
        <v>282</v>
      </c>
      <c r="H566" s="112">
        <v>84352</v>
      </c>
    </row>
    <row r="567" spans="1:8" ht="15">
      <c r="A567" s="108" t="s">
        <v>298</v>
      </c>
      <c r="B567" s="109">
        <v>40379</v>
      </c>
      <c r="C567" s="110">
        <v>2010</v>
      </c>
      <c r="D567" s="111" t="s">
        <v>228</v>
      </c>
      <c r="E567" s="111">
        <v>3</v>
      </c>
      <c r="F567" s="111">
        <v>20</v>
      </c>
      <c r="G567" s="111" t="s">
        <v>1343</v>
      </c>
      <c r="H567" s="112">
        <v>85663</v>
      </c>
    </row>
    <row r="568" spans="1:8" ht="15">
      <c r="A568" s="108" t="s">
        <v>298</v>
      </c>
      <c r="B568" s="109">
        <v>40380</v>
      </c>
      <c r="C568" s="110">
        <v>2010</v>
      </c>
      <c r="D568" s="111" t="s">
        <v>228</v>
      </c>
      <c r="E568" s="111">
        <v>3</v>
      </c>
      <c r="F568" s="111">
        <v>21</v>
      </c>
      <c r="G568" s="111" t="s">
        <v>1342</v>
      </c>
      <c r="H568" s="112">
        <v>65924</v>
      </c>
    </row>
    <row r="569" spans="1:8" ht="15">
      <c r="A569" s="108" t="s">
        <v>298</v>
      </c>
      <c r="B569" s="109">
        <v>40381</v>
      </c>
      <c r="C569" s="110">
        <v>2010</v>
      </c>
      <c r="D569" s="111" t="s">
        <v>228</v>
      </c>
      <c r="E569" s="111">
        <v>4</v>
      </c>
      <c r="F569" s="111">
        <v>22</v>
      </c>
      <c r="G569" s="111" t="s">
        <v>278</v>
      </c>
      <c r="H569" s="112">
        <v>82269</v>
      </c>
    </row>
    <row r="570" spans="1:8" ht="15">
      <c r="A570" s="108" t="s">
        <v>298</v>
      </c>
      <c r="B570" s="109">
        <v>40382</v>
      </c>
      <c r="C570" s="110">
        <v>2010</v>
      </c>
      <c r="D570" s="111" t="s">
        <v>228</v>
      </c>
      <c r="E570" s="111">
        <v>4</v>
      </c>
      <c r="F570" s="111">
        <v>23</v>
      </c>
      <c r="G570" s="111" t="s">
        <v>279</v>
      </c>
      <c r="H570" s="112">
        <v>84490</v>
      </c>
    </row>
    <row r="571" spans="1:8" ht="15">
      <c r="A571" s="108" t="s">
        <v>298</v>
      </c>
      <c r="B571" s="109">
        <v>40383</v>
      </c>
      <c r="C571" s="110">
        <v>2010</v>
      </c>
      <c r="D571" s="111" t="s">
        <v>228</v>
      </c>
      <c r="E571" s="111">
        <v>4</v>
      </c>
      <c r="F571" s="111">
        <v>24</v>
      </c>
      <c r="G571" s="111" t="s">
        <v>280</v>
      </c>
      <c r="H571" s="112">
        <v>61170</v>
      </c>
    </row>
    <row r="572" spans="1:8" ht="15">
      <c r="A572" s="108" t="s">
        <v>298</v>
      </c>
      <c r="B572" s="109">
        <v>40384</v>
      </c>
      <c r="C572" s="110">
        <v>2010</v>
      </c>
      <c r="D572" s="111" t="s">
        <v>228</v>
      </c>
      <c r="E572" s="111">
        <v>4</v>
      </c>
      <c r="F572" s="111">
        <v>25</v>
      </c>
      <c r="G572" s="111" t="s">
        <v>281</v>
      </c>
      <c r="H572" s="112">
        <v>41600</v>
      </c>
    </row>
    <row r="573" spans="1:8" ht="15">
      <c r="A573" s="108" t="s">
        <v>298</v>
      </c>
      <c r="B573" s="109">
        <v>40385</v>
      </c>
      <c r="C573" s="110">
        <v>2010</v>
      </c>
      <c r="D573" s="111" t="s">
        <v>228</v>
      </c>
      <c r="E573" s="111">
        <v>4</v>
      </c>
      <c r="F573" s="111">
        <v>26</v>
      </c>
      <c r="G573" s="111" t="s">
        <v>282</v>
      </c>
      <c r="H573" s="112">
        <v>15324</v>
      </c>
    </row>
    <row r="574" spans="1:8" ht="15">
      <c r="A574" s="108" t="s">
        <v>298</v>
      </c>
      <c r="B574" s="109">
        <v>40386</v>
      </c>
      <c r="C574" s="110">
        <v>2010</v>
      </c>
      <c r="D574" s="111" t="s">
        <v>228</v>
      </c>
      <c r="E574" s="111">
        <v>4</v>
      </c>
      <c r="F574" s="111">
        <v>27</v>
      </c>
      <c r="G574" s="111" t="s">
        <v>1343</v>
      </c>
      <c r="H574" s="112">
        <v>78102</v>
      </c>
    </row>
    <row r="575" spans="1:8" ht="15">
      <c r="A575" s="108" t="s">
        <v>298</v>
      </c>
      <c r="B575" s="109">
        <v>40387</v>
      </c>
      <c r="C575" s="110">
        <v>2010</v>
      </c>
      <c r="D575" s="111" t="s">
        <v>228</v>
      </c>
      <c r="E575" s="111">
        <v>4</v>
      </c>
      <c r="F575" s="111">
        <v>28</v>
      </c>
      <c r="G575" s="111" t="s">
        <v>1342</v>
      </c>
      <c r="H575" s="112">
        <v>53181</v>
      </c>
    </row>
    <row r="576" spans="1:8" ht="15">
      <c r="A576" s="108" t="s">
        <v>298</v>
      </c>
      <c r="B576" s="109">
        <v>40388</v>
      </c>
      <c r="C576" s="110">
        <v>2010</v>
      </c>
      <c r="D576" s="111" t="s">
        <v>228</v>
      </c>
      <c r="E576" s="111">
        <v>5</v>
      </c>
      <c r="F576" s="111">
        <v>29</v>
      </c>
      <c r="G576" s="111" t="s">
        <v>278</v>
      </c>
      <c r="H576" s="112">
        <v>65920</v>
      </c>
    </row>
    <row r="577" spans="1:8" ht="15">
      <c r="A577" s="108" t="s">
        <v>298</v>
      </c>
      <c r="B577" s="109">
        <v>40389</v>
      </c>
      <c r="C577" s="110">
        <v>2010</v>
      </c>
      <c r="D577" s="111" t="s">
        <v>228</v>
      </c>
      <c r="E577" s="111">
        <v>5</v>
      </c>
      <c r="F577" s="111">
        <v>30</v>
      </c>
      <c r="G577" s="111" t="s">
        <v>279</v>
      </c>
      <c r="H577" s="112">
        <v>47272</v>
      </c>
    </row>
    <row r="578" spans="1:8" ht="15">
      <c r="A578" s="108" t="s">
        <v>298</v>
      </c>
      <c r="B578" s="109">
        <v>40390</v>
      </c>
      <c r="C578" s="110">
        <v>2010</v>
      </c>
      <c r="D578" s="111" t="s">
        <v>228</v>
      </c>
      <c r="E578" s="111">
        <v>5</v>
      </c>
      <c r="F578" s="111">
        <v>31</v>
      </c>
      <c r="G578" s="111" t="s">
        <v>280</v>
      </c>
      <c r="H578" s="112">
        <v>26161</v>
      </c>
    </row>
    <row r="579" spans="1:8" ht="15">
      <c r="A579" s="108" t="s">
        <v>298</v>
      </c>
      <c r="B579" s="109">
        <v>40391</v>
      </c>
      <c r="C579" s="110">
        <v>2010</v>
      </c>
      <c r="D579" s="111" t="s">
        <v>229</v>
      </c>
      <c r="E579" s="111">
        <v>1</v>
      </c>
      <c r="F579" s="111">
        <v>1</v>
      </c>
      <c r="G579" s="111" t="s">
        <v>281</v>
      </c>
      <c r="H579" s="112">
        <v>87492</v>
      </c>
    </row>
    <row r="580" spans="1:8" ht="15">
      <c r="A580" s="108" t="s">
        <v>298</v>
      </c>
      <c r="B580" s="109">
        <v>40392</v>
      </c>
      <c r="C580" s="110">
        <v>2010</v>
      </c>
      <c r="D580" s="111" t="s">
        <v>229</v>
      </c>
      <c r="E580" s="111">
        <v>1</v>
      </c>
      <c r="F580" s="111">
        <v>2</v>
      </c>
      <c r="G580" s="111" t="s">
        <v>282</v>
      </c>
      <c r="H580" s="112">
        <v>72177</v>
      </c>
    </row>
    <row r="581" spans="1:8" ht="15">
      <c r="A581" s="108" t="s">
        <v>298</v>
      </c>
      <c r="B581" s="109">
        <v>40393</v>
      </c>
      <c r="C581" s="110">
        <v>2010</v>
      </c>
      <c r="D581" s="111" t="s">
        <v>229</v>
      </c>
      <c r="E581" s="111">
        <v>1</v>
      </c>
      <c r="F581" s="111">
        <v>3</v>
      </c>
      <c r="G581" s="111" t="s">
        <v>1343</v>
      </c>
      <c r="H581" s="112">
        <v>82866</v>
      </c>
    </row>
    <row r="582" spans="1:8" ht="15">
      <c r="A582" s="108" t="s">
        <v>298</v>
      </c>
      <c r="B582" s="109">
        <v>40394</v>
      </c>
      <c r="C582" s="110">
        <v>2010</v>
      </c>
      <c r="D582" s="111" t="s">
        <v>229</v>
      </c>
      <c r="E582" s="111">
        <v>1</v>
      </c>
      <c r="F582" s="111">
        <v>4</v>
      </c>
      <c r="G582" s="111" t="s">
        <v>1342</v>
      </c>
      <c r="H582" s="112">
        <v>67148</v>
      </c>
    </row>
    <row r="583" spans="1:8" ht="15">
      <c r="A583" s="108" t="s">
        <v>298</v>
      </c>
      <c r="B583" s="109">
        <v>40395</v>
      </c>
      <c r="C583" s="110">
        <v>2010</v>
      </c>
      <c r="D583" s="111" t="s">
        <v>229</v>
      </c>
      <c r="E583" s="111">
        <v>1</v>
      </c>
      <c r="F583" s="111">
        <v>5</v>
      </c>
      <c r="G583" s="111" t="s">
        <v>278</v>
      </c>
      <c r="H583" s="112">
        <v>43521</v>
      </c>
    </row>
    <row r="584" spans="1:8" ht="15">
      <c r="A584" s="108" t="s">
        <v>298</v>
      </c>
      <c r="B584" s="109">
        <v>40396</v>
      </c>
      <c r="C584" s="110">
        <v>2010</v>
      </c>
      <c r="D584" s="111" t="s">
        <v>229</v>
      </c>
      <c r="E584" s="111">
        <v>1</v>
      </c>
      <c r="F584" s="111">
        <v>6</v>
      </c>
      <c r="G584" s="111" t="s">
        <v>279</v>
      </c>
      <c r="H584" s="112">
        <v>39765</v>
      </c>
    </row>
    <row r="585" spans="1:8" ht="15">
      <c r="A585" s="108" t="s">
        <v>298</v>
      </c>
      <c r="B585" s="109">
        <v>40397</v>
      </c>
      <c r="C585" s="110">
        <v>2010</v>
      </c>
      <c r="D585" s="111" t="s">
        <v>229</v>
      </c>
      <c r="E585" s="111">
        <v>1</v>
      </c>
      <c r="F585" s="111">
        <v>7</v>
      </c>
      <c r="G585" s="111" t="s">
        <v>280</v>
      </c>
      <c r="H585" s="112">
        <v>84566</v>
      </c>
    </row>
    <row r="586" spans="1:8" ht="15">
      <c r="A586" s="108" t="s">
        <v>298</v>
      </c>
      <c r="B586" s="109">
        <v>40398</v>
      </c>
      <c r="C586" s="110">
        <v>2010</v>
      </c>
      <c r="D586" s="111" t="s">
        <v>229</v>
      </c>
      <c r="E586" s="111">
        <v>2</v>
      </c>
      <c r="F586" s="111">
        <v>8</v>
      </c>
      <c r="G586" s="111" t="s">
        <v>281</v>
      </c>
      <c r="H586" s="112">
        <v>42782</v>
      </c>
    </row>
    <row r="587" spans="1:8" ht="15">
      <c r="A587" s="108" t="s">
        <v>298</v>
      </c>
      <c r="B587" s="109">
        <v>40399</v>
      </c>
      <c r="C587" s="110">
        <v>2010</v>
      </c>
      <c r="D587" s="111" t="s">
        <v>229</v>
      </c>
      <c r="E587" s="111">
        <v>2</v>
      </c>
      <c r="F587" s="111">
        <v>9</v>
      </c>
      <c r="G587" s="111" t="s">
        <v>282</v>
      </c>
      <c r="H587" s="112">
        <v>21289</v>
      </c>
    </row>
    <row r="588" spans="1:8" ht="15">
      <c r="A588" s="108" t="s">
        <v>298</v>
      </c>
      <c r="B588" s="109">
        <v>40400</v>
      </c>
      <c r="C588" s="110">
        <v>2010</v>
      </c>
      <c r="D588" s="111" t="s">
        <v>229</v>
      </c>
      <c r="E588" s="111">
        <v>2</v>
      </c>
      <c r="F588" s="111">
        <v>10</v>
      </c>
      <c r="G588" s="111" t="s">
        <v>1343</v>
      </c>
      <c r="H588" s="112">
        <v>47531</v>
      </c>
    </row>
    <row r="589" spans="1:8" ht="15">
      <c r="A589" s="108" t="s">
        <v>298</v>
      </c>
      <c r="B589" s="109">
        <v>40401</v>
      </c>
      <c r="C589" s="110">
        <v>2010</v>
      </c>
      <c r="D589" s="111" t="s">
        <v>229</v>
      </c>
      <c r="E589" s="111">
        <v>2</v>
      </c>
      <c r="F589" s="111">
        <v>11</v>
      </c>
      <c r="G589" s="111" t="s">
        <v>1342</v>
      </c>
      <c r="H589" s="112">
        <v>48821</v>
      </c>
    </row>
    <row r="590" spans="1:8" ht="15">
      <c r="A590" s="108" t="s">
        <v>298</v>
      </c>
      <c r="B590" s="109">
        <v>40402</v>
      </c>
      <c r="C590" s="110">
        <v>2010</v>
      </c>
      <c r="D590" s="111" t="s">
        <v>229</v>
      </c>
      <c r="E590" s="111">
        <v>2</v>
      </c>
      <c r="F590" s="111">
        <v>12</v>
      </c>
      <c r="G590" s="111" t="s">
        <v>278</v>
      </c>
      <c r="H590" s="112">
        <v>48325</v>
      </c>
    </row>
    <row r="591" spans="1:8" ht="15">
      <c r="A591" s="108" t="s">
        <v>298</v>
      </c>
      <c r="B591" s="109">
        <v>40403</v>
      </c>
      <c r="C591" s="110">
        <v>2010</v>
      </c>
      <c r="D591" s="111" t="s">
        <v>229</v>
      </c>
      <c r="E591" s="111">
        <v>2</v>
      </c>
      <c r="F591" s="111">
        <v>13</v>
      </c>
      <c r="G591" s="111" t="s">
        <v>279</v>
      </c>
      <c r="H591" s="112">
        <v>14862</v>
      </c>
    </row>
    <row r="592" spans="1:8" ht="15">
      <c r="A592" s="108" t="s">
        <v>298</v>
      </c>
      <c r="B592" s="109">
        <v>40404</v>
      </c>
      <c r="C592" s="110">
        <v>2010</v>
      </c>
      <c r="D592" s="111" t="s">
        <v>229</v>
      </c>
      <c r="E592" s="111">
        <v>2</v>
      </c>
      <c r="F592" s="111">
        <v>14</v>
      </c>
      <c r="G592" s="111" t="s">
        <v>280</v>
      </c>
      <c r="H592" s="112">
        <v>43761</v>
      </c>
    </row>
    <row r="593" spans="1:8" ht="15">
      <c r="A593" s="108" t="s">
        <v>298</v>
      </c>
      <c r="B593" s="109">
        <v>40405</v>
      </c>
      <c r="C593" s="110">
        <v>2010</v>
      </c>
      <c r="D593" s="111" t="s">
        <v>229</v>
      </c>
      <c r="E593" s="111">
        <v>3</v>
      </c>
      <c r="F593" s="111">
        <v>15</v>
      </c>
      <c r="G593" s="111" t="s">
        <v>281</v>
      </c>
      <c r="H593" s="112">
        <v>67622</v>
      </c>
    </row>
    <row r="594" spans="1:8" ht="15">
      <c r="A594" s="108" t="s">
        <v>298</v>
      </c>
      <c r="B594" s="109">
        <v>40406</v>
      </c>
      <c r="C594" s="110">
        <v>2010</v>
      </c>
      <c r="D594" s="111" t="s">
        <v>229</v>
      </c>
      <c r="E594" s="111">
        <v>3</v>
      </c>
      <c r="F594" s="111">
        <v>16</v>
      </c>
      <c r="G594" s="111" t="s">
        <v>282</v>
      </c>
      <c r="H594" s="112">
        <v>51228</v>
      </c>
    </row>
    <row r="595" spans="1:8" ht="15">
      <c r="A595" s="108" t="s">
        <v>298</v>
      </c>
      <c r="B595" s="109">
        <v>40407</v>
      </c>
      <c r="C595" s="110">
        <v>2010</v>
      </c>
      <c r="D595" s="111" t="s">
        <v>229</v>
      </c>
      <c r="E595" s="111">
        <v>3</v>
      </c>
      <c r="F595" s="111">
        <v>17</v>
      </c>
      <c r="G595" s="111" t="s">
        <v>1343</v>
      </c>
      <c r="H595" s="112">
        <v>29051</v>
      </c>
    </row>
    <row r="596" spans="1:8" ht="15">
      <c r="A596" s="108" t="s">
        <v>298</v>
      </c>
      <c r="B596" s="109">
        <v>40408</v>
      </c>
      <c r="C596" s="110">
        <v>2010</v>
      </c>
      <c r="D596" s="111" t="s">
        <v>229</v>
      </c>
      <c r="E596" s="111">
        <v>3</v>
      </c>
      <c r="F596" s="111">
        <v>18</v>
      </c>
      <c r="G596" s="111" t="s">
        <v>1342</v>
      </c>
      <c r="H596" s="112">
        <v>77342</v>
      </c>
    </row>
    <row r="597" spans="1:8" ht="15">
      <c r="A597" s="108" t="s">
        <v>298</v>
      </c>
      <c r="B597" s="109">
        <v>40409</v>
      </c>
      <c r="C597" s="110">
        <v>2010</v>
      </c>
      <c r="D597" s="111" t="s">
        <v>229</v>
      </c>
      <c r="E597" s="111">
        <v>3</v>
      </c>
      <c r="F597" s="111">
        <v>19</v>
      </c>
      <c r="G597" s="111" t="s">
        <v>278</v>
      </c>
      <c r="H597" s="112">
        <v>44536</v>
      </c>
    </row>
    <row r="598" spans="1:8" ht="15">
      <c r="A598" s="108" t="s">
        <v>298</v>
      </c>
      <c r="B598" s="109">
        <v>40410</v>
      </c>
      <c r="C598" s="110">
        <v>2010</v>
      </c>
      <c r="D598" s="111" t="s">
        <v>229</v>
      </c>
      <c r="E598" s="111">
        <v>3</v>
      </c>
      <c r="F598" s="111">
        <v>20</v>
      </c>
      <c r="G598" s="111" t="s">
        <v>279</v>
      </c>
      <c r="H598" s="112">
        <v>87248</v>
      </c>
    </row>
    <row r="599" spans="1:8" ht="15">
      <c r="A599" s="108" t="s">
        <v>298</v>
      </c>
      <c r="B599" s="109">
        <v>40411</v>
      </c>
      <c r="C599" s="110">
        <v>2010</v>
      </c>
      <c r="D599" s="111" t="s">
        <v>229</v>
      </c>
      <c r="E599" s="111">
        <v>3</v>
      </c>
      <c r="F599" s="111">
        <v>21</v>
      </c>
      <c r="G599" s="111" t="s">
        <v>280</v>
      </c>
      <c r="H599" s="112">
        <v>21516</v>
      </c>
    </row>
    <row r="600" spans="1:8" ht="15">
      <c r="A600" s="108" t="s">
        <v>298</v>
      </c>
      <c r="B600" s="109">
        <v>40412</v>
      </c>
      <c r="C600" s="110">
        <v>2010</v>
      </c>
      <c r="D600" s="111" t="s">
        <v>229</v>
      </c>
      <c r="E600" s="111">
        <v>4</v>
      </c>
      <c r="F600" s="111">
        <v>22</v>
      </c>
      <c r="G600" s="111" t="s">
        <v>281</v>
      </c>
      <c r="H600" s="112">
        <v>53480</v>
      </c>
    </row>
    <row r="601" spans="1:8" ht="15">
      <c r="A601" s="108" t="s">
        <v>298</v>
      </c>
      <c r="B601" s="109">
        <v>40413</v>
      </c>
      <c r="C601" s="110">
        <v>2010</v>
      </c>
      <c r="D601" s="111" t="s">
        <v>229</v>
      </c>
      <c r="E601" s="111">
        <v>4</v>
      </c>
      <c r="F601" s="111">
        <v>23</v>
      </c>
      <c r="G601" s="111" t="s">
        <v>282</v>
      </c>
      <c r="H601" s="112">
        <v>54041</v>
      </c>
    </row>
    <row r="602" spans="1:8" ht="15">
      <c r="A602" s="108" t="s">
        <v>298</v>
      </c>
      <c r="B602" s="109">
        <v>40414</v>
      </c>
      <c r="C602" s="110">
        <v>2010</v>
      </c>
      <c r="D602" s="111" t="s">
        <v>229</v>
      </c>
      <c r="E602" s="111">
        <v>4</v>
      </c>
      <c r="F602" s="111">
        <v>24</v>
      </c>
      <c r="G602" s="111" t="s">
        <v>1343</v>
      </c>
      <c r="H602" s="112">
        <v>47857</v>
      </c>
    </row>
    <row r="603" spans="1:8" ht="15">
      <c r="A603" s="108" t="s">
        <v>298</v>
      </c>
      <c r="B603" s="109">
        <v>40415</v>
      </c>
      <c r="C603" s="110">
        <v>2010</v>
      </c>
      <c r="D603" s="111" t="s">
        <v>229</v>
      </c>
      <c r="E603" s="111">
        <v>4</v>
      </c>
      <c r="F603" s="111">
        <v>25</v>
      </c>
      <c r="G603" s="111" t="s">
        <v>1342</v>
      </c>
      <c r="H603" s="112">
        <v>58984</v>
      </c>
    </row>
    <row r="604" spans="1:8" ht="15">
      <c r="A604" s="108" t="s">
        <v>298</v>
      </c>
      <c r="B604" s="109">
        <v>40416</v>
      </c>
      <c r="C604" s="110">
        <v>2010</v>
      </c>
      <c r="D604" s="111" t="s">
        <v>229</v>
      </c>
      <c r="E604" s="111">
        <v>4</v>
      </c>
      <c r="F604" s="111">
        <v>26</v>
      </c>
      <c r="G604" s="111" t="s">
        <v>278</v>
      </c>
      <c r="H604" s="112">
        <v>49662</v>
      </c>
    </row>
    <row r="605" spans="1:8" ht="15">
      <c r="A605" s="108" t="s">
        <v>298</v>
      </c>
      <c r="B605" s="109">
        <v>40417</v>
      </c>
      <c r="C605" s="110">
        <v>2010</v>
      </c>
      <c r="D605" s="111" t="s">
        <v>229</v>
      </c>
      <c r="E605" s="111">
        <v>4</v>
      </c>
      <c r="F605" s="111">
        <v>27</v>
      </c>
      <c r="G605" s="111" t="s">
        <v>279</v>
      </c>
      <c r="H605" s="112">
        <v>30818</v>
      </c>
    </row>
    <row r="606" spans="1:8" ht="15">
      <c r="A606" s="108" t="s">
        <v>298</v>
      </c>
      <c r="B606" s="109">
        <v>40418</v>
      </c>
      <c r="C606" s="110">
        <v>2010</v>
      </c>
      <c r="D606" s="111" t="s">
        <v>229</v>
      </c>
      <c r="E606" s="111">
        <v>4</v>
      </c>
      <c r="F606" s="111">
        <v>28</v>
      </c>
      <c r="G606" s="111" t="s">
        <v>280</v>
      </c>
      <c r="H606" s="112">
        <v>77125</v>
      </c>
    </row>
    <row r="607" spans="1:8" ht="15">
      <c r="A607" s="108" t="s">
        <v>298</v>
      </c>
      <c r="B607" s="109">
        <v>40419</v>
      </c>
      <c r="C607" s="110">
        <v>2010</v>
      </c>
      <c r="D607" s="111" t="s">
        <v>229</v>
      </c>
      <c r="E607" s="111">
        <v>5</v>
      </c>
      <c r="F607" s="111">
        <v>29</v>
      </c>
      <c r="G607" s="111" t="s">
        <v>281</v>
      </c>
      <c r="H607" s="112">
        <v>26140</v>
      </c>
    </row>
    <row r="608" spans="1:8" ht="15">
      <c r="A608" s="108" t="s">
        <v>298</v>
      </c>
      <c r="B608" s="109">
        <v>40420</v>
      </c>
      <c r="C608" s="110">
        <v>2010</v>
      </c>
      <c r="D608" s="111" t="s">
        <v>229</v>
      </c>
      <c r="E608" s="111">
        <v>5</v>
      </c>
      <c r="F608" s="111">
        <v>30</v>
      </c>
      <c r="G608" s="111" t="s">
        <v>282</v>
      </c>
      <c r="H608" s="112">
        <v>50867</v>
      </c>
    </row>
    <row r="609" spans="1:8" ht="15">
      <c r="A609" s="108" t="s">
        <v>298</v>
      </c>
      <c r="B609" s="109">
        <v>40421</v>
      </c>
      <c r="C609" s="110">
        <v>2010</v>
      </c>
      <c r="D609" s="111" t="s">
        <v>229</v>
      </c>
      <c r="E609" s="111">
        <v>5</v>
      </c>
      <c r="F609" s="111">
        <v>31</v>
      </c>
      <c r="G609" s="111" t="s">
        <v>1343</v>
      </c>
      <c r="H609" s="112">
        <v>41517</v>
      </c>
    </row>
    <row r="610" spans="1:8" ht="15">
      <c r="A610" s="108" t="s">
        <v>298</v>
      </c>
      <c r="B610" s="109">
        <v>40422</v>
      </c>
      <c r="C610" s="110">
        <v>2010</v>
      </c>
      <c r="D610" s="111" t="s">
        <v>230</v>
      </c>
      <c r="E610" s="111">
        <v>1</v>
      </c>
      <c r="F610" s="111">
        <v>1</v>
      </c>
      <c r="G610" s="111" t="s">
        <v>1342</v>
      </c>
      <c r="H610" s="112">
        <v>21485</v>
      </c>
    </row>
    <row r="611" spans="1:8" ht="15">
      <c r="A611" s="108" t="s">
        <v>298</v>
      </c>
      <c r="B611" s="109">
        <v>40423</v>
      </c>
      <c r="C611" s="110">
        <v>2010</v>
      </c>
      <c r="D611" s="111" t="s">
        <v>230</v>
      </c>
      <c r="E611" s="111">
        <v>1</v>
      </c>
      <c r="F611" s="111">
        <v>2</v>
      </c>
      <c r="G611" s="111" t="s">
        <v>278</v>
      </c>
      <c r="H611" s="112">
        <v>54194</v>
      </c>
    </row>
    <row r="612" spans="1:8" ht="15">
      <c r="A612" s="108" t="s">
        <v>298</v>
      </c>
      <c r="B612" s="109">
        <v>40424</v>
      </c>
      <c r="C612" s="110">
        <v>2010</v>
      </c>
      <c r="D612" s="111" t="s">
        <v>230</v>
      </c>
      <c r="E612" s="111">
        <v>1</v>
      </c>
      <c r="F612" s="111">
        <v>3</v>
      </c>
      <c r="G612" s="111" t="s">
        <v>279</v>
      </c>
      <c r="H612" s="112">
        <v>16369</v>
      </c>
    </row>
    <row r="613" spans="1:8" ht="15">
      <c r="A613" s="108" t="s">
        <v>298</v>
      </c>
      <c r="B613" s="109">
        <v>40425</v>
      </c>
      <c r="C613" s="110">
        <v>2010</v>
      </c>
      <c r="D613" s="111" t="s">
        <v>230</v>
      </c>
      <c r="E613" s="111">
        <v>1</v>
      </c>
      <c r="F613" s="111">
        <v>4</v>
      </c>
      <c r="G613" s="111" t="s">
        <v>280</v>
      </c>
      <c r="H613" s="112">
        <v>56225</v>
      </c>
    </row>
    <row r="614" spans="1:8" ht="15">
      <c r="A614" s="108" t="s">
        <v>298</v>
      </c>
      <c r="B614" s="109">
        <v>40426</v>
      </c>
      <c r="C614" s="110">
        <v>2010</v>
      </c>
      <c r="D614" s="111" t="s">
        <v>230</v>
      </c>
      <c r="E614" s="111">
        <v>1</v>
      </c>
      <c r="F614" s="111">
        <v>5</v>
      </c>
      <c r="G614" s="111" t="s">
        <v>281</v>
      </c>
      <c r="H614" s="112">
        <v>36077</v>
      </c>
    </row>
    <row r="615" spans="1:8" ht="15">
      <c r="A615" s="108" t="s">
        <v>298</v>
      </c>
      <c r="B615" s="109">
        <v>40427</v>
      </c>
      <c r="C615" s="110">
        <v>2010</v>
      </c>
      <c r="D615" s="111" t="s">
        <v>230</v>
      </c>
      <c r="E615" s="111">
        <v>1</v>
      </c>
      <c r="F615" s="111">
        <v>6</v>
      </c>
      <c r="G615" s="111" t="s">
        <v>282</v>
      </c>
      <c r="H615" s="112">
        <v>29155</v>
      </c>
    </row>
    <row r="616" spans="1:8" ht="15">
      <c r="A616" s="108" t="s">
        <v>298</v>
      </c>
      <c r="B616" s="109">
        <v>40428</v>
      </c>
      <c r="C616" s="110">
        <v>2010</v>
      </c>
      <c r="D616" s="111" t="s">
        <v>230</v>
      </c>
      <c r="E616" s="111">
        <v>1</v>
      </c>
      <c r="F616" s="111">
        <v>7</v>
      </c>
      <c r="G616" s="111" t="s">
        <v>1343</v>
      </c>
      <c r="H616" s="112">
        <v>19812</v>
      </c>
    </row>
    <row r="617" spans="1:8" ht="15">
      <c r="A617" s="108" t="s">
        <v>298</v>
      </c>
      <c r="B617" s="109">
        <v>40429</v>
      </c>
      <c r="C617" s="110">
        <v>2010</v>
      </c>
      <c r="D617" s="111" t="s">
        <v>230</v>
      </c>
      <c r="E617" s="111">
        <v>2</v>
      </c>
      <c r="F617" s="111">
        <v>8</v>
      </c>
      <c r="G617" s="111" t="s">
        <v>1342</v>
      </c>
      <c r="H617" s="112">
        <v>55214</v>
      </c>
    </row>
    <row r="618" spans="1:8" ht="15">
      <c r="A618" s="108" t="s">
        <v>298</v>
      </c>
      <c r="B618" s="109">
        <v>40430</v>
      </c>
      <c r="C618" s="110">
        <v>2010</v>
      </c>
      <c r="D618" s="111" t="s">
        <v>230</v>
      </c>
      <c r="E618" s="111">
        <v>2</v>
      </c>
      <c r="F618" s="111">
        <v>9</v>
      </c>
      <c r="G618" s="111" t="s">
        <v>278</v>
      </c>
      <c r="H618" s="112">
        <v>59088</v>
      </c>
    </row>
    <row r="619" spans="1:8" ht="15">
      <c r="A619" s="108" t="s">
        <v>298</v>
      </c>
      <c r="B619" s="109">
        <v>40431</v>
      </c>
      <c r="C619" s="110">
        <v>2010</v>
      </c>
      <c r="D619" s="111" t="s">
        <v>230</v>
      </c>
      <c r="E619" s="111">
        <v>2</v>
      </c>
      <c r="F619" s="111">
        <v>10</v>
      </c>
      <c r="G619" s="111" t="s">
        <v>279</v>
      </c>
      <c r="H619" s="112">
        <v>18144</v>
      </c>
    </row>
    <row r="620" spans="1:8" ht="15">
      <c r="A620" s="108" t="s">
        <v>298</v>
      </c>
      <c r="B620" s="109">
        <v>40432</v>
      </c>
      <c r="C620" s="110">
        <v>2010</v>
      </c>
      <c r="D620" s="111" t="s">
        <v>230</v>
      </c>
      <c r="E620" s="111">
        <v>2</v>
      </c>
      <c r="F620" s="111">
        <v>11</v>
      </c>
      <c r="G620" s="111" t="s">
        <v>280</v>
      </c>
      <c r="H620" s="112">
        <v>28006</v>
      </c>
    </row>
    <row r="621" spans="1:8" ht="15">
      <c r="A621" s="108" t="s">
        <v>298</v>
      </c>
      <c r="B621" s="109">
        <v>40433</v>
      </c>
      <c r="C621" s="110">
        <v>2010</v>
      </c>
      <c r="D621" s="111" t="s">
        <v>230</v>
      </c>
      <c r="E621" s="111">
        <v>2</v>
      </c>
      <c r="F621" s="111">
        <v>12</v>
      </c>
      <c r="G621" s="111" t="s">
        <v>281</v>
      </c>
      <c r="H621" s="112">
        <v>26299</v>
      </c>
    </row>
    <row r="622" spans="1:8" ht="15">
      <c r="A622" s="108" t="s">
        <v>298</v>
      </c>
      <c r="B622" s="109">
        <v>40434</v>
      </c>
      <c r="C622" s="110">
        <v>2010</v>
      </c>
      <c r="D622" s="111" t="s">
        <v>230</v>
      </c>
      <c r="E622" s="111">
        <v>2</v>
      </c>
      <c r="F622" s="111">
        <v>13</v>
      </c>
      <c r="G622" s="111" t="s">
        <v>282</v>
      </c>
      <c r="H622" s="112">
        <v>54824</v>
      </c>
    </row>
    <row r="623" spans="1:8" ht="15">
      <c r="A623" s="108" t="s">
        <v>298</v>
      </c>
      <c r="B623" s="109">
        <v>40435</v>
      </c>
      <c r="C623" s="110">
        <v>2010</v>
      </c>
      <c r="D623" s="111" t="s">
        <v>230</v>
      </c>
      <c r="E623" s="111">
        <v>2</v>
      </c>
      <c r="F623" s="111">
        <v>14</v>
      </c>
      <c r="G623" s="111" t="s">
        <v>1343</v>
      </c>
      <c r="H623" s="112">
        <v>78222</v>
      </c>
    </row>
    <row r="624" spans="1:8" ht="15">
      <c r="A624" s="108" t="s">
        <v>298</v>
      </c>
      <c r="B624" s="109">
        <v>40436</v>
      </c>
      <c r="C624" s="110">
        <v>2010</v>
      </c>
      <c r="D624" s="111" t="s">
        <v>230</v>
      </c>
      <c r="E624" s="111">
        <v>3</v>
      </c>
      <c r="F624" s="111">
        <v>15</v>
      </c>
      <c r="G624" s="111" t="s">
        <v>1342</v>
      </c>
      <c r="H624" s="112">
        <v>77451</v>
      </c>
    </row>
    <row r="625" spans="1:8" ht="15">
      <c r="A625" s="108" t="s">
        <v>298</v>
      </c>
      <c r="B625" s="109">
        <v>40437</v>
      </c>
      <c r="C625" s="110">
        <v>2010</v>
      </c>
      <c r="D625" s="111" t="s">
        <v>230</v>
      </c>
      <c r="E625" s="111">
        <v>3</v>
      </c>
      <c r="F625" s="111">
        <v>16</v>
      </c>
      <c r="G625" s="111" t="s">
        <v>278</v>
      </c>
      <c r="H625" s="112">
        <v>56872</v>
      </c>
    </row>
    <row r="626" spans="1:8" ht="15">
      <c r="A626" s="108" t="s">
        <v>298</v>
      </c>
      <c r="B626" s="109">
        <v>40438</v>
      </c>
      <c r="C626" s="110">
        <v>2010</v>
      </c>
      <c r="D626" s="111" t="s">
        <v>230</v>
      </c>
      <c r="E626" s="111">
        <v>3</v>
      </c>
      <c r="F626" s="111">
        <v>17</v>
      </c>
      <c r="G626" s="111" t="s">
        <v>279</v>
      </c>
      <c r="H626" s="112">
        <v>40151</v>
      </c>
    </row>
    <row r="627" spans="1:8" ht="15">
      <c r="A627" s="108" t="s">
        <v>298</v>
      </c>
      <c r="B627" s="109">
        <v>40439</v>
      </c>
      <c r="C627" s="110">
        <v>2010</v>
      </c>
      <c r="D627" s="111" t="s">
        <v>230</v>
      </c>
      <c r="E627" s="111">
        <v>3</v>
      </c>
      <c r="F627" s="111">
        <v>18</v>
      </c>
      <c r="G627" s="111" t="s">
        <v>280</v>
      </c>
      <c r="H627" s="112">
        <v>37637</v>
      </c>
    </row>
    <row r="628" spans="1:8" ht="15">
      <c r="A628" s="108" t="s">
        <v>298</v>
      </c>
      <c r="B628" s="109">
        <v>40440</v>
      </c>
      <c r="C628" s="110">
        <v>2010</v>
      </c>
      <c r="D628" s="111" t="s">
        <v>230</v>
      </c>
      <c r="E628" s="111">
        <v>3</v>
      </c>
      <c r="F628" s="111">
        <v>19</v>
      </c>
      <c r="G628" s="111" t="s">
        <v>281</v>
      </c>
      <c r="H628" s="112">
        <v>31854</v>
      </c>
    </row>
    <row r="629" spans="1:8" ht="15">
      <c r="A629" s="108" t="s">
        <v>298</v>
      </c>
      <c r="B629" s="109">
        <v>40441</v>
      </c>
      <c r="C629" s="110">
        <v>2010</v>
      </c>
      <c r="D629" s="111" t="s">
        <v>230</v>
      </c>
      <c r="E629" s="111">
        <v>3</v>
      </c>
      <c r="F629" s="111">
        <v>20</v>
      </c>
      <c r="G629" s="111" t="s">
        <v>282</v>
      </c>
      <c r="H629" s="112">
        <v>64908</v>
      </c>
    </row>
    <row r="630" spans="1:8" ht="15">
      <c r="A630" s="108" t="s">
        <v>298</v>
      </c>
      <c r="B630" s="109">
        <v>40442</v>
      </c>
      <c r="C630" s="110">
        <v>2010</v>
      </c>
      <c r="D630" s="111" t="s">
        <v>230</v>
      </c>
      <c r="E630" s="111">
        <v>3</v>
      </c>
      <c r="F630" s="111">
        <v>21</v>
      </c>
      <c r="G630" s="111" t="s">
        <v>1343</v>
      </c>
      <c r="H630" s="112">
        <v>78036</v>
      </c>
    </row>
    <row r="631" spans="1:8" ht="15">
      <c r="A631" s="108" t="s">
        <v>298</v>
      </c>
      <c r="B631" s="109">
        <v>40443</v>
      </c>
      <c r="C631" s="110">
        <v>2010</v>
      </c>
      <c r="D631" s="111" t="s">
        <v>230</v>
      </c>
      <c r="E631" s="111">
        <v>4</v>
      </c>
      <c r="F631" s="111">
        <v>22</v>
      </c>
      <c r="G631" s="111" t="s">
        <v>1342</v>
      </c>
      <c r="H631" s="112">
        <v>31575</v>
      </c>
    </row>
    <row r="632" spans="1:8" ht="15">
      <c r="A632" s="108" t="s">
        <v>298</v>
      </c>
      <c r="B632" s="109">
        <v>40444</v>
      </c>
      <c r="C632" s="110">
        <v>2010</v>
      </c>
      <c r="D632" s="111" t="s">
        <v>230</v>
      </c>
      <c r="E632" s="111">
        <v>4</v>
      </c>
      <c r="F632" s="111">
        <v>23</v>
      </c>
      <c r="G632" s="111" t="s">
        <v>278</v>
      </c>
      <c r="H632" s="112">
        <v>59090</v>
      </c>
    </row>
    <row r="633" spans="1:8" ht="15">
      <c r="A633" s="108" t="s">
        <v>298</v>
      </c>
      <c r="B633" s="109">
        <v>40445</v>
      </c>
      <c r="C633" s="110">
        <v>2010</v>
      </c>
      <c r="D633" s="111" t="s">
        <v>230</v>
      </c>
      <c r="E633" s="111">
        <v>4</v>
      </c>
      <c r="F633" s="111">
        <v>24</v>
      </c>
      <c r="G633" s="111" t="s">
        <v>279</v>
      </c>
      <c r="H633" s="112">
        <v>80553</v>
      </c>
    </row>
    <row r="634" spans="1:8" ht="15">
      <c r="A634" s="108" t="s">
        <v>298</v>
      </c>
      <c r="B634" s="109">
        <v>40446</v>
      </c>
      <c r="C634" s="110">
        <v>2010</v>
      </c>
      <c r="D634" s="111" t="s">
        <v>230</v>
      </c>
      <c r="E634" s="111">
        <v>4</v>
      </c>
      <c r="F634" s="111">
        <v>25</v>
      </c>
      <c r="G634" s="111" t="s">
        <v>280</v>
      </c>
      <c r="H634" s="112">
        <v>15572</v>
      </c>
    </row>
    <row r="635" spans="1:8" ht="15">
      <c r="A635" s="108" t="s">
        <v>298</v>
      </c>
      <c r="B635" s="109">
        <v>40447</v>
      </c>
      <c r="C635" s="110">
        <v>2010</v>
      </c>
      <c r="D635" s="111" t="s">
        <v>230</v>
      </c>
      <c r="E635" s="111">
        <v>4</v>
      </c>
      <c r="F635" s="111">
        <v>26</v>
      </c>
      <c r="G635" s="111" t="s">
        <v>281</v>
      </c>
      <c r="H635" s="112">
        <v>28673</v>
      </c>
    </row>
    <row r="636" spans="1:8" ht="15">
      <c r="A636" s="108" t="s">
        <v>298</v>
      </c>
      <c r="B636" s="109">
        <v>40448</v>
      </c>
      <c r="C636" s="110">
        <v>2010</v>
      </c>
      <c r="D636" s="111" t="s">
        <v>230</v>
      </c>
      <c r="E636" s="111">
        <v>4</v>
      </c>
      <c r="F636" s="111">
        <v>27</v>
      </c>
      <c r="G636" s="111" t="s">
        <v>282</v>
      </c>
      <c r="H636" s="112">
        <v>68422</v>
      </c>
    </row>
    <row r="637" spans="1:8" ht="15">
      <c r="A637" s="108" t="s">
        <v>298</v>
      </c>
      <c r="B637" s="109">
        <v>40449</v>
      </c>
      <c r="C637" s="110">
        <v>2010</v>
      </c>
      <c r="D637" s="111" t="s">
        <v>230</v>
      </c>
      <c r="E637" s="111">
        <v>4</v>
      </c>
      <c r="F637" s="111">
        <v>28</v>
      </c>
      <c r="G637" s="111" t="s">
        <v>1343</v>
      </c>
      <c r="H637" s="112">
        <v>76268</v>
      </c>
    </row>
    <row r="638" spans="1:8" ht="15">
      <c r="A638" s="108" t="s">
        <v>298</v>
      </c>
      <c r="B638" s="109">
        <v>40450</v>
      </c>
      <c r="C638" s="110">
        <v>2010</v>
      </c>
      <c r="D638" s="111" t="s">
        <v>230</v>
      </c>
      <c r="E638" s="111">
        <v>5</v>
      </c>
      <c r="F638" s="111">
        <v>29</v>
      </c>
      <c r="G638" s="111" t="s">
        <v>1342</v>
      </c>
      <c r="H638" s="112">
        <v>39403</v>
      </c>
    </row>
    <row r="639" spans="1:8" ht="15">
      <c r="A639" s="108" t="s">
        <v>298</v>
      </c>
      <c r="B639" s="109">
        <v>40451</v>
      </c>
      <c r="C639" s="110">
        <v>2010</v>
      </c>
      <c r="D639" s="111" t="s">
        <v>230</v>
      </c>
      <c r="E639" s="111">
        <v>5</v>
      </c>
      <c r="F639" s="111">
        <v>30</v>
      </c>
      <c r="G639" s="111" t="s">
        <v>278</v>
      </c>
      <c r="H639" s="112">
        <v>47578</v>
      </c>
    </row>
    <row r="640" spans="1:8" ht="15">
      <c r="A640" s="108" t="s">
        <v>298</v>
      </c>
      <c r="B640" s="109">
        <v>40452</v>
      </c>
      <c r="C640" s="110">
        <v>2010</v>
      </c>
      <c r="D640" s="111" t="s">
        <v>231</v>
      </c>
      <c r="E640" s="111">
        <v>1</v>
      </c>
      <c r="F640" s="111">
        <v>1</v>
      </c>
      <c r="G640" s="111" t="s">
        <v>279</v>
      </c>
      <c r="H640" s="112">
        <v>25478</v>
      </c>
    </row>
    <row r="641" spans="1:8" ht="15">
      <c r="A641" s="108" t="s">
        <v>298</v>
      </c>
      <c r="B641" s="109">
        <v>40453</v>
      </c>
      <c r="C641" s="110">
        <v>2010</v>
      </c>
      <c r="D641" s="111" t="s">
        <v>231</v>
      </c>
      <c r="E641" s="111">
        <v>1</v>
      </c>
      <c r="F641" s="111">
        <v>2</v>
      </c>
      <c r="G641" s="111" t="s">
        <v>280</v>
      </c>
      <c r="H641" s="112">
        <v>46555</v>
      </c>
    </row>
    <row r="642" spans="1:8" ht="15">
      <c r="A642" s="108" t="s">
        <v>298</v>
      </c>
      <c r="B642" s="109">
        <v>40454</v>
      </c>
      <c r="C642" s="110">
        <v>2010</v>
      </c>
      <c r="D642" s="111" t="s">
        <v>231</v>
      </c>
      <c r="E642" s="111">
        <v>1</v>
      </c>
      <c r="F642" s="111">
        <v>3</v>
      </c>
      <c r="G642" s="111" t="s">
        <v>281</v>
      </c>
      <c r="H642" s="112">
        <v>60383</v>
      </c>
    </row>
    <row r="643" spans="1:8" ht="15">
      <c r="A643" s="108" t="s">
        <v>298</v>
      </c>
      <c r="B643" s="109">
        <v>40455</v>
      </c>
      <c r="C643" s="110">
        <v>2010</v>
      </c>
      <c r="D643" s="111" t="s">
        <v>231</v>
      </c>
      <c r="E643" s="111">
        <v>1</v>
      </c>
      <c r="F643" s="111">
        <v>4</v>
      </c>
      <c r="G643" s="111" t="s">
        <v>282</v>
      </c>
      <c r="H643" s="112">
        <v>32912</v>
      </c>
    </row>
    <row r="644" spans="1:8" ht="15">
      <c r="A644" s="108" t="s">
        <v>298</v>
      </c>
      <c r="B644" s="109">
        <v>40456</v>
      </c>
      <c r="C644" s="110">
        <v>2010</v>
      </c>
      <c r="D644" s="111" t="s">
        <v>231</v>
      </c>
      <c r="E644" s="111">
        <v>1</v>
      </c>
      <c r="F644" s="111">
        <v>5</v>
      </c>
      <c r="G644" s="111" t="s">
        <v>1343</v>
      </c>
      <c r="H644" s="112">
        <v>78787</v>
      </c>
    </row>
    <row r="645" spans="1:8" ht="15">
      <c r="A645" s="108" t="s">
        <v>298</v>
      </c>
      <c r="B645" s="109">
        <v>40457</v>
      </c>
      <c r="C645" s="110">
        <v>2010</v>
      </c>
      <c r="D645" s="111" t="s">
        <v>231</v>
      </c>
      <c r="E645" s="111">
        <v>1</v>
      </c>
      <c r="F645" s="111">
        <v>6</v>
      </c>
      <c r="G645" s="111" t="s">
        <v>1342</v>
      </c>
      <c r="H645" s="112">
        <v>38022</v>
      </c>
    </row>
    <row r="646" spans="1:8" ht="15">
      <c r="A646" s="108" t="s">
        <v>298</v>
      </c>
      <c r="B646" s="109">
        <v>40458</v>
      </c>
      <c r="C646" s="110">
        <v>2010</v>
      </c>
      <c r="D646" s="111" t="s">
        <v>231</v>
      </c>
      <c r="E646" s="111">
        <v>1</v>
      </c>
      <c r="F646" s="111">
        <v>7</v>
      </c>
      <c r="G646" s="111" t="s">
        <v>278</v>
      </c>
      <c r="H646" s="112">
        <v>20009</v>
      </c>
    </row>
    <row r="647" spans="1:8" ht="15">
      <c r="A647" s="108" t="s">
        <v>298</v>
      </c>
      <c r="B647" s="109">
        <v>40459</v>
      </c>
      <c r="C647" s="110">
        <v>2010</v>
      </c>
      <c r="D647" s="111" t="s">
        <v>231</v>
      </c>
      <c r="E647" s="111">
        <v>2</v>
      </c>
      <c r="F647" s="111">
        <v>8</v>
      </c>
      <c r="G647" s="111" t="s">
        <v>279</v>
      </c>
      <c r="H647" s="112">
        <v>39257</v>
      </c>
    </row>
    <row r="648" spans="1:8" ht="15">
      <c r="A648" s="108" t="s">
        <v>298</v>
      </c>
      <c r="B648" s="109">
        <v>40460</v>
      </c>
      <c r="C648" s="110">
        <v>2010</v>
      </c>
      <c r="D648" s="111" t="s">
        <v>231</v>
      </c>
      <c r="E648" s="111">
        <v>2</v>
      </c>
      <c r="F648" s="111">
        <v>9</v>
      </c>
      <c r="G648" s="111" t="s">
        <v>280</v>
      </c>
      <c r="H648" s="112">
        <v>46955</v>
      </c>
    </row>
    <row r="649" spans="1:8" ht="15">
      <c r="A649" s="108" t="s">
        <v>298</v>
      </c>
      <c r="B649" s="109">
        <v>40461</v>
      </c>
      <c r="C649" s="110">
        <v>2010</v>
      </c>
      <c r="D649" s="111" t="s">
        <v>231</v>
      </c>
      <c r="E649" s="111">
        <v>2</v>
      </c>
      <c r="F649" s="111">
        <v>10</v>
      </c>
      <c r="G649" s="111" t="s">
        <v>281</v>
      </c>
      <c r="H649" s="112">
        <v>17753</v>
      </c>
    </row>
    <row r="650" spans="1:8" ht="15">
      <c r="A650" s="108" t="s">
        <v>298</v>
      </c>
      <c r="B650" s="109">
        <v>40462</v>
      </c>
      <c r="C650" s="110">
        <v>2010</v>
      </c>
      <c r="D650" s="111" t="s">
        <v>231</v>
      </c>
      <c r="E650" s="111">
        <v>2</v>
      </c>
      <c r="F650" s="111">
        <v>11</v>
      </c>
      <c r="G650" s="111" t="s">
        <v>282</v>
      </c>
      <c r="H650" s="112">
        <v>33113</v>
      </c>
    </row>
    <row r="651" spans="1:8" ht="15">
      <c r="A651" s="108" t="s">
        <v>298</v>
      </c>
      <c r="B651" s="109">
        <v>40463</v>
      </c>
      <c r="C651" s="110">
        <v>2010</v>
      </c>
      <c r="D651" s="111" t="s">
        <v>231</v>
      </c>
      <c r="E651" s="111">
        <v>2</v>
      </c>
      <c r="F651" s="111">
        <v>12</v>
      </c>
      <c r="G651" s="111" t="s">
        <v>1343</v>
      </c>
      <c r="H651" s="112">
        <v>83129</v>
      </c>
    </row>
    <row r="652" spans="1:8" ht="15">
      <c r="A652" s="108" t="s">
        <v>298</v>
      </c>
      <c r="B652" s="109">
        <v>40464</v>
      </c>
      <c r="C652" s="110">
        <v>2010</v>
      </c>
      <c r="D652" s="111" t="s">
        <v>231</v>
      </c>
      <c r="E652" s="111">
        <v>2</v>
      </c>
      <c r="F652" s="111">
        <v>13</v>
      </c>
      <c r="G652" s="111" t="s">
        <v>1342</v>
      </c>
      <c r="H652" s="112">
        <v>51004</v>
      </c>
    </row>
    <row r="653" spans="1:8" ht="15">
      <c r="A653" s="108" t="s">
        <v>298</v>
      </c>
      <c r="B653" s="109">
        <v>40465</v>
      </c>
      <c r="C653" s="110">
        <v>2010</v>
      </c>
      <c r="D653" s="111" t="s">
        <v>231</v>
      </c>
      <c r="E653" s="111">
        <v>2</v>
      </c>
      <c r="F653" s="111">
        <v>14</v>
      </c>
      <c r="G653" s="111" t="s">
        <v>278</v>
      </c>
      <c r="H653" s="112">
        <v>72804</v>
      </c>
    </row>
    <row r="654" spans="1:8" ht="15">
      <c r="A654" s="108" t="s">
        <v>298</v>
      </c>
      <c r="B654" s="109">
        <v>40466</v>
      </c>
      <c r="C654" s="110">
        <v>2010</v>
      </c>
      <c r="D654" s="111" t="s">
        <v>231</v>
      </c>
      <c r="E654" s="111">
        <v>3</v>
      </c>
      <c r="F654" s="111">
        <v>15</v>
      </c>
      <c r="G654" s="111" t="s">
        <v>279</v>
      </c>
      <c r="H654" s="112">
        <v>35186</v>
      </c>
    </row>
    <row r="655" spans="1:8" ht="15">
      <c r="A655" s="108" t="s">
        <v>298</v>
      </c>
      <c r="B655" s="109">
        <v>40467</v>
      </c>
      <c r="C655" s="110">
        <v>2010</v>
      </c>
      <c r="D655" s="111" t="s">
        <v>231</v>
      </c>
      <c r="E655" s="111">
        <v>3</v>
      </c>
      <c r="F655" s="111">
        <v>16</v>
      </c>
      <c r="G655" s="111" t="s">
        <v>280</v>
      </c>
      <c r="H655" s="112">
        <v>36311</v>
      </c>
    </row>
    <row r="656" spans="1:8" ht="15">
      <c r="A656" s="108" t="s">
        <v>298</v>
      </c>
      <c r="B656" s="109">
        <v>40468</v>
      </c>
      <c r="C656" s="110">
        <v>2010</v>
      </c>
      <c r="D656" s="111" t="s">
        <v>231</v>
      </c>
      <c r="E656" s="111">
        <v>3</v>
      </c>
      <c r="F656" s="111">
        <v>17</v>
      </c>
      <c r="G656" s="111" t="s">
        <v>281</v>
      </c>
      <c r="H656" s="112">
        <v>79454</v>
      </c>
    </row>
    <row r="657" spans="1:8" ht="15">
      <c r="A657" s="108" t="s">
        <v>298</v>
      </c>
      <c r="B657" s="109">
        <v>40469</v>
      </c>
      <c r="C657" s="110">
        <v>2010</v>
      </c>
      <c r="D657" s="111" t="s">
        <v>231</v>
      </c>
      <c r="E657" s="111">
        <v>3</v>
      </c>
      <c r="F657" s="111">
        <v>18</v>
      </c>
      <c r="G657" s="111" t="s">
        <v>282</v>
      </c>
      <c r="H657" s="112">
        <v>57372</v>
      </c>
    </row>
    <row r="658" spans="1:8" ht="15">
      <c r="A658" s="108" t="s">
        <v>298</v>
      </c>
      <c r="B658" s="109">
        <v>40470</v>
      </c>
      <c r="C658" s="110">
        <v>2010</v>
      </c>
      <c r="D658" s="111" t="s">
        <v>231</v>
      </c>
      <c r="E658" s="111">
        <v>3</v>
      </c>
      <c r="F658" s="111">
        <v>19</v>
      </c>
      <c r="G658" s="111" t="s">
        <v>1343</v>
      </c>
      <c r="H658" s="112">
        <v>87282</v>
      </c>
    </row>
    <row r="659" spans="1:8" ht="15">
      <c r="A659" s="108" t="s">
        <v>298</v>
      </c>
      <c r="B659" s="109">
        <v>40471</v>
      </c>
      <c r="C659" s="110">
        <v>2010</v>
      </c>
      <c r="D659" s="111" t="s">
        <v>231</v>
      </c>
      <c r="E659" s="111">
        <v>3</v>
      </c>
      <c r="F659" s="111">
        <v>20</v>
      </c>
      <c r="G659" s="111" t="s">
        <v>1342</v>
      </c>
      <c r="H659" s="112">
        <v>68303</v>
      </c>
    </row>
    <row r="660" spans="1:8" ht="15">
      <c r="A660" s="108" t="s">
        <v>298</v>
      </c>
      <c r="B660" s="109">
        <v>40472</v>
      </c>
      <c r="C660" s="110">
        <v>2010</v>
      </c>
      <c r="D660" s="111" t="s">
        <v>231</v>
      </c>
      <c r="E660" s="111">
        <v>3</v>
      </c>
      <c r="F660" s="111">
        <v>21</v>
      </c>
      <c r="G660" s="111" t="s">
        <v>278</v>
      </c>
      <c r="H660" s="112">
        <v>38094</v>
      </c>
    </row>
    <row r="661" spans="1:8" ht="15">
      <c r="A661" s="108" t="s">
        <v>298</v>
      </c>
      <c r="B661" s="109">
        <v>40473</v>
      </c>
      <c r="C661" s="110">
        <v>2010</v>
      </c>
      <c r="D661" s="111" t="s">
        <v>231</v>
      </c>
      <c r="E661" s="111">
        <v>4</v>
      </c>
      <c r="F661" s="111">
        <v>22</v>
      </c>
      <c r="G661" s="111" t="s">
        <v>279</v>
      </c>
      <c r="H661" s="112">
        <v>63931</v>
      </c>
    </row>
    <row r="662" spans="1:8" ht="15">
      <c r="A662" s="108" t="s">
        <v>298</v>
      </c>
      <c r="B662" s="109">
        <v>40474</v>
      </c>
      <c r="C662" s="110">
        <v>2010</v>
      </c>
      <c r="D662" s="111" t="s">
        <v>231</v>
      </c>
      <c r="E662" s="111">
        <v>4</v>
      </c>
      <c r="F662" s="111">
        <v>23</v>
      </c>
      <c r="G662" s="111" t="s">
        <v>280</v>
      </c>
      <c r="H662" s="112">
        <v>53953</v>
      </c>
    </row>
    <row r="663" spans="1:8" ht="15">
      <c r="A663" s="108" t="s">
        <v>298</v>
      </c>
      <c r="B663" s="109">
        <v>40475</v>
      </c>
      <c r="C663" s="110">
        <v>2010</v>
      </c>
      <c r="D663" s="111" t="s">
        <v>231</v>
      </c>
      <c r="E663" s="111">
        <v>4</v>
      </c>
      <c r="F663" s="111">
        <v>24</v>
      </c>
      <c r="G663" s="111" t="s">
        <v>281</v>
      </c>
      <c r="H663" s="112">
        <v>26303</v>
      </c>
    </row>
    <row r="664" spans="1:8" ht="15">
      <c r="A664" s="108" t="s">
        <v>298</v>
      </c>
      <c r="B664" s="109">
        <v>40476</v>
      </c>
      <c r="C664" s="110">
        <v>2010</v>
      </c>
      <c r="D664" s="111" t="s">
        <v>231</v>
      </c>
      <c r="E664" s="111">
        <v>4</v>
      </c>
      <c r="F664" s="111">
        <v>25</v>
      </c>
      <c r="G664" s="111" t="s">
        <v>282</v>
      </c>
      <c r="H664" s="112">
        <v>72125</v>
      </c>
    </row>
    <row r="665" spans="1:8" ht="15">
      <c r="A665" s="108" t="s">
        <v>298</v>
      </c>
      <c r="B665" s="109">
        <v>40477</v>
      </c>
      <c r="C665" s="110">
        <v>2010</v>
      </c>
      <c r="D665" s="111" t="s">
        <v>231</v>
      </c>
      <c r="E665" s="111">
        <v>4</v>
      </c>
      <c r="F665" s="111">
        <v>26</v>
      </c>
      <c r="G665" s="111" t="s">
        <v>1343</v>
      </c>
      <c r="H665" s="112">
        <v>81769</v>
      </c>
    </row>
    <row r="666" spans="1:8" ht="15">
      <c r="A666" s="108" t="s">
        <v>298</v>
      </c>
      <c r="B666" s="109">
        <v>40478</v>
      </c>
      <c r="C666" s="110">
        <v>2010</v>
      </c>
      <c r="D666" s="111" t="s">
        <v>231</v>
      </c>
      <c r="E666" s="111">
        <v>4</v>
      </c>
      <c r="F666" s="111">
        <v>27</v>
      </c>
      <c r="G666" s="111" t="s">
        <v>1342</v>
      </c>
      <c r="H666" s="112">
        <v>65813</v>
      </c>
    </row>
    <row r="667" spans="1:8" ht="15">
      <c r="A667" s="108" t="s">
        <v>298</v>
      </c>
      <c r="B667" s="109">
        <v>40479</v>
      </c>
      <c r="C667" s="110">
        <v>2010</v>
      </c>
      <c r="D667" s="111" t="s">
        <v>231</v>
      </c>
      <c r="E667" s="111">
        <v>4</v>
      </c>
      <c r="F667" s="111">
        <v>28</v>
      </c>
      <c r="G667" s="111" t="s">
        <v>278</v>
      </c>
      <c r="H667" s="112">
        <v>76520</v>
      </c>
    </row>
    <row r="668" spans="1:8" ht="15">
      <c r="A668" s="108" t="s">
        <v>298</v>
      </c>
      <c r="B668" s="109">
        <v>40480</v>
      </c>
      <c r="C668" s="110">
        <v>2010</v>
      </c>
      <c r="D668" s="111" t="s">
        <v>231</v>
      </c>
      <c r="E668" s="111">
        <v>5</v>
      </c>
      <c r="F668" s="111">
        <v>29</v>
      </c>
      <c r="G668" s="111" t="s">
        <v>279</v>
      </c>
      <c r="H668" s="112">
        <v>40695</v>
      </c>
    </row>
    <row r="669" spans="1:8" ht="15">
      <c r="A669" s="108" t="s">
        <v>298</v>
      </c>
      <c r="B669" s="109">
        <v>40481</v>
      </c>
      <c r="C669" s="110">
        <v>2010</v>
      </c>
      <c r="D669" s="111" t="s">
        <v>231</v>
      </c>
      <c r="E669" s="111">
        <v>5</v>
      </c>
      <c r="F669" s="111">
        <v>30</v>
      </c>
      <c r="G669" s="111" t="s">
        <v>280</v>
      </c>
      <c r="H669" s="112">
        <v>60355</v>
      </c>
    </row>
    <row r="670" spans="1:8" ht="15">
      <c r="A670" s="108" t="s">
        <v>298</v>
      </c>
      <c r="B670" s="109">
        <v>40482</v>
      </c>
      <c r="C670" s="110">
        <v>2010</v>
      </c>
      <c r="D670" s="111" t="s">
        <v>231</v>
      </c>
      <c r="E670" s="111">
        <v>5</v>
      </c>
      <c r="F670" s="111">
        <v>31</v>
      </c>
      <c r="G670" s="111" t="s">
        <v>281</v>
      </c>
      <c r="H670" s="112">
        <v>60813</v>
      </c>
    </row>
    <row r="671" spans="1:8" ht="15">
      <c r="A671" s="108" t="s">
        <v>298</v>
      </c>
      <c r="B671" s="109">
        <v>40483</v>
      </c>
      <c r="C671" s="110">
        <v>2010</v>
      </c>
      <c r="D671" s="111" t="s">
        <v>232</v>
      </c>
      <c r="E671" s="111">
        <v>1</v>
      </c>
      <c r="F671" s="111">
        <v>1</v>
      </c>
      <c r="G671" s="111" t="s">
        <v>282</v>
      </c>
      <c r="H671" s="112">
        <v>154369</v>
      </c>
    </row>
    <row r="672" spans="1:8" ht="15">
      <c r="A672" s="108" t="s">
        <v>298</v>
      </c>
      <c r="B672" s="109">
        <v>40484</v>
      </c>
      <c r="C672" s="110">
        <v>2010</v>
      </c>
      <c r="D672" s="111" t="s">
        <v>232</v>
      </c>
      <c r="E672" s="111">
        <v>1</v>
      </c>
      <c r="F672" s="111">
        <v>2</v>
      </c>
      <c r="G672" s="111" t="s">
        <v>1343</v>
      </c>
      <c r="H672" s="112">
        <v>69264</v>
      </c>
    </row>
    <row r="673" spans="1:8" ht="15">
      <c r="A673" s="108" t="s">
        <v>298</v>
      </c>
      <c r="B673" s="109">
        <v>40485</v>
      </c>
      <c r="C673" s="110">
        <v>2010</v>
      </c>
      <c r="D673" s="111" t="s">
        <v>232</v>
      </c>
      <c r="E673" s="111">
        <v>1</v>
      </c>
      <c r="F673" s="111">
        <v>3</v>
      </c>
      <c r="G673" s="111" t="s">
        <v>1342</v>
      </c>
      <c r="H673" s="112">
        <v>108460</v>
      </c>
    </row>
    <row r="674" spans="1:8" ht="15">
      <c r="A674" s="108" t="s">
        <v>298</v>
      </c>
      <c r="B674" s="109">
        <v>40486</v>
      </c>
      <c r="C674" s="110">
        <v>2010</v>
      </c>
      <c r="D674" s="111" t="s">
        <v>232</v>
      </c>
      <c r="E674" s="111">
        <v>1</v>
      </c>
      <c r="F674" s="111">
        <v>4</v>
      </c>
      <c r="G674" s="111" t="s">
        <v>278</v>
      </c>
      <c r="H674" s="112">
        <v>150630</v>
      </c>
    </row>
    <row r="675" spans="1:8" ht="15">
      <c r="A675" s="108" t="s">
        <v>298</v>
      </c>
      <c r="B675" s="109">
        <v>40487</v>
      </c>
      <c r="C675" s="110">
        <v>2010</v>
      </c>
      <c r="D675" s="111" t="s">
        <v>232</v>
      </c>
      <c r="E675" s="111">
        <v>1</v>
      </c>
      <c r="F675" s="111">
        <v>5</v>
      </c>
      <c r="G675" s="111" t="s">
        <v>279</v>
      </c>
      <c r="H675" s="112">
        <v>61203</v>
      </c>
    </row>
    <row r="676" spans="1:8" ht="15">
      <c r="A676" s="108" t="s">
        <v>298</v>
      </c>
      <c r="B676" s="109">
        <v>40488</v>
      </c>
      <c r="C676" s="110">
        <v>2010</v>
      </c>
      <c r="D676" s="111" t="s">
        <v>232</v>
      </c>
      <c r="E676" s="111">
        <v>1</v>
      </c>
      <c r="F676" s="111">
        <v>6</v>
      </c>
      <c r="G676" s="111" t="s">
        <v>280</v>
      </c>
      <c r="H676" s="112">
        <v>54089</v>
      </c>
    </row>
    <row r="677" spans="1:8" ht="15">
      <c r="A677" s="108" t="s">
        <v>298</v>
      </c>
      <c r="B677" s="109">
        <v>40489</v>
      </c>
      <c r="C677" s="110">
        <v>2010</v>
      </c>
      <c r="D677" s="111" t="s">
        <v>232</v>
      </c>
      <c r="E677" s="111">
        <v>1</v>
      </c>
      <c r="F677" s="111">
        <v>7</v>
      </c>
      <c r="G677" s="111" t="s">
        <v>281</v>
      </c>
      <c r="H677" s="112">
        <v>139518</v>
      </c>
    </row>
    <row r="678" spans="1:8" ht="15">
      <c r="A678" s="108" t="s">
        <v>298</v>
      </c>
      <c r="B678" s="109">
        <v>40490</v>
      </c>
      <c r="C678" s="110">
        <v>2010</v>
      </c>
      <c r="D678" s="111" t="s">
        <v>232</v>
      </c>
      <c r="E678" s="111">
        <v>2</v>
      </c>
      <c r="F678" s="111">
        <v>8</v>
      </c>
      <c r="G678" s="111" t="s">
        <v>282</v>
      </c>
      <c r="H678" s="112">
        <v>61893</v>
      </c>
    </row>
    <row r="679" spans="1:8" ht="15">
      <c r="A679" s="108" t="s">
        <v>298</v>
      </c>
      <c r="B679" s="109">
        <v>40491</v>
      </c>
      <c r="C679" s="110">
        <v>2010</v>
      </c>
      <c r="D679" s="111" t="s">
        <v>232</v>
      </c>
      <c r="E679" s="111">
        <v>2</v>
      </c>
      <c r="F679" s="111">
        <v>9</v>
      </c>
      <c r="G679" s="111" t="s">
        <v>1343</v>
      </c>
      <c r="H679" s="112">
        <v>43513</v>
      </c>
    </row>
    <row r="680" spans="1:8" ht="15">
      <c r="A680" s="108" t="s">
        <v>298</v>
      </c>
      <c r="B680" s="109">
        <v>40492</v>
      </c>
      <c r="C680" s="110">
        <v>2010</v>
      </c>
      <c r="D680" s="111" t="s">
        <v>232</v>
      </c>
      <c r="E680" s="111">
        <v>2</v>
      </c>
      <c r="F680" s="111">
        <v>10</v>
      </c>
      <c r="G680" s="111" t="s">
        <v>1342</v>
      </c>
      <c r="H680" s="112">
        <v>113232</v>
      </c>
    </row>
    <row r="681" spans="1:8" ht="15">
      <c r="A681" s="108" t="s">
        <v>298</v>
      </c>
      <c r="B681" s="109">
        <v>40493</v>
      </c>
      <c r="C681" s="110">
        <v>2010</v>
      </c>
      <c r="D681" s="111" t="s">
        <v>232</v>
      </c>
      <c r="E681" s="111">
        <v>2</v>
      </c>
      <c r="F681" s="111">
        <v>11</v>
      </c>
      <c r="G681" s="111" t="s">
        <v>278</v>
      </c>
      <c r="H681" s="112">
        <v>152908</v>
      </c>
    </row>
    <row r="682" spans="1:8" ht="15">
      <c r="A682" s="108" t="s">
        <v>298</v>
      </c>
      <c r="B682" s="109">
        <v>40494</v>
      </c>
      <c r="C682" s="110">
        <v>2010</v>
      </c>
      <c r="D682" s="111" t="s">
        <v>232</v>
      </c>
      <c r="E682" s="111">
        <v>2</v>
      </c>
      <c r="F682" s="111">
        <v>12</v>
      </c>
      <c r="G682" s="111" t="s">
        <v>279</v>
      </c>
      <c r="H682" s="112">
        <v>67625</v>
      </c>
    </row>
    <row r="683" spans="1:8" ht="15">
      <c r="A683" s="108" t="s">
        <v>298</v>
      </c>
      <c r="B683" s="109">
        <v>40495</v>
      </c>
      <c r="C683" s="110">
        <v>2010</v>
      </c>
      <c r="D683" s="111" t="s">
        <v>232</v>
      </c>
      <c r="E683" s="111">
        <v>2</v>
      </c>
      <c r="F683" s="111">
        <v>13</v>
      </c>
      <c r="G683" s="111" t="s">
        <v>280</v>
      </c>
      <c r="H683" s="112">
        <v>101131</v>
      </c>
    </row>
    <row r="684" spans="1:8" ht="15">
      <c r="A684" s="108" t="s">
        <v>298</v>
      </c>
      <c r="B684" s="109">
        <v>40496</v>
      </c>
      <c r="C684" s="110">
        <v>2010</v>
      </c>
      <c r="D684" s="111" t="s">
        <v>232</v>
      </c>
      <c r="E684" s="111">
        <v>2</v>
      </c>
      <c r="F684" s="111">
        <v>14</v>
      </c>
      <c r="G684" s="111" t="s">
        <v>281</v>
      </c>
      <c r="H684" s="112">
        <v>83802</v>
      </c>
    </row>
    <row r="685" spans="1:8" ht="15">
      <c r="A685" s="108" t="s">
        <v>298</v>
      </c>
      <c r="B685" s="109">
        <v>40497</v>
      </c>
      <c r="C685" s="110">
        <v>2010</v>
      </c>
      <c r="D685" s="111" t="s">
        <v>232</v>
      </c>
      <c r="E685" s="111">
        <v>3</v>
      </c>
      <c r="F685" s="111">
        <v>15</v>
      </c>
      <c r="G685" s="111" t="s">
        <v>282</v>
      </c>
      <c r="H685" s="112">
        <v>138814</v>
      </c>
    </row>
    <row r="686" spans="1:8" ht="15">
      <c r="A686" s="108" t="s">
        <v>298</v>
      </c>
      <c r="B686" s="109">
        <v>40498</v>
      </c>
      <c r="C686" s="110">
        <v>2010</v>
      </c>
      <c r="D686" s="111" t="s">
        <v>232</v>
      </c>
      <c r="E686" s="111">
        <v>3</v>
      </c>
      <c r="F686" s="111">
        <v>16</v>
      </c>
      <c r="G686" s="111" t="s">
        <v>1343</v>
      </c>
      <c r="H686" s="112">
        <v>93094</v>
      </c>
    </row>
    <row r="687" spans="1:8" ht="15">
      <c r="A687" s="108" t="s">
        <v>298</v>
      </c>
      <c r="B687" s="109">
        <v>40499</v>
      </c>
      <c r="C687" s="110">
        <v>2010</v>
      </c>
      <c r="D687" s="111" t="s">
        <v>232</v>
      </c>
      <c r="E687" s="111">
        <v>3</v>
      </c>
      <c r="F687" s="111">
        <v>17</v>
      </c>
      <c r="G687" s="111" t="s">
        <v>1342</v>
      </c>
      <c r="H687" s="112">
        <v>52288</v>
      </c>
    </row>
    <row r="688" spans="1:8" ht="15">
      <c r="A688" s="108" t="s">
        <v>298</v>
      </c>
      <c r="B688" s="109">
        <v>40500</v>
      </c>
      <c r="C688" s="110">
        <v>2010</v>
      </c>
      <c r="D688" s="111" t="s">
        <v>232</v>
      </c>
      <c r="E688" s="111">
        <v>3</v>
      </c>
      <c r="F688" s="111">
        <v>18</v>
      </c>
      <c r="G688" s="111" t="s">
        <v>278</v>
      </c>
      <c r="H688" s="112">
        <v>148741</v>
      </c>
    </row>
    <row r="689" spans="1:8" ht="15">
      <c r="A689" s="108" t="s">
        <v>298</v>
      </c>
      <c r="B689" s="109">
        <v>40501</v>
      </c>
      <c r="C689" s="110">
        <v>2010</v>
      </c>
      <c r="D689" s="111" t="s">
        <v>232</v>
      </c>
      <c r="E689" s="111">
        <v>3</v>
      </c>
      <c r="F689" s="111">
        <v>19</v>
      </c>
      <c r="G689" s="111" t="s">
        <v>279</v>
      </c>
      <c r="H689" s="112">
        <v>98758</v>
      </c>
    </row>
    <row r="690" spans="1:8" ht="15">
      <c r="A690" s="108" t="s">
        <v>298</v>
      </c>
      <c r="B690" s="109">
        <v>40502</v>
      </c>
      <c r="C690" s="110">
        <v>2010</v>
      </c>
      <c r="D690" s="111" t="s">
        <v>232</v>
      </c>
      <c r="E690" s="111">
        <v>3</v>
      </c>
      <c r="F690" s="111">
        <v>20</v>
      </c>
      <c r="G690" s="111" t="s">
        <v>280</v>
      </c>
      <c r="H690" s="112">
        <v>153581</v>
      </c>
    </row>
    <row r="691" spans="1:8" ht="15">
      <c r="A691" s="108" t="s">
        <v>298</v>
      </c>
      <c r="B691" s="109">
        <v>40503</v>
      </c>
      <c r="C691" s="110">
        <v>2010</v>
      </c>
      <c r="D691" s="111" t="s">
        <v>232</v>
      </c>
      <c r="E691" s="111">
        <v>3</v>
      </c>
      <c r="F691" s="111">
        <v>21</v>
      </c>
      <c r="G691" s="111" t="s">
        <v>281</v>
      </c>
      <c r="H691" s="112">
        <v>157987</v>
      </c>
    </row>
    <row r="692" spans="1:8" ht="15">
      <c r="A692" s="108" t="s">
        <v>298</v>
      </c>
      <c r="B692" s="109">
        <v>40504</v>
      </c>
      <c r="C692" s="110">
        <v>2010</v>
      </c>
      <c r="D692" s="111" t="s">
        <v>232</v>
      </c>
      <c r="E692" s="111">
        <v>4</v>
      </c>
      <c r="F692" s="111">
        <v>22</v>
      </c>
      <c r="G692" s="111" t="s">
        <v>282</v>
      </c>
      <c r="H692" s="112">
        <v>121771</v>
      </c>
    </row>
    <row r="693" spans="1:8" ht="15">
      <c r="A693" s="108" t="s">
        <v>298</v>
      </c>
      <c r="B693" s="109">
        <v>40505</v>
      </c>
      <c r="C693" s="110">
        <v>2010</v>
      </c>
      <c r="D693" s="111" t="s">
        <v>232</v>
      </c>
      <c r="E693" s="111">
        <v>4</v>
      </c>
      <c r="F693" s="111">
        <v>23</v>
      </c>
      <c r="G693" s="111" t="s">
        <v>1343</v>
      </c>
      <c r="H693" s="112">
        <v>156366</v>
      </c>
    </row>
    <row r="694" spans="1:8" ht="15">
      <c r="A694" s="108" t="s">
        <v>298</v>
      </c>
      <c r="B694" s="109">
        <v>40506</v>
      </c>
      <c r="C694" s="110">
        <v>2010</v>
      </c>
      <c r="D694" s="111" t="s">
        <v>232</v>
      </c>
      <c r="E694" s="111">
        <v>4</v>
      </c>
      <c r="F694" s="111">
        <v>24</v>
      </c>
      <c r="G694" s="111" t="s">
        <v>1342</v>
      </c>
      <c r="H694" s="112">
        <v>121782</v>
      </c>
    </row>
    <row r="695" spans="1:8" ht="15">
      <c r="A695" s="108" t="s">
        <v>298</v>
      </c>
      <c r="B695" s="109">
        <v>40507</v>
      </c>
      <c r="C695" s="110">
        <v>2010</v>
      </c>
      <c r="D695" s="111" t="s">
        <v>232</v>
      </c>
      <c r="E695" s="111">
        <v>4</v>
      </c>
      <c r="F695" s="111">
        <v>25</v>
      </c>
      <c r="G695" s="111" t="s">
        <v>278</v>
      </c>
      <c r="H695" s="112">
        <v>86992</v>
      </c>
    </row>
    <row r="696" spans="1:8" ht="15">
      <c r="A696" s="108" t="s">
        <v>298</v>
      </c>
      <c r="B696" s="109">
        <v>40508</v>
      </c>
      <c r="C696" s="110">
        <v>2010</v>
      </c>
      <c r="D696" s="111" t="s">
        <v>232</v>
      </c>
      <c r="E696" s="111">
        <v>4</v>
      </c>
      <c r="F696" s="111">
        <v>26</v>
      </c>
      <c r="G696" s="111" t="s">
        <v>279</v>
      </c>
      <c r="H696" s="112">
        <v>148608</v>
      </c>
    </row>
    <row r="697" spans="1:8" ht="15">
      <c r="A697" s="108" t="s">
        <v>298</v>
      </c>
      <c r="B697" s="109">
        <v>40509</v>
      </c>
      <c r="C697" s="110">
        <v>2010</v>
      </c>
      <c r="D697" s="111" t="s">
        <v>232</v>
      </c>
      <c r="E697" s="111">
        <v>4</v>
      </c>
      <c r="F697" s="111">
        <v>27</v>
      </c>
      <c r="G697" s="111" t="s">
        <v>280</v>
      </c>
      <c r="H697" s="112">
        <v>126103</v>
      </c>
    </row>
    <row r="698" spans="1:8" ht="15">
      <c r="A698" s="108" t="s">
        <v>298</v>
      </c>
      <c r="B698" s="109">
        <v>40510</v>
      </c>
      <c r="C698" s="110">
        <v>2010</v>
      </c>
      <c r="D698" s="111" t="s">
        <v>232</v>
      </c>
      <c r="E698" s="111">
        <v>4</v>
      </c>
      <c r="F698" s="111">
        <v>28</v>
      </c>
      <c r="G698" s="111" t="s">
        <v>281</v>
      </c>
      <c r="H698" s="112">
        <v>62126</v>
      </c>
    </row>
    <row r="699" spans="1:8" ht="15">
      <c r="A699" s="108" t="s">
        <v>298</v>
      </c>
      <c r="B699" s="109">
        <v>40511</v>
      </c>
      <c r="C699" s="110">
        <v>2010</v>
      </c>
      <c r="D699" s="111" t="s">
        <v>232</v>
      </c>
      <c r="E699" s="111">
        <v>5</v>
      </c>
      <c r="F699" s="111">
        <v>29</v>
      </c>
      <c r="G699" s="111" t="s">
        <v>282</v>
      </c>
      <c r="H699" s="112">
        <v>42856</v>
      </c>
    </row>
    <row r="700" spans="1:8" ht="15">
      <c r="A700" s="108" t="s">
        <v>298</v>
      </c>
      <c r="B700" s="109">
        <v>40512</v>
      </c>
      <c r="C700" s="110">
        <v>2010</v>
      </c>
      <c r="D700" s="111" t="s">
        <v>232</v>
      </c>
      <c r="E700" s="111">
        <v>5</v>
      </c>
      <c r="F700" s="111">
        <v>30</v>
      </c>
      <c r="G700" s="111" t="s">
        <v>1343</v>
      </c>
      <c r="H700" s="112">
        <v>90280</v>
      </c>
    </row>
    <row r="701" spans="1:8" ht="15">
      <c r="A701" s="108" t="s">
        <v>298</v>
      </c>
      <c r="B701" s="109">
        <v>40513</v>
      </c>
      <c r="C701" s="110">
        <v>2010</v>
      </c>
      <c r="D701" s="111" t="s">
        <v>233</v>
      </c>
      <c r="E701" s="111">
        <v>1</v>
      </c>
      <c r="F701" s="111">
        <v>1</v>
      </c>
      <c r="G701" s="111" t="s">
        <v>1342</v>
      </c>
      <c r="H701" s="112">
        <v>97710</v>
      </c>
    </row>
    <row r="702" spans="1:8" ht="15">
      <c r="A702" s="108" t="s">
        <v>298</v>
      </c>
      <c r="B702" s="109">
        <v>40514</v>
      </c>
      <c r="C702" s="110">
        <v>2010</v>
      </c>
      <c r="D702" s="111" t="s">
        <v>233</v>
      </c>
      <c r="E702" s="111">
        <v>1</v>
      </c>
      <c r="F702" s="111">
        <v>2</v>
      </c>
      <c r="G702" s="111" t="s">
        <v>278</v>
      </c>
      <c r="H702" s="112">
        <v>126799</v>
      </c>
    </row>
    <row r="703" spans="1:8" ht="15">
      <c r="A703" s="108" t="s">
        <v>298</v>
      </c>
      <c r="B703" s="109">
        <v>40515</v>
      </c>
      <c r="C703" s="110">
        <v>2010</v>
      </c>
      <c r="D703" s="111" t="s">
        <v>233</v>
      </c>
      <c r="E703" s="111">
        <v>1</v>
      </c>
      <c r="F703" s="111">
        <v>3</v>
      </c>
      <c r="G703" s="111" t="s">
        <v>279</v>
      </c>
      <c r="H703" s="112">
        <v>51683</v>
      </c>
    </row>
    <row r="704" spans="1:8" ht="15">
      <c r="A704" s="108" t="s">
        <v>298</v>
      </c>
      <c r="B704" s="109">
        <v>40516</v>
      </c>
      <c r="C704" s="110">
        <v>2010</v>
      </c>
      <c r="D704" s="111" t="s">
        <v>233</v>
      </c>
      <c r="E704" s="111">
        <v>1</v>
      </c>
      <c r="F704" s="111">
        <v>4</v>
      </c>
      <c r="G704" s="111" t="s">
        <v>280</v>
      </c>
      <c r="H704" s="112">
        <v>73726</v>
      </c>
    </row>
    <row r="705" spans="1:8" ht="15">
      <c r="A705" s="108" t="s">
        <v>298</v>
      </c>
      <c r="B705" s="109">
        <v>40517</v>
      </c>
      <c r="C705" s="110">
        <v>2010</v>
      </c>
      <c r="D705" s="111" t="s">
        <v>233</v>
      </c>
      <c r="E705" s="111">
        <v>1</v>
      </c>
      <c r="F705" s="111">
        <v>5</v>
      </c>
      <c r="G705" s="111" t="s">
        <v>281</v>
      </c>
      <c r="H705" s="112">
        <v>106469</v>
      </c>
    </row>
    <row r="706" spans="1:8" ht="15">
      <c r="A706" s="108" t="s">
        <v>298</v>
      </c>
      <c r="B706" s="109">
        <v>40518</v>
      </c>
      <c r="C706" s="110">
        <v>2010</v>
      </c>
      <c r="D706" s="111" t="s">
        <v>233</v>
      </c>
      <c r="E706" s="111">
        <v>1</v>
      </c>
      <c r="F706" s="111">
        <v>6</v>
      </c>
      <c r="G706" s="111" t="s">
        <v>282</v>
      </c>
      <c r="H706" s="112">
        <v>52812</v>
      </c>
    </row>
    <row r="707" spans="1:8" ht="15">
      <c r="A707" s="108" t="s">
        <v>298</v>
      </c>
      <c r="B707" s="109">
        <v>40519</v>
      </c>
      <c r="C707" s="110">
        <v>2010</v>
      </c>
      <c r="D707" s="111" t="s">
        <v>233</v>
      </c>
      <c r="E707" s="111">
        <v>1</v>
      </c>
      <c r="F707" s="111">
        <v>7</v>
      </c>
      <c r="G707" s="111" t="s">
        <v>1343</v>
      </c>
      <c r="H707" s="112">
        <v>124096</v>
      </c>
    </row>
    <row r="708" spans="1:8" ht="15">
      <c r="A708" s="108" t="s">
        <v>298</v>
      </c>
      <c r="B708" s="109">
        <v>40520</v>
      </c>
      <c r="C708" s="110">
        <v>2010</v>
      </c>
      <c r="D708" s="111" t="s">
        <v>233</v>
      </c>
      <c r="E708" s="111">
        <v>2</v>
      </c>
      <c r="F708" s="111">
        <v>8</v>
      </c>
      <c r="G708" s="111" t="s">
        <v>1342</v>
      </c>
      <c r="H708" s="112">
        <v>56148</v>
      </c>
    </row>
    <row r="709" spans="1:8" ht="15">
      <c r="A709" s="108" t="s">
        <v>298</v>
      </c>
      <c r="B709" s="109">
        <v>40521</v>
      </c>
      <c r="C709" s="110">
        <v>2010</v>
      </c>
      <c r="D709" s="111" t="s">
        <v>233</v>
      </c>
      <c r="E709" s="111">
        <v>2</v>
      </c>
      <c r="F709" s="111">
        <v>9</v>
      </c>
      <c r="G709" s="111" t="s">
        <v>278</v>
      </c>
      <c r="H709" s="112">
        <v>70254</v>
      </c>
    </row>
    <row r="710" spans="1:8" ht="15">
      <c r="A710" s="108" t="s">
        <v>298</v>
      </c>
      <c r="B710" s="109">
        <v>40522</v>
      </c>
      <c r="C710" s="110">
        <v>2010</v>
      </c>
      <c r="D710" s="111" t="s">
        <v>233</v>
      </c>
      <c r="E710" s="111">
        <v>2</v>
      </c>
      <c r="F710" s="111">
        <v>10</v>
      </c>
      <c r="G710" s="111" t="s">
        <v>279</v>
      </c>
      <c r="H710" s="112">
        <v>74675</v>
      </c>
    </row>
    <row r="711" spans="1:8" ht="15">
      <c r="A711" s="108" t="s">
        <v>298</v>
      </c>
      <c r="B711" s="109">
        <v>40523</v>
      </c>
      <c r="C711" s="110">
        <v>2010</v>
      </c>
      <c r="D711" s="111" t="s">
        <v>233</v>
      </c>
      <c r="E711" s="111">
        <v>2</v>
      </c>
      <c r="F711" s="111">
        <v>11</v>
      </c>
      <c r="G711" s="111" t="s">
        <v>280</v>
      </c>
      <c r="H711" s="112">
        <v>156550</v>
      </c>
    </row>
    <row r="712" spans="1:8" ht="15">
      <c r="A712" s="108" t="s">
        <v>298</v>
      </c>
      <c r="B712" s="109">
        <v>40524</v>
      </c>
      <c r="C712" s="110">
        <v>2010</v>
      </c>
      <c r="D712" s="111" t="s">
        <v>233</v>
      </c>
      <c r="E712" s="111">
        <v>2</v>
      </c>
      <c r="F712" s="111">
        <v>12</v>
      </c>
      <c r="G712" s="111" t="s">
        <v>281</v>
      </c>
      <c r="H712" s="112">
        <v>53045</v>
      </c>
    </row>
    <row r="713" spans="1:8" ht="15">
      <c r="A713" s="108" t="s">
        <v>298</v>
      </c>
      <c r="B713" s="109">
        <v>40525</v>
      </c>
      <c r="C713" s="110">
        <v>2010</v>
      </c>
      <c r="D713" s="111" t="s">
        <v>233</v>
      </c>
      <c r="E713" s="111">
        <v>2</v>
      </c>
      <c r="F713" s="111">
        <v>13</v>
      </c>
      <c r="G713" s="111" t="s">
        <v>282</v>
      </c>
      <c r="H713" s="112">
        <v>48294</v>
      </c>
    </row>
    <row r="714" spans="1:8" ht="15">
      <c r="A714" s="108" t="s">
        <v>298</v>
      </c>
      <c r="B714" s="109">
        <v>40526</v>
      </c>
      <c r="C714" s="110">
        <v>2010</v>
      </c>
      <c r="D714" s="111" t="s">
        <v>233</v>
      </c>
      <c r="E714" s="111">
        <v>2</v>
      </c>
      <c r="F714" s="111">
        <v>14</v>
      </c>
      <c r="G714" s="111" t="s">
        <v>1343</v>
      </c>
      <c r="H714" s="112">
        <v>118418</v>
      </c>
    </row>
    <row r="715" spans="1:8" ht="15">
      <c r="A715" s="108" t="s">
        <v>298</v>
      </c>
      <c r="B715" s="109">
        <v>40527</v>
      </c>
      <c r="C715" s="110">
        <v>2010</v>
      </c>
      <c r="D715" s="111" t="s">
        <v>233</v>
      </c>
      <c r="E715" s="111">
        <v>3</v>
      </c>
      <c r="F715" s="111">
        <v>15</v>
      </c>
      <c r="G715" s="111" t="s">
        <v>1342</v>
      </c>
      <c r="H715" s="112">
        <v>149296</v>
      </c>
    </row>
    <row r="716" spans="1:8" ht="15">
      <c r="A716" s="108" t="s">
        <v>298</v>
      </c>
      <c r="B716" s="109">
        <v>40528</v>
      </c>
      <c r="C716" s="110">
        <v>2010</v>
      </c>
      <c r="D716" s="111" t="s">
        <v>233</v>
      </c>
      <c r="E716" s="111">
        <v>3</v>
      </c>
      <c r="F716" s="111">
        <v>16</v>
      </c>
      <c r="G716" s="111" t="s">
        <v>278</v>
      </c>
      <c r="H716" s="112">
        <v>68498</v>
      </c>
    </row>
    <row r="717" spans="1:8" ht="15">
      <c r="A717" s="108" t="s">
        <v>298</v>
      </c>
      <c r="B717" s="109">
        <v>40529</v>
      </c>
      <c r="C717" s="110">
        <v>2010</v>
      </c>
      <c r="D717" s="111" t="s">
        <v>233</v>
      </c>
      <c r="E717" s="111">
        <v>3</v>
      </c>
      <c r="F717" s="111">
        <v>17</v>
      </c>
      <c r="G717" s="111" t="s">
        <v>279</v>
      </c>
      <c r="H717" s="112">
        <v>149471</v>
      </c>
    </row>
    <row r="718" spans="1:8" ht="15">
      <c r="A718" s="108" t="s">
        <v>298</v>
      </c>
      <c r="B718" s="109">
        <v>40530</v>
      </c>
      <c r="C718" s="110">
        <v>2010</v>
      </c>
      <c r="D718" s="111" t="s">
        <v>233</v>
      </c>
      <c r="E718" s="111">
        <v>3</v>
      </c>
      <c r="F718" s="111">
        <v>18</v>
      </c>
      <c r="G718" s="111" t="s">
        <v>280</v>
      </c>
      <c r="H718" s="112">
        <v>64734</v>
      </c>
    </row>
    <row r="719" spans="1:8" ht="15">
      <c r="A719" s="108" t="s">
        <v>298</v>
      </c>
      <c r="B719" s="109">
        <v>40531</v>
      </c>
      <c r="C719" s="110">
        <v>2010</v>
      </c>
      <c r="D719" s="111" t="s">
        <v>233</v>
      </c>
      <c r="E719" s="111">
        <v>3</v>
      </c>
      <c r="F719" s="111">
        <v>19</v>
      </c>
      <c r="G719" s="111" t="s">
        <v>281</v>
      </c>
      <c r="H719" s="112">
        <v>146059</v>
      </c>
    </row>
    <row r="720" spans="1:8" ht="15">
      <c r="A720" s="108" t="s">
        <v>298</v>
      </c>
      <c r="B720" s="109">
        <v>40532</v>
      </c>
      <c r="C720" s="110">
        <v>2010</v>
      </c>
      <c r="D720" s="111" t="s">
        <v>233</v>
      </c>
      <c r="E720" s="111">
        <v>3</v>
      </c>
      <c r="F720" s="111">
        <v>20</v>
      </c>
      <c r="G720" s="111" t="s">
        <v>282</v>
      </c>
      <c r="H720" s="112">
        <v>137334</v>
      </c>
    </row>
    <row r="721" spans="1:8" ht="15">
      <c r="A721" s="108" t="s">
        <v>298</v>
      </c>
      <c r="B721" s="109">
        <v>40533</v>
      </c>
      <c r="C721" s="110">
        <v>2010</v>
      </c>
      <c r="D721" s="111" t="s">
        <v>233</v>
      </c>
      <c r="E721" s="111">
        <v>3</v>
      </c>
      <c r="F721" s="111">
        <v>21</v>
      </c>
      <c r="G721" s="111" t="s">
        <v>1343</v>
      </c>
      <c r="H721" s="112">
        <v>85161</v>
      </c>
    </row>
    <row r="722" spans="1:8" ht="15">
      <c r="A722" s="108" t="s">
        <v>298</v>
      </c>
      <c r="B722" s="109">
        <v>40534</v>
      </c>
      <c r="C722" s="110">
        <v>2010</v>
      </c>
      <c r="D722" s="111" t="s">
        <v>233</v>
      </c>
      <c r="E722" s="111">
        <v>4</v>
      </c>
      <c r="F722" s="111">
        <v>22</v>
      </c>
      <c r="G722" s="111" t="s">
        <v>1342</v>
      </c>
      <c r="H722" s="112">
        <v>135806</v>
      </c>
    </row>
    <row r="723" spans="1:8" ht="15">
      <c r="A723" s="108" t="s">
        <v>298</v>
      </c>
      <c r="B723" s="109">
        <v>40535</v>
      </c>
      <c r="C723" s="110">
        <v>2010</v>
      </c>
      <c r="D723" s="111" t="s">
        <v>233</v>
      </c>
      <c r="E723" s="111">
        <v>4</v>
      </c>
      <c r="F723" s="111">
        <v>23</v>
      </c>
      <c r="G723" s="111" t="s">
        <v>278</v>
      </c>
      <c r="H723" s="112">
        <v>147469</v>
      </c>
    </row>
    <row r="724" spans="1:8" ht="15">
      <c r="A724" s="108" t="s">
        <v>298</v>
      </c>
      <c r="B724" s="109">
        <v>40536</v>
      </c>
      <c r="C724" s="110">
        <v>2010</v>
      </c>
      <c r="D724" s="111" t="s">
        <v>233</v>
      </c>
      <c r="E724" s="111">
        <v>4</v>
      </c>
      <c r="F724" s="111">
        <v>24</v>
      </c>
      <c r="G724" s="111" t="s">
        <v>279</v>
      </c>
      <c r="H724" s="112">
        <v>92721</v>
      </c>
    </row>
    <row r="725" spans="1:8" ht="15">
      <c r="A725" s="108" t="s">
        <v>298</v>
      </c>
      <c r="B725" s="109">
        <v>40537</v>
      </c>
      <c r="C725" s="110">
        <v>2010</v>
      </c>
      <c r="D725" s="111" t="s">
        <v>233</v>
      </c>
      <c r="E725" s="111">
        <v>4</v>
      </c>
      <c r="F725" s="111">
        <v>25</v>
      </c>
      <c r="G725" s="111" t="s">
        <v>280</v>
      </c>
      <c r="H725" s="112">
        <v>156980</v>
      </c>
    </row>
    <row r="726" spans="1:8" ht="15">
      <c r="A726" s="108" t="s">
        <v>298</v>
      </c>
      <c r="B726" s="109">
        <v>40538</v>
      </c>
      <c r="C726" s="110">
        <v>2010</v>
      </c>
      <c r="D726" s="111" t="s">
        <v>233</v>
      </c>
      <c r="E726" s="111">
        <v>4</v>
      </c>
      <c r="F726" s="111">
        <v>26</v>
      </c>
      <c r="G726" s="111" t="s">
        <v>281</v>
      </c>
      <c r="H726" s="112">
        <v>60806</v>
      </c>
    </row>
    <row r="727" spans="1:8" ht="15">
      <c r="A727" s="108" t="s">
        <v>298</v>
      </c>
      <c r="B727" s="109">
        <v>40539</v>
      </c>
      <c r="C727" s="110">
        <v>2010</v>
      </c>
      <c r="D727" s="111" t="s">
        <v>233</v>
      </c>
      <c r="E727" s="111">
        <v>4</v>
      </c>
      <c r="F727" s="111">
        <v>27</v>
      </c>
      <c r="G727" s="111" t="s">
        <v>282</v>
      </c>
      <c r="H727" s="112">
        <v>85901</v>
      </c>
    </row>
    <row r="728" spans="1:8" ht="15">
      <c r="A728" s="108" t="s">
        <v>298</v>
      </c>
      <c r="B728" s="109">
        <v>40540</v>
      </c>
      <c r="C728" s="110">
        <v>2010</v>
      </c>
      <c r="D728" s="111" t="s">
        <v>233</v>
      </c>
      <c r="E728" s="111">
        <v>4</v>
      </c>
      <c r="F728" s="111">
        <v>28</v>
      </c>
      <c r="G728" s="111" t="s">
        <v>1343</v>
      </c>
      <c r="H728" s="112">
        <v>112396</v>
      </c>
    </row>
    <row r="729" spans="1:8" ht="15">
      <c r="A729" s="108" t="s">
        <v>298</v>
      </c>
      <c r="B729" s="109">
        <v>40541</v>
      </c>
      <c r="C729" s="110">
        <v>2010</v>
      </c>
      <c r="D729" s="111" t="s">
        <v>233</v>
      </c>
      <c r="E729" s="111">
        <v>5</v>
      </c>
      <c r="F729" s="111">
        <v>29</v>
      </c>
      <c r="G729" s="111" t="s">
        <v>1342</v>
      </c>
      <c r="H729" s="112">
        <v>48033</v>
      </c>
    </row>
    <row r="730" spans="1:8" ht="15">
      <c r="A730" s="108" t="s">
        <v>298</v>
      </c>
      <c r="B730" s="109">
        <v>40542</v>
      </c>
      <c r="C730" s="110">
        <v>2010</v>
      </c>
      <c r="D730" s="111" t="s">
        <v>233</v>
      </c>
      <c r="E730" s="111">
        <v>5</v>
      </c>
      <c r="F730" s="111">
        <v>30</v>
      </c>
      <c r="G730" s="111" t="s">
        <v>278</v>
      </c>
      <c r="H730" s="112">
        <v>123967</v>
      </c>
    </row>
    <row r="731" spans="1:8" ht="15">
      <c r="A731" s="108" t="s">
        <v>298</v>
      </c>
      <c r="B731" s="109">
        <v>40543</v>
      </c>
      <c r="C731" s="110">
        <v>2010</v>
      </c>
      <c r="D731" s="111" t="s">
        <v>233</v>
      </c>
      <c r="E731" s="111">
        <v>5</v>
      </c>
      <c r="F731" s="111">
        <v>31</v>
      </c>
      <c r="G731" s="111" t="s">
        <v>279</v>
      </c>
      <c r="H731" s="112">
        <v>119296</v>
      </c>
    </row>
    <row r="732" spans="1:8" ht="15">
      <c r="A732" s="108" t="s">
        <v>1191</v>
      </c>
      <c r="B732" s="109">
        <v>40179</v>
      </c>
      <c r="C732" s="110">
        <v>2010</v>
      </c>
      <c r="D732" s="111" t="s">
        <v>222</v>
      </c>
      <c r="E732" s="111">
        <v>1</v>
      </c>
      <c r="F732" s="111">
        <v>1</v>
      </c>
      <c r="G732" s="111" t="s">
        <v>280</v>
      </c>
      <c r="H732" s="112">
        <v>116553</v>
      </c>
    </row>
    <row r="733" spans="1:8" ht="15">
      <c r="A733" s="108" t="s">
        <v>1191</v>
      </c>
      <c r="B733" s="109">
        <v>40180</v>
      </c>
      <c r="C733" s="110">
        <v>2010</v>
      </c>
      <c r="D733" s="111" t="s">
        <v>222</v>
      </c>
      <c r="E733" s="111">
        <v>1</v>
      </c>
      <c r="F733" s="111">
        <v>2</v>
      </c>
      <c r="G733" s="111" t="s">
        <v>281</v>
      </c>
      <c r="H733" s="112">
        <v>43325</v>
      </c>
    </row>
    <row r="734" spans="1:8" ht="15">
      <c r="A734" s="108" t="s">
        <v>1191</v>
      </c>
      <c r="B734" s="109">
        <v>40181</v>
      </c>
      <c r="C734" s="110">
        <v>2010</v>
      </c>
      <c r="D734" s="111" t="s">
        <v>222</v>
      </c>
      <c r="E734" s="111">
        <v>1</v>
      </c>
      <c r="F734" s="111">
        <v>3</v>
      </c>
      <c r="G734" s="111" t="s">
        <v>282</v>
      </c>
      <c r="H734" s="112">
        <v>114738</v>
      </c>
    </row>
    <row r="735" spans="1:8" ht="15">
      <c r="A735" s="108" t="s">
        <v>1191</v>
      </c>
      <c r="B735" s="109">
        <v>40182</v>
      </c>
      <c r="C735" s="110">
        <v>2010</v>
      </c>
      <c r="D735" s="111" t="s">
        <v>222</v>
      </c>
      <c r="E735" s="111">
        <v>1</v>
      </c>
      <c r="F735" s="111">
        <v>4</v>
      </c>
      <c r="G735" s="111" t="s">
        <v>1343</v>
      </c>
      <c r="H735" s="112">
        <v>58328</v>
      </c>
    </row>
    <row r="736" spans="1:8" ht="15">
      <c r="A736" s="108" t="s">
        <v>1191</v>
      </c>
      <c r="B736" s="109">
        <v>40183</v>
      </c>
      <c r="C736" s="110">
        <v>2010</v>
      </c>
      <c r="D736" s="111" t="s">
        <v>222</v>
      </c>
      <c r="E736" s="111">
        <v>1</v>
      </c>
      <c r="F736" s="111">
        <v>5</v>
      </c>
      <c r="G736" s="111" t="s">
        <v>1342</v>
      </c>
      <c r="H736" s="112">
        <v>155562</v>
      </c>
    </row>
    <row r="737" spans="1:8" ht="15">
      <c r="A737" s="108" t="s">
        <v>1191</v>
      </c>
      <c r="B737" s="109">
        <v>40184</v>
      </c>
      <c r="C737" s="110">
        <v>2010</v>
      </c>
      <c r="D737" s="111" t="s">
        <v>222</v>
      </c>
      <c r="E737" s="111">
        <v>1</v>
      </c>
      <c r="F737" s="111">
        <v>6</v>
      </c>
      <c r="G737" s="111" t="s">
        <v>278</v>
      </c>
      <c r="H737" s="112">
        <v>130644</v>
      </c>
    </row>
    <row r="738" spans="1:8" ht="15">
      <c r="A738" s="108" t="s">
        <v>1191</v>
      </c>
      <c r="B738" s="109">
        <v>40185</v>
      </c>
      <c r="C738" s="110">
        <v>2010</v>
      </c>
      <c r="D738" s="111" t="s">
        <v>222</v>
      </c>
      <c r="E738" s="111">
        <v>1</v>
      </c>
      <c r="F738" s="111">
        <v>7</v>
      </c>
      <c r="G738" s="111" t="s">
        <v>279</v>
      </c>
      <c r="H738" s="112">
        <v>96206</v>
      </c>
    </row>
    <row r="739" spans="1:8" ht="15">
      <c r="A739" s="108" t="s">
        <v>1191</v>
      </c>
      <c r="B739" s="109">
        <v>40186</v>
      </c>
      <c r="C739" s="110">
        <v>2010</v>
      </c>
      <c r="D739" s="111" t="s">
        <v>222</v>
      </c>
      <c r="E739" s="111">
        <v>2</v>
      </c>
      <c r="F739" s="111">
        <v>8</v>
      </c>
      <c r="G739" s="111" t="s">
        <v>280</v>
      </c>
      <c r="H739" s="112">
        <v>121441</v>
      </c>
    </row>
    <row r="740" spans="1:8" ht="15">
      <c r="A740" s="108" t="s">
        <v>1191</v>
      </c>
      <c r="B740" s="109">
        <v>40187</v>
      </c>
      <c r="C740" s="110">
        <v>2010</v>
      </c>
      <c r="D740" s="111" t="s">
        <v>222</v>
      </c>
      <c r="E740" s="111">
        <v>2</v>
      </c>
      <c r="F740" s="111">
        <v>9</v>
      </c>
      <c r="G740" s="111" t="s">
        <v>281</v>
      </c>
      <c r="H740" s="112">
        <v>107284</v>
      </c>
    </row>
    <row r="741" spans="1:8" ht="15">
      <c r="A741" s="108" t="s">
        <v>1191</v>
      </c>
      <c r="B741" s="109">
        <v>40188</v>
      </c>
      <c r="C741" s="110">
        <v>2010</v>
      </c>
      <c r="D741" s="111" t="s">
        <v>222</v>
      </c>
      <c r="E741" s="111">
        <v>2</v>
      </c>
      <c r="F741" s="111">
        <v>10</v>
      </c>
      <c r="G741" s="111" t="s">
        <v>282</v>
      </c>
      <c r="H741" s="112">
        <v>94075</v>
      </c>
    </row>
    <row r="742" spans="1:8" ht="15">
      <c r="A742" s="108" t="s">
        <v>1191</v>
      </c>
      <c r="B742" s="109">
        <v>40189</v>
      </c>
      <c r="C742" s="110">
        <v>2010</v>
      </c>
      <c r="D742" s="111" t="s">
        <v>222</v>
      </c>
      <c r="E742" s="111">
        <v>2</v>
      </c>
      <c r="F742" s="111">
        <v>11</v>
      </c>
      <c r="G742" s="111" t="s">
        <v>1343</v>
      </c>
      <c r="H742" s="112">
        <v>116648</v>
      </c>
    </row>
    <row r="743" spans="1:8" ht="15">
      <c r="A743" s="108" t="s">
        <v>1191</v>
      </c>
      <c r="B743" s="109">
        <v>40190</v>
      </c>
      <c r="C743" s="110">
        <v>2010</v>
      </c>
      <c r="D743" s="111" t="s">
        <v>222</v>
      </c>
      <c r="E743" s="111">
        <v>2</v>
      </c>
      <c r="F743" s="111">
        <v>12</v>
      </c>
      <c r="G743" s="111" t="s">
        <v>1342</v>
      </c>
      <c r="H743" s="112">
        <v>46218</v>
      </c>
    </row>
    <row r="744" spans="1:8" ht="15">
      <c r="A744" s="108" t="s">
        <v>1191</v>
      </c>
      <c r="B744" s="109">
        <v>40191</v>
      </c>
      <c r="C744" s="110">
        <v>2010</v>
      </c>
      <c r="D744" s="111" t="s">
        <v>222</v>
      </c>
      <c r="E744" s="111">
        <v>2</v>
      </c>
      <c r="F744" s="111">
        <v>13</v>
      </c>
      <c r="G744" s="111" t="s">
        <v>278</v>
      </c>
      <c r="H744" s="112">
        <v>45852</v>
      </c>
    </row>
    <row r="745" spans="1:8" ht="15">
      <c r="A745" s="108" t="s">
        <v>1191</v>
      </c>
      <c r="B745" s="109">
        <v>40192</v>
      </c>
      <c r="C745" s="110">
        <v>2010</v>
      </c>
      <c r="D745" s="111" t="s">
        <v>222</v>
      </c>
      <c r="E745" s="111">
        <v>2</v>
      </c>
      <c r="F745" s="111">
        <v>14</v>
      </c>
      <c r="G745" s="111" t="s">
        <v>279</v>
      </c>
      <c r="H745" s="112">
        <v>46822</v>
      </c>
    </row>
    <row r="746" spans="1:8" ht="15">
      <c r="A746" s="108" t="s">
        <v>1191</v>
      </c>
      <c r="B746" s="109">
        <v>40193</v>
      </c>
      <c r="C746" s="110">
        <v>2010</v>
      </c>
      <c r="D746" s="111" t="s">
        <v>222</v>
      </c>
      <c r="E746" s="111">
        <v>3</v>
      </c>
      <c r="F746" s="111">
        <v>15</v>
      </c>
      <c r="G746" s="111" t="s">
        <v>280</v>
      </c>
      <c r="H746" s="112">
        <v>68699</v>
      </c>
    </row>
    <row r="747" spans="1:8" ht="15">
      <c r="A747" s="108" t="s">
        <v>1191</v>
      </c>
      <c r="B747" s="109">
        <v>40194</v>
      </c>
      <c r="C747" s="110">
        <v>2010</v>
      </c>
      <c r="D747" s="111" t="s">
        <v>222</v>
      </c>
      <c r="E747" s="111">
        <v>3</v>
      </c>
      <c r="F747" s="111">
        <v>16</v>
      </c>
      <c r="G747" s="111" t="s">
        <v>281</v>
      </c>
      <c r="H747" s="112">
        <v>152642</v>
      </c>
    </row>
    <row r="748" spans="1:8" ht="15">
      <c r="A748" s="108" t="s">
        <v>1191</v>
      </c>
      <c r="B748" s="109">
        <v>40195</v>
      </c>
      <c r="C748" s="110">
        <v>2010</v>
      </c>
      <c r="D748" s="111" t="s">
        <v>222</v>
      </c>
      <c r="E748" s="111">
        <v>3</v>
      </c>
      <c r="F748" s="111">
        <v>17</v>
      </c>
      <c r="G748" s="111" t="s">
        <v>282</v>
      </c>
      <c r="H748" s="112">
        <v>116487</v>
      </c>
    </row>
    <row r="749" spans="1:8" ht="15">
      <c r="A749" s="108" t="s">
        <v>1191</v>
      </c>
      <c r="B749" s="109">
        <v>40196</v>
      </c>
      <c r="C749" s="110">
        <v>2010</v>
      </c>
      <c r="D749" s="111" t="s">
        <v>222</v>
      </c>
      <c r="E749" s="111">
        <v>3</v>
      </c>
      <c r="F749" s="111">
        <v>18</v>
      </c>
      <c r="G749" s="111" t="s">
        <v>1343</v>
      </c>
      <c r="H749" s="112">
        <v>112723</v>
      </c>
    </row>
    <row r="750" spans="1:8" ht="15">
      <c r="A750" s="108" t="s">
        <v>1191</v>
      </c>
      <c r="B750" s="109">
        <v>40197</v>
      </c>
      <c r="C750" s="110">
        <v>2010</v>
      </c>
      <c r="D750" s="111" t="s">
        <v>222</v>
      </c>
      <c r="E750" s="111">
        <v>3</v>
      </c>
      <c r="F750" s="111">
        <v>19</v>
      </c>
      <c r="G750" s="111" t="s">
        <v>1342</v>
      </c>
      <c r="H750" s="112">
        <v>112384</v>
      </c>
    </row>
    <row r="751" spans="1:8" ht="15">
      <c r="A751" s="108" t="s">
        <v>1191</v>
      </c>
      <c r="B751" s="109">
        <v>40198</v>
      </c>
      <c r="C751" s="110">
        <v>2010</v>
      </c>
      <c r="D751" s="111" t="s">
        <v>222</v>
      </c>
      <c r="E751" s="111">
        <v>3</v>
      </c>
      <c r="F751" s="111">
        <v>20</v>
      </c>
      <c r="G751" s="111" t="s">
        <v>278</v>
      </c>
      <c r="H751" s="112">
        <v>60092</v>
      </c>
    </row>
    <row r="752" spans="1:8" ht="15">
      <c r="A752" s="108" t="s">
        <v>1191</v>
      </c>
      <c r="B752" s="109">
        <v>40199</v>
      </c>
      <c r="C752" s="110">
        <v>2010</v>
      </c>
      <c r="D752" s="111" t="s">
        <v>222</v>
      </c>
      <c r="E752" s="111">
        <v>3</v>
      </c>
      <c r="F752" s="111">
        <v>21</v>
      </c>
      <c r="G752" s="111" t="s">
        <v>279</v>
      </c>
      <c r="H752" s="112">
        <v>105536</v>
      </c>
    </row>
    <row r="753" spans="1:8" ht="15">
      <c r="A753" s="108" t="s">
        <v>1191</v>
      </c>
      <c r="B753" s="109">
        <v>40200</v>
      </c>
      <c r="C753" s="110">
        <v>2010</v>
      </c>
      <c r="D753" s="111" t="s">
        <v>222</v>
      </c>
      <c r="E753" s="111">
        <v>4</v>
      </c>
      <c r="F753" s="111">
        <v>22</v>
      </c>
      <c r="G753" s="111" t="s">
        <v>280</v>
      </c>
      <c r="H753" s="112">
        <v>47527</v>
      </c>
    </row>
    <row r="754" spans="1:8" ht="15">
      <c r="A754" s="108" t="s">
        <v>1191</v>
      </c>
      <c r="B754" s="109">
        <v>40201</v>
      </c>
      <c r="C754" s="110">
        <v>2010</v>
      </c>
      <c r="D754" s="111" t="s">
        <v>222</v>
      </c>
      <c r="E754" s="111">
        <v>4</v>
      </c>
      <c r="F754" s="111">
        <v>23</v>
      </c>
      <c r="G754" s="111" t="s">
        <v>281</v>
      </c>
      <c r="H754" s="112">
        <v>106294</v>
      </c>
    </row>
    <row r="755" spans="1:8" ht="15">
      <c r="A755" s="108" t="s">
        <v>1191</v>
      </c>
      <c r="B755" s="109">
        <v>40202</v>
      </c>
      <c r="C755" s="110">
        <v>2010</v>
      </c>
      <c r="D755" s="111" t="s">
        <v>222</v>
      </c>
      <c r="E755" s="111">
        <v>4</v>
      </c>
      <c r="F755" s="111">
        <v>24</v>
      </c>
      <c r="G755" s="111" t="s">
        <v>282</v>
      </c>
      <c r="H755" s="112">
        <v>136075</v>
      </c>
    </row>
    <row r="756" spans="1:8" ht="15">
      <c r="A756" s="108" t="s">
        <v>1191</v>
      </c>
      <c r="B756" s="109">
        <v>40203</v>
      </c>
      <c r="C756" s="110">
        <v>2010</v>
      </c>
      <c r="D756" s="111" t="s">
        <v>222</v>
      </c>
      <c r="E756" s="111">
        <v>4</v>
      </c>
      <c r="F756" s="111">
        <v>25</v>
      </c>
      <c r="G756" s="111" t="s">
        <v>1343</v>
      </c>
      <c r="H756" s="112">
        <v>47446</v>
      </c>
    </row>
    <row r="757" spans="1:8" ht="15">
      <c r="A757" s="108" t="s">
        <v>1191</v>
      </c>
      <c r="B757" s="109">
        <v>40204</v>
      </c>
      <c r="C757" s="110">
        <v>2010</v>
      </c>
      <c r="D757" s="111" t="s">
        <v>222</v>
      </c>
      <c r="E757" s="111">
        <v>4</v>
      </c>
      <c r="F757" s="111">
        <v>26</v>
      </c>
      <c r="G757" s="111" t="s">
        <v>1342</v>
      </c>
      <c r="H757" s="112">
        <v>71267</v>
      </c>
    </row>
    <row r="758" spans="1:8" ht="15">
      <c r="A758" s="108" t="s">
        <v>1191</v>
      </c>
      <c r="B758" s="109">
        <v>40205</v>
      </c>
      <c r="C758" s="110">
        <v>2010</v>
      </c>
      <c r="D758" s="111" t="s">
        <v>222</v>
      </c>
      <c r="E758" s="111">
        <v>4</v>
      </c>
      <c r="F758" s="111">
        <v>27</v>
      </c>
      <c r="G758" s="111" t="s">
        <v>278</v>
      </c>
      <c r="H758" s="112">
        <v>93733</v>
      </c>
    </row>
    <row r="759" spans="1:8" ht="15">
      <c r="A759" s="108" t="s">
        <v>1191</v>
      </c>
      <c r="B759" s="109">
        <v>40206</v>
      </c>
      <c r="C759" s="110">
        <v>2010</v>
      </c>
      <c r="D759" s="111" t="s">
        <v>222</v>
      </c>
      <c r="E759" s="111">
        <v>4</v>
      </c>
      <c r="F759" s="111">
        <v>28</v>
      </c>
      <c r="G759" s="111" t="s">
        <v>279</v>
      </c>
      <c r="H759" s="112">
        <v>92106</v>
      </c>
    </row>
    <row r="760" spans="1:8" ht="15">
      <c r="A760" s="108" t="s">
        <v>1191</v>
      </c>
      <c r="B760" s="109">
        <v>40207</v>
      </c>
      <c r="C760" s="110">
        <v>2010</v>
      </c>
      <c r="D760" s="111" t="s">
        <v>222</v>
      </c>
      <c r="E760" s="111">
        <v>5</v>
      </c>
      <c r="F760" s="111">
        <v>29</v>
      </c>
      <c r="G760" s="111" t="s">
        <v>280</v>
      </c>
      <c r="H760" s="112">
        <v>71685</v>
      </c>
    </row>
    <row r="761" spans="1:8" ht="15">
      <c r="A761" s="108" t="s">
        <v>1191</v>
      </c>
      <c r="B761" s="109">
        <v>40208</v>
      </c>
      <c r="C761" s="110">
        <v>2010</v>
      </c>
      <c r="D761" s="111" t="s">
        <v>222</v>
      </c>
      <c r="E761" s="111">
        <v>5</v>
      </c>
      <c r="F761" s="111">
        <v>30</v>
      </c>
      <c r="G761" s="111" t="s">
        <v>281</v>
      </c>
      <c r="H761" s="112">
        <v>152383</v>
      </c>
    </row>
    <row r="762" spans="1:8" ht="15">
      <c r="A762" s="108" t="s">
        <v>1191</v>
      </c>
      <c r="B762" s="109">
        <v>40209</v>
      </c>
      <c r="C762" s="110">
        <v>2010</v>
      </c>
      <c r="D762" s="111" t="s">
        <v>222</v>
      </c>
      <c r="E762" s="111">
        <v>5</v>
      </c>
      <c r="F762" s="111">
        <v>31</v>
      </c>
      <c r="G762" s="111" t="s">
        <v>282</v>
      </c>
      <c r="H762" s="112">
        <v>105325</v>
      </c>
    </row>
    <row r="763" spans="1:8" ht="15">
      <c r="A763" s="108" t="s">
        <v>1191</v>
      </c>
      <c r="B763" s="109">
        <v>40210</v>
      </c>
      <c r="C763" s="110">
        <v>2010</v>
      </c>
      <c r="D763" s="111" t="s">
        <v>223</v>
      </c>
      <c r="E763" s="111">
        <v>1</v>
      </c>
      <c r="F763" s="111">
        <v>1</v>
      </c>
      <c r="G763" s="111" t="s">
        <v>1343</v>
      </c>
      <c r="H763" s="112">
        <v>28079</v>
      </c>
    </row>
    <row r="764" spans="1:8" ht="15">
      <c r="A764" s="108" t="s">
        <v>1191</v>
      </c>
      <c r="B764" s="109">
        <v>40211</v>
      </c>
      <c r="C764" s="110">
        <v>2010</v>
      </c>
      <c r="D764" s="111" t="s">
        <v>223</v>
      </c>
      <c r="E764" s="111">
        <v>1</v>
      </c>
      <c r="F764" s="111">
        <v>2</v>
      </c>
      <c r="G764" s="111" t="s">
        <v>1342</v>
      </c>
      <c r="H764" s="112">
        <v>15189</v>
      </c>
    </row>
    <row r="765" spans="1:8" ht="15">
      <c r="A765" s="108" t="s">
        <v>1191</v>
      </c>
      <c r="B765" s="109">
        <v>40212</v>
      </c>
      <c r="C765" s="110">
        <v>2010</v>
      </c>
      <c r="D765" s="111" t="s">
        <v>223</v>
      </c>
      <c r="E765" s="111">
        <v>1</v>
      </c>
      <c r="F765" s="111">
        <v>3</v>
      </c>
      <c r="G765" s="111" t="s">
        <v>278</v>
      </c>
      <c r="H765" s="112">
        <v>53612</v>
      </c>
    </row>
    <row r="766" spans="1:8" ht="15">
      <c r="A766" s="108" t="s">
        <v>1191</v>
      </c>
      <c r="B766" s="109">
        <v>40213</v>
      </c>
      <c r="C766" s="110">
        <v>2010</v>
      </c>
      <c r="D766" s="111" t="s">
        <v>223</v>
      </c>
      <c r="E766" s="111">
        <v>1</v>
      </c>
      <c r="F766" s="111">
        <v>4</v>
      </c>
      <c r="G766" s="111" t="s">
        <v>279</v>
      </c>
      <c r="H766" s="112">
        <v>47217</v>
      </c>
    </row>
    <row r="767" spans="1:8" ht="15">
      <c r="A767" s="108" t="s">
        <v>1191</v>
      </c>
      <c r="B767" s="109">
        <v>40214</v>
      </c>
      <c r="C767" s="110">
        <v>2010</v>
      </c>
      <c r="D767" s="111" t="s">
        <v>223</v>
      </c>
      <c r="E767" s="111">
        <v>1</v>
      </c>
      <c r="F767" s="111">
        <v>5</v>
      </c>
      <c r="G767" s="111" t="s">
        <v>280</v>
      </c>
      <c r="H767" s="112">
        <v>57175</v>
      </c>
    </row>
    <row r="768" spans="1:8" ht="15">
      <c r="A768" s="108" t="s">
        <v>1191</v>
      </c>
      <c r="B768" s="109">
        <v>40215</v>
      </c>
      <c r="C768" s="110">
        <v>2010</v>
      </c>
      <c r="D768" s="111" t="s">
        <v>223</v>
      </c>
      <c r="E768" s="111">
        <v>1</v>
      </c>
      <c r="F768" s="111">
        <v>6</v>
      </c>
      <c r="G768" s="111" t="s">
        <v>281</v>
      </c>
      <c r="H768" s="112">
        <v>84308</v>
      </c>
    </row>
    <row r="769" spans="1:8" ht="15">
      <c r="A769" s="108" t="s">
        <v>1191</v>
      </c>
      <c r="B769" s="109">
        <v>40216</v>
      </c>
      <c r="C769" s="110">
        <v>2010</v>
      </c>
      <c r="D769" s="111" t="s">
        <v>223</v>
      </c>
      <c r="E769" s="111">
        <v>1</v>
      </c>
      <c r="F769" s="111">
        <v>7</v>
      </c>
      <c r="G769" s="111" t="s">
        <v>282</v>
      </c>
      <c r="H769" s="112">
        <v>88080</v>
      </c>
    </row>
    <row r="770" spans="1:8" ht="15">
      <c r="A770" s="108" t="s">
        <v>1191</v>
      </c>
      <c r="B770" s="109">
        <v>40217</v>
      </c>
      <c r="C770" s="110">
        <v>2010</v>
      </c>
      <c r="D770" s="111" t="s">
        <v>223</v>
      </c>
      <c r="E770" s="111">
        <v>2</v>
      </c>
      <c r="F770" s="111">
        <v>8</v>
      </c>
      <c r="G770" s="111" t="s">
        <v>1343</v>
      </c>
      <c r="H770" s="112">
        <v>26702</v>
      </c>
    </row>
    <row r="771" spans="1:8" ht="15">
      <c r="A771" s="108" t="s">
        <v>1191</v>
      </c>
      <c r="B771" s="109">
        <v>40218</v>
      </c>
      <c r="C771" s="110">
        <v>2010</v>
      </c>
      <c r="D771" s="111" t="s">
        <v>223</v>
      </c>
      <c r="E771" s="111">
        <v>2</v>
      </c>
      <c r="F771" s="111">
        <v>9</v>
      </c>
      <c r="G771" s="111" t="s">
        <v>1342</v>
      </c>
      <c r="H771" s="112">
        <v>52733</v>
      </c>
    </row>
    <row r="772" spans="1:8" ht="15">
      <c r="A772" s="108" t="s">
        <v>1191</v>
      </c>
      <c r="B772" s="109">
        <v>40219</v>
      </c>
      <c r="C772" s="110">
        <v>2010</v>
      </c>
      <c r="D772" s="111" t="s">
        <v>223</v>
      </c>
      <c r="E772" s="111">
        <v>2</v>
      </c>
      <c r="F772" s="111">
        <v>10</v>
      </c>
      <c r="G772" s="111" t="s">
        <v>278</v>
      </c>
      <c r="H772" s="112">
        <v>15355</v>
      </c>
    </row>
    <row r="773" spans="1:8" ht="15">
      <c r="A773" s="108" t="s">
        <v>1191</v>
      </c>
      <c r="B773" s="109">
        <v>40220</v>
      </c>
      <c r="C773" s="110">
        <v>2010</v>
      </c>
      <c r="D773" s="111" t="s">
        <v>223</v>
      </c>
      <c r="E773" s="111">
        <v>2</v>
      </c>
      <c r="F773" s="111">
        <v>11</v>
      </c>
      <c r="G773" s="111" t="s">
        <v>279</v>
      </c>
      <c r="H773" s="112">
        <v>55329</v>
      </c>
    </row>
    <row r="774" spans="1:8" ht="15">
      <c r="A774" s="108" t="s">
        <v>1191</v>
      </c>
      <c r="B774" s="109">
        <v>40221</v>
      </c>
      <c r="C774" s="110">
        <v>2010</v>
      </c>
      <c r="D774" s="111" t="s">
        <v>223</v>
      </c>
      <c r="E774" s="111">
        <v>2</v>
      </c>
      <c r="F774" s="111">
        <v>12</v>
      </c>
      <c r="G774" s="111" t="s">
        <v>280</v>
      </c>
      <c r="H774" s="112">
        <v>64528</v>
      </c>
    </row>
    <row r="775" spans="1:8" ht="15">
      <c r="A775" s="108" t="s">
        <v>1191</v>
      </c>
      <c r="B775" s="109">
        <v>40222</v>
      </c>
      <c r="C775" s="110">
        <v>2010</v>
      </c>
      <c r="D775" s="111" t="s">
        <v>223</v>
      </c>
      <c r="E775" s="111">
        <v>2</v>
      </c>
      <c r="F775" s="111">
        <v>13</v>
      </c>
      <c r="G775" s="111" t="s">
        <v>281</v>
      </c>
      <c r="H775" s="112">
        <v>43827</v>
      </c>
    </row>
    <row r="776" spans="1:8" ht="15">
      <c r="A776" s="108" t="s">
        <v>1191</v>
      </c>
      <c r="B776" s="109">
        <v>40223</v>
      </c>
      <c r="C776" s="110">
        <v>2010</v>
      </c>
      <c r="D776" s="111" t="s">
        <v>223</v>
      </c>
      <c r="E776" s="111">
        <v>2</v>
      </c>
      <c r="F776" s="111">
        <v>14</v>
      </c>
      <c r="G776" s="111" t="s">
        <v>282</v>
      </c>
      <c r="H776" s="112">
        <v>64264</v>
      </c>
    </row>
    <row r="777" spans="1:8" ht="15">
      <c r="A777" s="108" t="s">
        <v>1191</v>
      </c>
      <c r="B777" s="109">
        <v>40224</v>
      </c>
      <c r="C777" s="110">
        <v>2010</v>
      </c>
      <c r="D777" s="111" t="s">
        <v>223</v>
      </c>
      <c r="E777" s="111">
        <v>3</v>
      </c>
      <c r="F777" s="111">
        <v>15</v>
      </c>
      <c r="G777" s="111" t="s">
        <v>1343</v>
      </c>
      <c r="H777" s="112">
        <v>61981</v>
      </c>
    </row>
    <row r="778" spans="1:8" ht="15">
      <c r="A778" s="108" t="s">
        <v>1191</v>
      </c>
      <c r="B778" s="109">
        <v>40225</v>
      </c>
      <c r="C778" s="110">
        <v>2010</v>
      </c>
      <c r="D778" s="111" t="s">
        <v>223</v>
      </c>
      <c r="E778" s="111">
        <v>3</v>
      </c>
      <c r="F778" s="111">
        <v>16</v>
      </c>
      <c r="G778" s="111" t="s">
        <v>1342</v>
      </c>
      <c r="H778" s="112">
        <v>25791</v>
      </c>
    </row>
    <row r="779" spans="1:8" ht="15">
      <c r="A779" s="108" t="s">
        <v>1191</v>
      </c>
      <c r="B779" s="109">
        <v>40226</v>
      </c>
      <c r="C779" s="110">
        <v>2010</v>
      </c>
      <c r="D779" s="111" t="s">
        <v>223</v>
      </c>
      <c r="E779" s="111">
        <v>3</v>
      </c>
      <c r="F779" s="111">
        <v>17</v>
      </c>
      <c r="G779" s="111" t="s">
        <v>278</v>
      </c>
      <c r="H779" s="112">
        <v>55461</v>
      </c>
    </row>
    <row r="780" spans="1:8" ht="15">
      <c r="A780" s="108" t="s">
        <v>1191</v>
      </c>
      <c r="B780" s="109">
        <v>40227</v>
      </c>
      <c r="C780" s="110">
        <v>2010</v>
      </c>
      <c r="D780" s="111" t="s">
        <v>223</v>
      </c>
      <c r="E780" s="111">
        <v>3</v>
      </c>
      <c r="F780" s="111">
        <v>18</v>
      </c>
      <c r="G780" s="111" t="s">
        <v>279</v>
      </c>
      <c r="H780" s="112">
        <v>36043</v>
      </c>
    </row>
    <row r="781" spans="1:8" ht="15">
      <c r="A781" s="108" t="s">
        <v>1191</v>
      </c>
      <c r="B781" s="109">
        <v>40228</v>
      </c>
      <c r="C781" s="110">
        <v>2010</v>
      </c>
      <c r="D781" s="111" t="s">
        <v>223</v>
      </c>
      <c r="E781" s="111">
        <v>3</v>
      </c>
      <c r="F781" s="111">
        <v>19</v>
      </c>
      <c r="G781" s="111" t="s">
        <v>280</v>
      </c>
      <c r="H781" s="112">
        <v>45564</v>
      </c>
    </row>
    <row r="782" spans="1:8" ht="15">
      <c r="A782" s="108" t="s">
        <v>1191</v>
      </c>
      <c r="B782" s="109">
        <v>40229</v>
      </c>
      <c r="C782" s="110">
        <v>2010</v>
      </c>
      <c r="D782" s="111" t="s">
        <v>223</v>
      </c>
      <c r="E782" s="111">
        <v>3</v>
      </c>
      <c r="F782" s="111">
        <v>20</v>
      </c>
      <c r="G782" s="111" t="s">
        <v>281</v>
      </c>
      <c r="H782" s="112">
        <v>58310</v>
      </c>
    </row>
    <row r="783" spans="1:8" ht="15">
      <c r="A783" s="108" t="s">
        <v>1191</v>
      </c>
      <c r="B783" s="109">
        <v>40230</v>
      </c>
      <c r="C783" s="110">
        <v>2010</v>
      </c>
      <c r="D783" s="111" t="s">
        <v>223</v>
      </c>
      <c r="E783" s="111">
        <v>3</v>
      </c>
      <c r="F783" s="111">
        <v>21</v>
      </c>
      <c r="G783" s="111" t="s">
        <v>282</v>
      </c>
      <c r="H783" s="112">
        <v>70143</v>
      </c>
    </row>
    <row r="784" spans="1:8" ht="15">
      <c r="A784" s="108" t="s">
        <v>1191</v>
      </c>
      <c r="B784" s="109">
        <v>40231</v>
      </c>
      <c r="C784" s="110">
        <v>2010</v>
      </c>
      <c r="D784" s="111" t="s">
        <v>223</v>
      </c>
      <c r="E784" s="111">
        <v>4</v>
      </c>
      <c r="F784" s="111">
        <v>22</v>
      </c>
      <c r="G784" s="111" t="s">
        <v>1343</v>
      </c>
      <c r="H784" s="112">
        <v>40825</v>
      </c>
    </row>
    <row r="785" spans="1:8" ht="15">
      <c r="A785" s="108" t="s">
        <v>1191</v>
      </c>
      <c r="B785" s="109">
        <v>40232</v>
      </c>
      <c r="C785" s="110">
        <v>2010</v>
      </c>
      <c r="D785" s="111" t="s">
        <v>223</v>
      </c>
      <c r="E785" s="111">
        <v>4</v>
      </c>
      <c r="F785" s="111">
        <v>23</v>
      </c>
      <c r="G785" s="111" t="s">
        <v>1342</v>
      </c>
      <c r="H785" s="112">
        <v>29055</v>
      </c>
    </row>
    <row r="786" spans="1:8" ht="15">
      <c r="A786" s="108" t="s">
        <v>1191</v>
      </c>
      <c r="B786" s="109">
        <v>40233</v>
      </c>
      <c r="C786" s="110">
        <v>2010</v>
      </c>
      <c r="D786" s="111" t="s">
        <v>223</v>
      </c>
      <c r="E786" s="111">
        <v>4</v>
      </c>
      <c r="F786" s="111">
        <v>24</v>
      </c>
      <c r="G786" s="111" t="s">
        <v>278</v>
      </c>
      <c r="H786" s="112">
        <v>63100</v>
      </c>
    </row>
    <row r="787" spans="1:8" ht="15">
      <c r="A787" s="108" t="s">
        <v>1191</v>
      </c>
      <c r="B787" s="109">
        <v>40234</v>
      </c>
      <c r="C787" s="110">
        <v>2010</v>
      </c>
      <c r="D787" s="111" t="s">
        <v>223</v>
      </c>
      <c r="E787" s="111">
        <v>4</v>
      </c>
      <c r="F787" s="111">
        <v>25</v>
      </c>
      <c r="G787" s="111" t="s">
        <v>279</v>
      </c>
      <c r="H787" s="112">
        <v>41783</v>
      </c>
    </row>
    <row r="788" spans="1:8" ht="15">
      <c r="A788" s="108" t="s">
        <v>1191</v>
      </c>
      <c r="B788" s="109">
        <v>40235</v>
      </c>
      <c r="C788" s="110">
        <v>2010</v>
      </c>
      <c r="D788" s="111" t="s">
        <v>223</v>
      </c>
      <c r="E788" s="111">
        <v>4</v>
      </c>
      <c r="F788" s="111">
        <v>26</v>
      </c>
      <c r="G788" s="111" t="s">
        <v>280</v>
      </c>
      <c r="H788" s="112">
        <v>37912</v>
      </c>
    </row>
    <row r="789" spans="1:8" ht="15">
      <c r="A789" s="108" t="s">
        <v>1191</v>
      </c>
      <c r="B789" s="109">
        <v>40236</v>
      </c>
      <c r="C789" s="110">
        <v>2010</v>
      </c>
      <c r="D789" s="111" t="s">
        <v>223</v>
      </c>
      <c r="E789" s="111">
        <v>4</v>
      </c>
      <c r="F789" s="111">
        <v>27</v>
      </c>
      <c r="G789" s="111" t="s">
        <v>281</v>
      </c>
      <c r="H789" s="112">
        <v>60747</v>
      </c>
    </row>
    <row r="790" spans="1:8" ht="15">
      <c r="A790" s="108" t="s">
        <v>1191</v>
      </c>
      <c r="B790" s="109">
        <v>40237</v>
      </c>
      <c r="C790" s="110">
        <v>2010</v>
      </c>
      <c r="D790" s="111" t="s">
        <v>223</v>
      </c>
      <c r="E790" s="111">
        <v>4</v>
      </c>
      <c r="F790" s="111">
        <v>28</v>
      </c>
      <c r="G790" s="111" t="s">
        <v>282</v>
      </c>
      <c r="H790" s="112">
        <v>87343</v>
      </c>
    </row>
    <row r="791" spans="1:8" ht="15">
      <c r="A791" s="108" t="s">
        <v>1191</v>
      </c>
      <c r="B791" s="109">
        <v>40238</v>
      </c>
      <c r="C791" s="110">
        <v>2010</v>
      </c>
      <c r="D791" s="111" t="s">
        <v>224</v>
      </c>
      <c r="E791" s="111">
        <v>1</v>
      </c>
      <c r="F791" s="111">
        <v>1</v>
      </c>
      <c r="G791" s="111" t="s">
        <v>1343</v>
      </c>
      <c r="H791" s="112">
        <v>29606</v>
      </c>
    </row>
    <row r="792" spans="1:8" ht="15">
      <c r="A792" s="108" t="s">
        <v>1191</v>
      </c>
      <c r="B792" s="109">
        <v>40239</v>
      </c>
      <c r="C792" s="110">
        <v>2010</v>
      </c>
      <c r="D792" s="111" t="s">
        <v>224</v>
      </c>
      <c r="E792" s="111">
        <v>1</v>
      </c>
      <c r="F792" s="111">
        <v>2</v>
      </c>
      <c r="G792" s="111" t="s">
        <v>1342</v>
      </c>
      <c r="H792" s="112">
        <v>39188</v>
      </c>
    </row>
    <row r="793" spans="1:8" ht="15">
      <c r="A793" s="108" t="s">
        <v>1191</v>
      </c>
      <c r="B793" s="109">
        <v>40240</v>
      </c>
      <c r="C793" s="110">
        <v>2010</v>
      </c>
      <c r="D793" s="111" t="s">
        <v>224</v>
      </c>
      <c r="E793" s="111">
        <v>1</v>
      </c>
      <c r="F793" s="111">
        <v>3</v>
      </c>
      <c r="G793" s="111" t="s">
        <v>278</v>
      </c>
      <c r="H793" s="112">
        <v>31664</v>
      </c>
    </row>
    <row r="794" spans="1:8" ht="15">
      <c r="A794" s="108" t="s">
        <v>1191</v>
      </c>
      <c r="B794" s="109">
        <v>40241</v>
      </c>
      <c r="C794" s="110">
        <v>2010</v>
      </c>
      <c r="D794" s="111" t="s">
        <v>224</v>
      </c>
      <c r="E794" s="111">
        <v>1</v>
      </c>
      <c r="F794" s="111">
        <v>4</v>
      </c>
      <c r="G794" s="111" t="s">
        <v>279</v>
      </c>
      <c r="H794" s="112">
        <v>25216</v>
      </c>
    </row>
    <row r="795" spans="1:8" ht="15">
      <c r="A795" s="108" t="s">
        <v>1191</v>
      </c>
      <c r="B795" s="109">
        <v>40242</v>
      </c>
      <c r="C795" s="110">
        <v>2010</v>
      </c>
      <c r="D795" s="111" t="s">
        <v>224</v>
      </c>
      <c r="E795" s="111">
        <v>1</v>
      </c>
      <c r="F795" s="111">
        <v>5</v>
      </c>
      <c r="G795" s="111" t="s">
        <v>280</v>
      </c>
      <c r="H795" s="112">
        <v>35789</v>
      </c>
    </row>
    <row r="796" spans="1:8" ht="15">
      <c r="A796" s="108" t="s">
        <v>1191</v>
      </c>
      <c r="B796" s="109">
        <v>40243</v>
      </c>
      <c r="C796" s="110">
        <v>2010</v>
      </c>
      <c r="D796" s="111" t="s">
        <v>224</v>
      </c>
      <c r="E796" s="111">
        <v>1</v>
      </c>
      <c r="F796" s="111">
        <v>6</v>
      </c>
      <c r="G796" s="111" t="s">
        <v>281</v>
      </c>
      <c r="H796" s="112">
        <v>67360</v>
      </c>
    </row>
    <row r="797" spans="1:8" ht="15">
      <c r="A797" s="108" t="s">
        <v>1191</v>
      </c>
      <c r="B797" s="109">
        <v>40244</v>
      </c>
      <c r="C797" s="110">
        <v>2010</v>
      </c>
      <c r="D797" s="111" t="s">
        <v>224</v>
      </c>
      <c r="E797" s="111">
        <v>1</v>
      </c>
      <c r="F797" s="111">
        <v>7</v>
      </c>
      <c r="G797" s="111" t="s">
        <v>282</v>
      </c>
      <c r="H797" s="112">
        <v>41598</v>
      </c>
    </row>
    <row r="798" spans="1:8" ht="15">
      <c r="A798" s="108" t="s">
        <v>1191</v>
      </c>
      <c r="B798" s="109">
        <v>40245</v>
      </c>
      <c r="C798" s="110">
        <v>2010</v>
      </c>
      <c r="D798" s="111" t="s">
        <v>224</v>
      </c>
      <c r="E798" s="111">
        <v>2</v>
      </c>
      <c r="F798" s="111">
        <v>8</v>
      </c>
      <c r="G798" s="111" t="s">
        <v>1343</v>
      </c>
      <c r="H798" s="112">
        <v>71598</v>
      </c>
    </row>
    <row r="799" spans="1:8" ht="15">
      <c r="A799" s="108" t="s">
        <v>1191</v>
      </c>
      <c r="B799" s="109">
        <v>40246</v>
      </c>
      <c r="C799" s="110">
        <v>2010</v>
      </c>
      <c r="D799" s="111" t="s">
        <v>224</v>
      </c>
      <c r="E799" s="111">
        <v>2</v>
      </c>
      <c r="F799" s="111">
        <v>9</v>
      </c>
      <c r="G799" s="111" t="s">
        <v>1342</v>
      </c>
      <c r="H799" s="112">
        <v>19589</v>
      </c>
    </row>
    <row r="800" spans="1:8" ht="15">
      <c r="A800" s="108" t="s">
        <v>1191</v>
      </c>
      <c r="B800" s="109">
        <v>40247</v>
      </c>
      <c r="C800" s="110">
        <v>2010</v>
      </c>
      <c r="D800" s="111" t="s">
        <v>224</v>
      </c>
      <c r="E800" s="111">
        <v>2</v>
      </c>
      <c r="F800" s="111">
        <v>10</v>
      </c>
      <c r="G800" s="111" t="s">
        <v>278</v>
      </c>
      <c r="H800" s="112">
        <v>29615</v>
      </c>
    </row>
    <row r="801" spans="1:8" ht="15">
      <c r="A801" s="108" t="s">
        <v>1191</v>
      </c>
      <c r="B801" s="109">
        <v>40248</v>
      </c>
      <c r="C801" s="110">
        <v>2010</v>
      </c>
      <c r="D801" s="111" t="s">
        <v>224</v>
      </c>
      <c r="E801" s="111">
        <v>2</v>
      </c>
      <c r="F801" s="111">
        <v>11</v>
      </c>
      <c r="G801" s="111" t="s">
        <v>279</v>
      </c>
      <c r="H801" s="112">
        <v>54388</v>
      </c>
    </row>
    <row r="802" spans="1:8" ht="15">
      <c r="A802" s="108" t="s">
        <v>1191</v>
      </c>
      <c r="B802" s="109">
        <v>40249</v>
      </c>
      <c r="C802" s="110">
        <v>2010</v>
      </c>
      <c r="D802" s="111" t="s">
        <v>224</v>
      </c>
      <c r="E802" s="111">
        <v>2</v>
      </c>
      <c r="F802" s="111">
        <v>12</v>
      </c>
      <c r="G802" s="111" t="s">
        <v>280</v>
      </c>
      <c r="H802" s="112">
        <v>61801</v>
      </c>
    </row>
    <row r="803" spans="1:8" ht="15">
      <c r="A803" s="108" t="s">
        <v>1191</v>
      </c>
      <c r="B803" s="109">
        <v>40250</v>
      </c>
      <c r="C803" s="110">
        <v>2010</v>
      </c>
      <c r="D803" s="111" t="s">
        <v>224</v>
      </c>
      <c r="E803" s="111">
        <v>2</v>
      </c>
      <c r="F803" s="111">
        <v>13</v>
      </c>
      <c r="G803" s="111" t="s">
        <v>281</v>
      </c>
      <c r="H803" s="112">
        <v>54774</v>
      </c>
    </row>
    <row r="804" spans="1:8" ht="15">
      <c r="A804" s="108" t="s">
        <v>1191</v>
      </c>
      <c r="B804" s="109">
        <v>40251</v>
      </c>
      <c r="C804" s="110">
        <v>2010</v>
      </c>
      <c r="D804" s="111" t="s">
        <v>224</v>
      </c>
      <c r="E804" s="111">
        <v>2</v>
      </c>
      <c r="F804" s="111">
        <v>14</v>
      </c>
      <c r="G804" s="111" t="s">
        <v>282</v>
      </c>
      <c r="H804" s="112">
        <v>60224</v>
      </c>
    </row>
    <row r="805" spans="1:8" ht="15">
      <c r="A805" s="108" t="s">
        <v>1191</v>
      </c>
      <c r="B805" s="109">
        <v>40252</v>
      </c>
      <c r="C805" s="110">
        <v>2010</v>
      </c>
      <c r="D805" s="111" t="s">
        <v>224</v>
      </c>
      <c r="E805" s="111">
        <v>3</v>
      </c>
      <c r="F805" s="111">
        <v>15</v>
      </c>
      <c r="G805" s="111" t="s">
        <v>1343</v>
      </c>
      <c r="H805" s="112">
        <v>79201</v>
      </c>
    </row>
    <row r="806" spans="1:8" ht="15">
      <c r="A806" s="108" t="s">
        <v>1191</v>
      </c>
      <c r="B806" s="109">
        <v>40253</v>
      </c>
      <c r="C806" s="110">
        <v>2010</v>
      </c>
      <c r="D806" s="111" t="s">
        <v>224</v>
      </c>
      <c r="E806" s="111">
        <v>3</v>
      </c>
      <c r="F806" s="111">
        <v>16</v>
      </c>
      <c r="G806" s="111" t="s">
        <v>1342</v>
      </c>
      <c r="H806" s="112">
        <v>86996</v>
      </c>
    </row>
    <row r="807" spans="1:8" ht="15">
      <c r="A807" s="108" t="s">
        <v>1191</v>
      </c>
      <c r="B807" s="109">
        <v>40254</v>
      </c>
      <c r="C807" s="110">
        <v>2010</v>
      </c>
      <c r="D807" s="111" t="s">
        <v>224</v>
      </c>
      <c r="E807" s="111">
        <v>3</v>
      </c>
      <c r="F807" s="111">
        <v>17</v>
      </c>
      <c r="G807" s="111" t="s">
        <v>278</v>
      </c>
      <c r="H807" s="112">
        <v>25193</v>
      </c>
    </row>
    <row r="808" spans="1:8" ht="15">
      <c r="A808" s="108" t="s">
        <v>1191</v>
      </c>
      <c r="B808" s="109">
        <v>40255</v>
      </c>
      <c r="C808" s="110">
        <v>2010</v>
      </c>
      <c r="D808" s="111" t="s">
        <v>224</v>
      </c>
      <c r="E808" s="111">
        <v>3</v>
      </c>
      <c r="F808" s="111">
        <v>18</v>
      </c>
      <c r="G808" s="111" t="s">
        <v>279</v>
      </c>
      <c r="H808" s="112">
        <v>38942</v>
      </c>
    </row>
    <row r="809" spans="1:8" ht="15">
      <c r="A809" s="108" t="s">
        <v>1191</v>
      </c>
      <c r="B809" s="109">
        <v>40256</v>
      </c>
      <c r="C809" s="110">
        <v>2010</v>
      </c>
      <c r="D809" s="111" t="s">
        <v>224</v>
      </c>
      <c r="E809" s="111">
        <v>3</v>
      </c>
      <c r="F809" s="111">
        <v>19</v>
      </c>
      <c r="G809" s="111" t="s">
        <v>280</v>
      </c>
      <c r="H809" s="112">
        <v>53065</v>
      </c>
    </row>
    <row r="810" spans="1:8" ht="15">
      <c r="A810" s="108" t="s">
        <v>1191</v>
      </c>
      <c r="B810" s="109">
        <v>40257</v>
      </c>
      <c r="C810" s="110">
        <v>2010</v>
      </c>
      <c r="D810" s="111" t="s">
        <v>224</v>
      </c>
      <c r="E810" s="111">
        <v>3</v>
      </c>
      <c r="F810" s="111">
        <v>20</v>
      </c>
      <c r="G810" s="111" t="s">
        <v>281</v>
      </c>
      <c r="H810" s="112">
        <v>82272</v>
      </c>
    </row>
    <row r="811" spans="1:8" ht="15">
      <c r="A811" s="108" t="s">
        <v>1191</v>
      </c>
      <c r="B811" s="109">
        <v>40258</v>
      </c>
      <c r="C811" s="110">
        <v>2010</v>
      </c>
      <c r="D811" s="111" t="s">
        <v>224</v>
      </c>
      <c r="E811" s="111">
        <v>3</v>
      </c>
      <c r="F811" s="111">
        <v>21</v>
      </c>
      <c r="G811" s="111" t="s">
        <v>282</v>
      </c>
      <c r="H811" s="112">
        <v>31349</v>
      </c>
    </row>
    <row r="812" spans="1:8" ht="15">
      <c r="A812" s="108" t="s">
        <v>1191</v>
      </c>
      <c r="B812" s="109">
        <v>40259</v>
      </c>
      <c r="C812" s="110">
        <v>2010</v>
      </c>
      <c r="D812" s="111" t="s">
        <v>224</v>
      </c>
      <c r="E812" s="111">
        <v>4</v>
      </c>
      <c r="F812" s="111">
        <v>22</v>
      </c>
      <c r="G812" s="111" t="s">
        <v>1343</v>
      </c>
      <c r="H812" s="112">
        <v>28774</v>
      </c>
    </row>
    <row r="813" spans="1:8" ht="15">
      <c r="A813" s="108" t="s">
        <v>1191</v>
      </c>
      <c r="B813" s="109">
        <v>40260</v>
      </c>
      <c r="C813" s="110">
        <v>2010</v>
      </c>
      <c r="D813" s="111" t="s">
        <v>224</v>
      </c>
      <c r="E813" s="111">
        <v>4</v>
      </c>
      <c r="F813" s="111">
        <v>23</v>
      </c>
      <c r="G813" s="111" t="s">
        <v>1342</v>
      </c>
      <c r="H813" s="112">
        <v>74688</v>
      </c>
    </row>
    <row r="814" spans="1:8" ht="15">
      <c r="A814" s="108" t="s">
        <v>1191</v>
      </c>
      <c r="B814" s="109">
        <v>40261</v>
      </c>
      <c r="C814" s="110">
        <v>2010</v>
      </c>
      <c r="D814" s="111" t="s">
        <v>224</v>
      </c>
      <c r="E814" s="111">
        <v>4</v>
      </c>
      <c r="F814" s="111">
        <v>24</v>
      </c>
      <c r="G814" s="111" t="s">
        <v>278</v>
      </c>
      <c r="H814" s="112">
        <v>53448</v>
      </c>
    </row>
    <row r="815" spans="1:8" ht="15">
      <c r="A815" s="108" t="s">
        <v>1191</v>
      </c>
      <c r="B815" s="109">
        <v>40262</v>
      </c>
      <c r="C815" s="110">
        <v>2010</v>
      </c>
      <c r="D815" s="111" t="s">
        <v>224</v>
      </c>
      <c r="E815" s="111">
        <v>4</v>
      </c>
      <c r="F815" s="111">
        <v>25</v>
      </c>
      <c r="G815" s="111" t="s">
        <v>279</v>
      </c>
      <c r="H815" s="112">
        <v>39264</v>
      </c>
    </row>
    <row r="816" spans="1:8" ht="15">
      <c r="A816" s="108" t="s">
        <v>1191</v>
      </c>
      <c r="B816" s="109">
        <v>40263</v>
      </c>
      <c r="C816" s="110">
        <v>2010</v>
      </c>
      <c r="D816" s="111" t="s">
        <v>224</v>
      </c>
      <c r="E816" s="111">
        <v>4</v>
      </c>
      <c r="F816" s="111">
        <v>26</v>
      </c>
      <c r="G816" s="111" t="s">
        <v>280</v>
      </c>
      <c r="H816" s="112">
        <v>45471</v>
      </c>
    </row>
    <row r="817" spans="1:8" ht="15">
      <c r="A817" s="108" t="s">
        <v>1191</v>
      </c>
      <c r="B817" s="109">
        <v>40264</v>
      </c>
      <c r="C817" s="110">
        <v>2010</v>
      </c>
      <c r="D817" s="111" t="s">
        <v>224</v>
      </c>
      <c r="E817" s="111">
        <v>4</v>
      </c>
      <c r="F817" s="111">
        <v>27</v>
      </c>
      <c r="G817" s="111" t="s">
        <v>281</v>
      </c>
      <c r="H817" s="112">
        <v>26255</v>
      </c>
    </row>
    <row r="818" spans="1:8" ht="15">
      <c r="A818" s="108" t="s">
        <v>1191</v>
      </c>
      <c r="B818" s="109">
        <v>40265</v>
      </c>
      <c r="C818" s="110">
        <v>2010</v>
      </c>
      <c r="D818" s="111" t="s">
        <v>224</v>
      </c>
      <c r="E818" s="111">
        <v>4</v>
      </c>
      <c r="F818" s="111">
        <v>28</v>
      </c>
      <c r="G818" s="111" t="s">
        <v>282</v>
      </c>
      <c r="H818" s="112">
        <v>38488</v>
      </c>
    </row>
    <row r="819" spans="1:8" ht="15">
      <c r="A819" s="108" t="s">
        <v>1191</v>
      </c>
      <c r="B819" s="109">
        <v>40266</v>
      </c>
      <c r="C819" s="110">
        <v>2010</v>
      </c>
      <c r="D819" s="111" t="s">
        <v>224</v>
      </c>
      <c r="E819" s="111">
        <v>5</v>
      </c>
      <c r="F819" s="111">
        <v>29</v>
      </c>
      <c r="G819" s="111" t="s">
        <v>1343</v>
      </c>
      <c r="H819" s="112">
        <v>43786</v>
      </c>
    </row>
    <row r="820" spans="1:8" ht="15">
      <c r="A820" s="108" t="s">
        <v>1191</v>
      </c>
      <c r="B820" s="109">
        <v>40267</v>
      </c>
      <c r="C820" s="110">
        <v>2010</v>
      </c>
      <c r="D820" s="111" t="s">
        <v>224</v>
      </c>
      <c r="E820" s="111">
        <v>5</v>
      </c>
      <c r="F820" s="111">
        <v>30</v>
      </c>
      <c r="G820" s="111" t="s">
        <v>1342</v>
      </c>
      <c r="H820" s="112">
        <v>23855</v>
      </c>
    </row>
    <row r="821" spans="1:8" ht="15">
      <c r="A821" s="108" t="s">
        <v>1191</v>
      </c>
      <c r="B821" s="109">
        <v>40268</v>
      </c>
      <c r="C821" s="110">
        <v>2010</v>
      </c>
      <c r="D821" s="111" t="s">
        <v>224</v>
      </c>
      <c r="E821" s="111">
        <v>5</v>
      </c>
      <c r="F821" s="111">
        <v>31</v>
      </c>
      <c r="G821" s="111" t="s">
        <v>278</v>
      </c>
      <c r="H821" s="112">
        <v>52376</v>
      </c>
    </row>
    <row r="822" spans="1:8" ht="15">
      <c r="A822" s="108" t="s">
        <v>1191</v>
      </c>
      <c r="B822" s="109">
        <v>40269</v>
      </c>
      <c r="C822" s="110">
        <v>2010</v>
      </c>
      <c r="D822" s="111" t="s">
        <v>225</v>
      </c>
      <c r="E822" s="111">
        <v>1</v>
      </c>
      <c r="F822" s="111">
        <v>1</v>
      </c>
      <c r="G822" s="111" t="s">
        <v>279</v>
      </c>
      <c r="H822" s="112">
        <v>41569</v>
      </c>
    </row>
    <row r="823" spans="1:8" ht="15">
      <c r="A823" s="108" t="s">
        <v>1191</v>
      </c>
      <c r="B823" s="109">
        <v>40270</v>
      </c>
      <c r="C823" s="110">
        <v>2010</v>
      </c>
      <c r="D823" s="111" t="s">
        <v>225</v>
      </c>
      <c r="E823" s="111">
        <v>1</v>
      </c>
      <c r="F823" s="111">
        <v>2</v>
      </c>
      <c r="G823" s="111" t="s">
        <v>280</v>
      </c>
      <c r="H823" s="112">
        <v>14193</v>
      </c>
    </row>
    <row r="824" spans="1:8" ht="15">
      <c r="A824" s="108" t="s">
        <v>1191</v>
      </c>
      <c r="B824" s="109">
        <v>40271</v>
      </c>
      <c r="C824" s="110">
        <v>2010</v>
      </c>
      <c r="D824" s="111" t="s">
        <v>225</v>
      </c>
      <c r="E824" s="111">
        <v>1</v>
      </c>
      <c r="F824" s="111">
        <v>3</v>
      </c>
      <c r="G824" s="111" t="s">
        <v>281</v>
      </c>
      <c r="H824" s="112">
        <v>25145</v>
      </c>
    </row>
    <row r="825" spans="1:8" ht="15">
      <c r="A825" s="108" t="s">
        <v>1191</v>
      </c>
      <c r="B825" s="109">
        <v>40272</v>
      </c>
      <c r="C825" s="110">
        <v>2010</v>
      </c>
      <c r="D825" s="111" t="s">
        <v>225</v>
      </c>
      <c r="E825" s="111">
        <v>1</v>
      </c>
      <c r="F825" s="111">
        <v>4</v>
      </c>
      <c r="G825" s="111" t="s">
        <v>282</v>
      </c>
      <c r="H825" s="112">
        <v>62055</v>
      </c>
    </row>
    <row r="826" spans="1:8" ht="15">
      <c r="A826" s="108" t="s">
        <v>1191</v>
      </c>
      <c r="B826" s="109">
        <v>40273</v>
      </c>
      <c r="C826" s="110">
        <v>2010</v>
      </c>
      <c r="D826" s="111" t="s">
        <v>225</v>
      </c>
      <c r="E826" s="111">
        <v>1</v>
      </c>
      <c r="F826" s="111">
        <v>5</v>
      </c>
      <c r="G826" s="111" t="s">
        <v>1343</v>
      </c>
      <c r="H826" s="112">
        <v>74306</v>
      </c>
    </row>
    <row r="827" spans="1:8" ht="15">
      <c r="A827" s="108" t="s">
        <v>1191</v>
      </c>
      <c r="B827" s="109">
        <v>40274</v>
      </c>
      <c r="C827" s="110">
        <v>2010</v>
      </c>
      <c r="D827" s="111" t="s">
        <v>225</v>
      </c>
      <c r="E827" s="111">
        <v>1</v>
      </c>
      <c r="F827" s="111">
        <v>6</v>
      </c>
      <c r="G827" s="111" t="s">
        <v>1342</v>
      </c>
      <c r="H827" s="112">
        <v>86910</v>
      </c>
    </row>
    <row r="828" spans="1:8" ht="15">
      <c r="A828" s="108" t="s">
        <v>1191</v>
      </c>
      <c r="B828" s="109">
        <v>40275</v>
      </c>
      <c r="C828" s="110">
        <v>2010</v>
      </c>
      <c r="D828" s="111" t="s">
        <v>225</v>
      </c>
      <c r="E828" s="111">
        <v>1</v>
      </c>
      <c r="F828" s="111">
        <v>7</v>
      </c>
      <c r="G828" s="111" t="s">
        <v>278</v>
      </c>
      <c r="H828" s="112">
        <v>74359</v>
      </c>
    </row>
    <row r="829" spans="1:8" ht="15">
      <c r="A829" s="108" t="s">
        <v>1191</v>
      </c>
      <c r="B829" s="109">
        <v>40276</v>
      </c>
      <c r="C829" s="110">
        <v>2010</v>
      </c>
      <c r="D829" s="111" t="s">
        <v>225</v>
      </c>
      <c r="E829" s="111">
        <v>2</v>
      </c>
      <c r="F829" s="111">
        <v>8</v>
      </c>
      <c r="G829" s="111" t="s">
        <v>279</v>
      </c>
      <c r="H829" s="112">
        <v>70184</v>
      </c>
    </row>
    <row r="830" spans="1:8" ht="15">
      <c r="A830" s="108" t="s">
        <v>1191</v>
      </c>
      <c r="B830" s="109">
        <v>40277</v>
      </c>
      <c r="C830" s="110">
        <v>2010</v>
      </c>
      <c r="D830" s="111" t="s">
        <v>225</v>
      </c>
      <c r="E830" s="111">
        <v>2</v>
      </c>
      <c r="F830" s="111">
        <v>9</v>
      </c>
      <c r="G830" s="111" t="s">
        <v>280</v>
      </c>
      <c r="H830" s="112">
        <v>24916</v>
      </c>
    </row>
    <row r="831" spans="1:8" ht="15">
      <c r="A831" s="108" t="s">
        <v>1191</v>
      </c>
      <c r="B831" s="109">
        <v>40278</v>
      </c>
      <c r="C831" s="110">
        <v>2010</v>
      </c>
      <c r="D831" s="111" t="s">
        <v>225</v>
      </c>
      <c r="E831" s="111">
        <v>2</v>
      </c>
      <c r="F831" s="111">
        <v>10</v>
      </c>
      <c r="G831" s="111" t="s">
        <v>281</v>
      </c>
      <c r="H831" s="112">
        <v>84310</v>
      </c>
    </row>
    <row r="832" spans="1:8" ht="15">
      <c r="A832" s="108" t="s">
        <v>1191</v>
      </c>
      <c r="B832" s="109">
        <v>40279</v>
      </c>
      <c r="C832" s="110">
        <v>2010</v>
      </c>
      <c r="D832" s="111" t="s">
        <v>225</v>
      </c>
      <c r="E832" s="111">
        <v>2</v>
      </c>
      <c r="F832" s="111">
        <v>11</v>
      </c>
      <c r="G832" s="111" t="s">
        <v>282</v>
      </c>
      <c r="H832" s="112">
        <v>39831</v>
      </c>
    </row>
    <row r="833" spans="1:8" ht="15">
      <c r="A833" s="108" t="s">
        <v>1191</v>
      </c>
      <c r="B833" s="109">
        <v>40280</v>
      </c>
      <c r="C833" s="110">
        <v>2010</v>
      </c>
      <c r="D833" s="111" t="s">
        <v>225</v>
      </c>
      <c r="E833" s="111">
        <v>2</v>
      </c>
      <c r="F833" s="111">
        <v>12</v>
      </c>
      <c r="G833" s="111" t="s">
        <v>1343</v>
      </c>
      <c r="H833" s="112">
        <v>70703</v>
      </c>
    </row>
    <row r="834" spans="1:8" ht="15">
      <c r="A834" s="108" t="s">
        <v>1191</v>
      </c>
      <c r="B834" s="109">
        <v>40281</v>
      </c>
      <c r="C834" s="110">
        <v>2010</v>
      </c>
      <c r="D834" s="111" t="s">
        <v>225</v>
      </c>
      <c r="E834" s="111">
        <v>2</v>
      </c>
      <c r="F834" s="111">
        <v>13</v>
      </c>
      <c r="G834" s="111" t="s">
        <v>1342</v>
      </c>
      <c r="H834" s="112">
        <v>71535</v>
      </c>
    </row>
    <row r="835" spans="1:8" ht="15">
      <c r="A835" s="108" t="s">
        <v>1191</v>
      </c>
      <c r="B835" s="109">
        <v>40282</v>
      </c>
      <c r="C835" s="110">
        <v>2010</v>
      </c>
      <c r="D835" s="111" t="s">
        <v>225</v>
      </c>
      <c r="E835" s="111">
        <v>2</v>
      </c>
      <c r="F835" s="111">
        <v>14</v>
      </c>
      <c r="G835" s="111" t="s">
        <v>278</v>
      </c>
      <c r="H835" s="112">
        <v>58235</v>
      </c>
    </row>
    <row r="836" spans="1:8" ht="15">
      <c r="A836" s="108" t="s">
        <v>1191</v>
      </c>
      <c r="B836" s="109">
        <v>40283</v>
      </c>
      <c r="C836" s="110">
        <v>2010</v>
      </c>
      <c r="D836" s="111" t="s">
        <v>225</v>
      </c>
      <c r="E836" s="111">
        <v>3</v>
      </c>
      <c r="F836" s="111">
        <v>15</v>
      </c>
      <c r="G836" s="111" t="s">
        <v>279</v>
      </c>
      <c r="H836" s="112">
        <v>56735</v>
      </c>
    </row>
    <row r="837" spans="1:8" ht="15">
      <c r="A837" s="108" t="s">
        <v>1191</v>
      </c>
      <c r="B837" s="109">
        <v>40284</v>
      </c>
      <c r="C837" s="110">
        <v>2010</v>
      </c>
      <c r="D837" s="111" t="s">
        <v>225</v>
      </c>
      <c r="E837" s="111">
        <v>3</v>
      </c>
      <c r="F837" s="111">
        <v>16</v>
      </c>
      <c r="G837" s="111" t="s">
        <v>280</v>
      </c>
      <c r="H837" s="112">
        <v>53085</v>
      </c>
    </row>
    <row r="838" spans="1:8" ht="15">
      <c r="A838" s="108" t="s">
        <v>1191</v>
      </c>
      <c r="B838" s="109">
        <v>40285</v>
      </c>
      <c r="C838" s="110">
        <v>2010</v>
      </c>
      <c r="D838" s="111" t="s">
        <v>225</v>
      </c>
      <c r="E838" s="111">
        <v>3</v>
      </c>
      <c r="F838" s="111">
        <v>17</v>
      </c>
      <c r="G838" s="111" t="s">
        <v>281</v>
      </c>
      <c r="H838" s="112">
        <v>83959</v>
      </c>
    </row>
    <row r="839" spans="1:8" ht="15">
      <c r="A839" s="108" t="s">
        <v>1191</v>
      </c>
      <c r="B839" s="109">
        <v>40286</v>
      </c>
      <c r="C839" s="110">
        <v>2010</v>
      </c>
      <c r="D839" s="111" t="s">
        <v>225</v>
      </c>
      <c r="E839" s="111">
        <v>3</v>
      </c>
      <c r="F839" s="111">
        <v>18</v>
      </c>
      <c r="G839" s="111" t="s">
        <v>282</v>
      </c>
      <c r="H839" s="112">
        <v>72512</v>
      </c>
    </row>
    <row r="840" spans="1:8" ht="15">
      <c r="A840" s="108" t="s">
        <v>1191</v>
      </c>
      <c r="B840" s="109">
        <v>40287</v>
      </c>
      <c r="C840" s="110">
        <v>2010</v>
      </c>
      <c r="D840" s="111" t="s">
        <v>225</v>
      </c>
      <c r="E840" s="111">
        <v>3</v>
      </c>
      <c r="F840" s="111">
        <v>19</v>
      </c>
      <c r="G840" s="111" t="s">
        <v>1343</v>
      </c>
      <c r="H840" s="112">
        <v>77478</v>
      </c>
    </row>
    <row r="841" spans="1:8" ht="15">
      <c r="A841" s="108" t="s">
        <v>1191</v>
      </c>
      <c r="B841" s="109">
        <v>40288</v>
      </c>
      <c r="C841" s="110">
        <v>2010</v>
      </c>
      <c r="D841" s="111" t="s">
        <v>225</v>
      </c>
      <c r="E841" s="111">
        <v>3</v>
      </c>
      <c r="F841" s="111">
        <v>20</v>
      </c>
      <c r="G841" s="111" t="s">
        <v>1342</v>
      </c>
      <c r="H841" s="112">
        <v>26443</v>
      </c>
    </row>
    <row r="842" spans="1:8" ht="15">
      <c r="A842" s="108" t="s">
        <v>1191</v>
      </c>
      <c r="B842" s="109">
        <v>40289</v>
      </c>
      <c r="C842" s="110">
        <v>2010</v>
      </c>
      <c r="D842" s="111" t="s">
        <v>225</v>
      </c>
      <c r="E842" s="111">
        <v>3</v>
      </c>
      <c r="F842" s="111">
        <v>21</v>
      </c>
      <c r="G842" s="111" t="s">
        <v>278</v>
      </c>
      <c r="H842" s="112">
        <v>28336</v>
      </c>
    </row>
    <row r="843" spans="1:8" ht="15">
      <c r="A843" s="108" t="s">
        <v>1191</v>
      </c>
      <c r="B843" s="109">
        <v>40290</v>
      </c>
      <c r="C843" s="110">
        <v>2010</v>
      </c>
      <c r="D843" s="111" t="s">
        <v>225</v>
      </c>
      <c r="E843" s="111">
        <v>4</v>
      </c>
      <c r="F843" s="111">
        <v>22</v>
      </c>
      <c r="G843" s="111" t="s">
        <v>279</v>
      </c>
      <c r="H843" s="112">
        <v>43953</v>
      </c>
    </row>
    <row r="844" spans="1:8" ht="15">
      <c r="A844" s="108" t="s">
        <v>1191</v>
      </c>
      <c r="B844" s="109">
        <v>40291</v>
      </c>
      <c r="C844" s="110">
        <v>2010</v>
      </c>
      <c r="D844" s="111" t="s">
        <v>225</v>
      </c>
      <c r="E844" s="111">
        <v>4</v>
      </c>
      <c r="F844" s="111">
        <v>23</v>
      </c>
      <c r="G844" s="111" t="s">
        <v>280</v>
      </c>
      <c r="H844" s="112">
        <v>53488</v>
      </c>
    </row>
    <row r="845" spans="1:8" ht="15">
      <c r="A845" s="108" t="s">
        <v>1191</v>
      </c>
      <c r="B845" s="109">
        <v>40292</v>
      </c>
      <c r="C845" s="110">
        <v>2010</v>
      </c>
      <c r="D845" s="111" t="s">
        <v>225</v>
      </c>
      <c r="E845" s="111">
        <v>4</v>
      </c>
      <c r="F845" s="111">
        <v>24</v>
      </c>
      <c r="G845" s="111" t="s">
        <v>281</v>
      </c>
      <c r="H845" s="112">
        <v>23811</v>
      </c>
    </row>
    <row r="846" spans="1:8" ht="15">
      <c r="A846" s="108" t="s">
        <v>1191</v>
      </c>
      <c r="B846" s="109">
        <v>40293</v>
      </c>
      <c r="C846" s="110">
        <v>2010</v>
      </c>
      <c r="D846" s="111" t="s">
        <v>225</v>
      </c>
      <c r="E846" s="111">
        <v>4</v>
      </c>
      <c r="F846" s="111">
        <v>25</v>
      </c>
      <c r="G846" s="111" t="s">
        <v>282</v>
      </c>
      <c r="H846" s="112">
        <v>85957</v>
      </c>
    </row>
    <row r="847" spans="1:8" ht="15">
      <c r="A847" s="108" t="s">
        <v>1191</v>
      </c>
      <c r="B847" s="109">
        <v>40294</v>
      </c>
      <c r="C847" s="110">
        <v>2010</v>
      </c>
      <c r="D847" s="111" t="s">
        <v>225</v>
      </c>
      <c r="E847" s="111">
        <v>4</v>
      </c>
      <c r="F847" s="111">
        <v>26</v>
      </c>
      <c r="G847" s="111" t="s">
        <v>1343</v>
      </c>
      <c r="H847" s="112">
        <v>61375</v>
      </c>
    </row>
    <row r="848" spans="1:8" ht="15">
      <c r="A848" s="108" t="s">
        <v>1191</v>
      </c>
      <c r="B848" s="109">
        <v>40295</v>
      </c>
      <c r="C848" s="110">
        <v>2010</v>
      </c>
      <c r="D848" s="111" t="s">
        <v>225</v>
      </c>
      <c r="E848" s="111">
        <v>4</v>
      </c>
      <c r="F848" s="111">
        <v>27</v>
      </c>
      <c r="G848" s="111" t="s">
        <v>1342</v>
      </c>
      <c r="H848" s="112">
        <v>80572</v>
      </c>
    </row>
    <row r="849" spans="1:8" ht="15">
      <c r="A849" s="108" t="s">
        <v>1191</v>
      </c>
      <c r="B849" s="109">
        <v>40296</v>
      </c>
      <c r="C849" s="110">
        <v>2010</v>
      </c>
      <c r="D849" s="111" t="s">
        <v>225</v>
      </c>
      <c r="E849" s="111">
        <v>4</v>
      </c>
      <c r="F849" s="111">
        <v>28</v>
      </c>
      <c r="G849" s="111" t="s">
        <v>278</v>
      </c>
      <c r="H849" s="112">
        <v>69569</v>
      </c>
    </row>
    <row r="850" spans="1:8" ht="15">
      <c r="A850" s="108" t="s">
        <v>1191</v>
      </c>
      <c r="B850" s="109">
        <v>40297</v>
      </c>
      <c r="C850" s="110">
        <v>2010</v>
      </c>
      <c r="D850" s="111" t="s">
        <v>225</v>
      </c>
      <c r="E850" s="111">
        <v>5</v>
      </c>
      <c r="F850" s="111">
        <v>29</v>
      </c>
      <c r="G850" s="111" t="s">
        <v>279</v>
      </c>
      <c r="H850" s="112">
        <v>67240</v>
      </c>
    </row>
    <row r="851" spans="1:8" ht="15">
      <c r="A851" s="108" t="s">
        <v>1191</v>
      </c>
      <c r="B851" s="109">
        <v>40298</v>
      </c>
      <c r="C851" s="110">
        <v>2010</v>
      </c>
      <c r="D851" s="111" t="s">
        <v>225</v>
      </c>
      <c r="E851" s="111">
        <v>5</v>
      </c>
      <c r="F851" s="111">
        <v>30</v>
      </c>
      <c r="G851" s="111" t="s">
        <v>280</v>
      </c>
      <c r="H851" s="112">
        <v>46665</v>
      </c>
    </row>
    <row r="852" spans="1:8" ht="15">
      <c r="A852" s="108" t="s">
        <v>1191</v>
      </c>
      <c r="B852" s="109">
        <v>40299</v>
      </c>
      <c r="C852" s="110">
        <v>2010</v>
      </c>
      <c r="D852" s="111" t="s">
        <v>226</v>
      </c>
      <c r="E852" s="111">
        <v>1</v>
      </c>
      <c r="F852" s="111">
        <v>1</v>
      </c>
      <c r="G852" s="111" t="s">
        <v>281</v>
      </c>
      <c r="H852" s="112">
        <v>62407</v>
      </c>
    </row>
    <row r="853" spans="1:8" ht="15">
      <c r="A853" s="108" t="s">
        <v>1191</v>
      </c>
      <c r="B853" s="109">
        <v>40300</v>
      </c>
      <c r="C853" s="110">
        <v>2010</v>
      </c>
      <c r="D853" s="111" t="s">
        <v>226</v>
      </c>
      <c r="E853" s="111">
        <v>1</v>
      </c>
      <c r="F853" s="111">
        <v>2</v>
      </c>
      <c r="G853" s="111" t="s">
        <v>282</v>
      </c>
      <c r="H853" s="112">
        <v>49938</v>
      </c>
    </row>
    <row r="854" spans="1:8" ht="15">
      <c r="A854" s="108" t="s">
        <v>1191</v>
      </c>
      <c r="B854" s="109">
        <v>40301</v>
      </c>
      <c r="C854" s="110">
        <v>2010</v>
      </c>
      <c r="D854" s="111" t="s">
        <v>226</v>
      </c>
      <c r="E854" s="111">
        <v>1</v>
      </c>
      <c r="F854" s="111">
        <v>3</v>
      </c>
      <c r="G854" s="111" t="s">
        <v>1343</v>
      </c>
      <c r="H854" s="112">
        <v>55005</v>
      </c>
    </row>
    <row r="855" spans="1:8" ht="15">
      <c r="A855" s="108" t="s">
        <v>1191</v>
      </c>
      <c r="B855" s="109">
        <v>40302</v>
      </c>
      <c r="C855" s="110">
        <v>2010</v>
      </c>
      <c r="D855" s="111" t="s">
        <v>226</v>
      </c>
      <c r="E855" s="111">
        <v>1</v>
      </c>
      <c r="F855" s="111">
        <v>4</v>
      </c>
      <c r="G855" s="111" t="s">
        <v>1342</v>
      </c>
      <c r="H855" s="112">
        <v>69517</v>
      </c>
    </row>
    <row r="856" spans="1:8" ht="15">
      <c r="A856" s="108" t="s">
        <v>1191</v>
      </c>
      <c r="B856" s="109">
        <v>40303</v>
      </c>
      <c r="C856" s="110">
        <v>2010</v>
      </c>
      <c r="D856" s="111" t="s">
        <v>226</v>
      </c>
      <c r="E856" s="111">
        <v>1</v>
      </c>
      <c r="F856" s="111">
        <v>5</v>
      </c>
      <c r="G856" s="111" t="s">
        <v>278</v>
      </c>
      <c r="H856" s="112">
        <v>49872</v>
      </c>
    </row>
    <row r="857" spans="1:8" ht="15">
      <c r="A857" s="108" t="s">
        <v>1191</v>
      </c>
      <c r="B857" s="109">
        <v>40304</v>
      </c>
      <c r="C857" s="110">
        <v>2010</v>
      </c>
      <c r="D857" s="111" t="s">
        <v>226</v>
      </c>
      <c r="E857" s="111">
        <v>1</v>
      </c>
      <c r="F857" s="111">
        <v>6</v>
      </c>
      <c r="G857" s="111" t="s">
        <v>279</v>
      </c>
      <c r="H857" s="112">
        <v>28175</v>
      </c>
    </row>
    <row r="858" spans="1:8" ht="15">
      <c r="A858" s="108" t="s">
        <v>1191</v>
      </c>
      <c r="B858" s="109">
        <v>40305</v>
      </c>
      <c r="C858" s="110">
        <v>2010</v>
      </c>
      <c r="D858" s="111" t="s">
        <v>226</v>
      </c>
      <c r="E858" s="111">
        <v>1</v>
      </c>
      <c r="F858" s="111">
        <v>7</v>
      </c>
      <c r="G858" s="111" t="s">
        <v>280</v>
      </c>
      <c r="H858" s="112">
        <v>40966</v>
      </c>
    </row>
    <row r="859" spans="1:8" ht="15">
      <c r="A859" s="108" t="s">
        <v>1191</v>
      </c>
      <c r="B859" s="109">
        <v>40306</v>
      </c>
      <c r="C859" s="110">
        <v>2010</v>
      </c>
      <c r="D859" s="111" t="s">
        <v>226</v>
      </c>
      <c r="E859" s="111">
        <v>2</v>
      </c>
      <c r="F859" s="111">
        <v>8</v>
      </c>
      <c r="G859" s="111" t="s">
        <v>281</v>
      </c>
      <c r="H859" s="112">
        <v>19377</v>
      </c>
    </row>
    <row r="860" spans="1:8" ht="15">
      <c r="A860" s="108" t="s">
        <v>1191</v>
      </c>
      <c r="B860" s="109">
        <v>40307</v>
      </c>
      <c r="C860" s="110">
        <v>2010</v>
      </c>
      <c r="D860" s="111" t="s">
        <v>226</v>
      </c>
      <c r="E860" s="111">
        <v>2</v>
      </c>
      <c r="F860" s="111">
        <v>9</v>
      </c>
      <c r="G860" s="111" t="s">
        <v>282</v>
      </c>
      <c r="H860" s="112">
        <v>83628</v>
      </c>
    </row>
    <row r="861" spans="1:8" ht="15">
      <c r="A861" s="108" t="s">
        <v>1191</v>
      </c>
      <c r="B861" s="109">
        <v>40308</v>
      </c>
      <c r="C861" s="110">
        <v>2010</v>
      </c>
      <c r="D861" s="111" t="s">
        <v>226</v>
      </c>
      <c r="E861" s="111">
        <v>2</v>
      </c>
      <c r="F861" s="111">
        <v>10</v>
      </c>
      <c r="G861" s="111" t="s">
        <v>1343</v>
      </c>
      <c r="H861" s="112">
        <v>87049</v>
      </c>
    </row>
    <row r="862" spans="1:8" ht="15">
      <c r="A862" s="108" t="s">
        <v>1191</v>
      </c>
      <c r="B862" s="109">
        <v>40309</v>
      </c>
      <c r="C862" s="110">
        <v>2010</v>
      </c>
      <c r="D862" s="111" t="s">
        <v>226</v>
      </c>
      <c r="E862" s="111">
        <v>2</v>
      </c>
      <c r="F862" s="111">
        <v>11</v>
      </c>
      <c r="G862" s="111" t="s">
        <v>1342</v>
      </c>
      <c r="H862" s="112">
        <v>67895</v>
      </c>
    </row>
    <row r="863" spans="1:8" ht="15">
      <c r="A863" s="108" t="s">
        <v>1191</v>
      </c>
      <c r="B863" s="109">
        <v>40310</v>
      </c>
      <c r="C863" s="110">
        <v>2010</v>
      </c>
      <c r="D863" s="111" t="s">
        <v>226</v>
      </c>
      <c r="E863" s="111">
        <v>2</v>
      </c>
      <c r="F863" s="111">
        <v>12</v>
      </c>
      <c r="G863" s="111" t="s">
        <v>278</v>
      </c>
      <c r="H863" s="112">
        <v>84946</v>
      </c>
    </row>
    <row r="864" spans="1:8" ht="15">
      <c r="A864" s="108" t="s">
        <v>1191</v>
      </c>
      <c r="B864" s="109">
        <v>40311</v>
      </c>
      <c r="C864" s="110">
        <v>2010</v>
      </c>
      <c r="D864" s="111" t="s">
        <v>226</v>
      </c>
      <c r="E864" s="111">
        <v>2</v>
      </c>
      <c r="F864" s="111">
        <v>13</v>
      </c>
      <c r="G864" s="111" t="s">
        <v>279</v>
      </c>
      <c r="H864" s="112">
        <v>77196</v>
      </c>
    </row>
    <row r="865" spans="1:8" ht="15">
      <c r="A865" s="108" t="s">
        <v>1191</v>
      </c>
      <c r="B865" s="109">
        <v>40312</v>
      </c>
      <c r="C865" s="110">
        <v>2010</v>
      </c>
      <c r="D865" s="111" t="s">
        <v>226</v>
      </c>
      <c r="E865" s="111">
        <v>2</v>
      </c>
      <c r="F865" s="111">
        <v>14</v>
      </c>
      <c r="G865" s="111" t="s">
        <v>280</v>
      </c>
      <c r="H865" s="112">
        <v>67488</v>
      </c>
    </row>
    <row r="866" spans="1:8" ht="15">
      <c r="A866" s="108" t="s">
        <v>1191</v>
      </c>
      <c r="B866" s="109">
        <v>40313</v>
      </c>
      <c r="C866" s="110">
        <v>2010</v>
      </c>
      <c r="D866" s="111" t="s">
        <v>226</v>
      </c>
      <c r="E866" s="111">
        <v>3</v>
      </c>
      <c r="F866" s="111">
        <v>15</v>
      </c>
      <c r="G866" s="111" t="s">
        <v>281</v>
      </c>
      <c r="H866" s="112">
        <v>79609</v>
      </c>
    </row>
    <row r="867" spans="1:8" ht="15">
      <c r="A867" s="108" t="s">
        <v>1191</v>
      </c>
      <c r="B867" s="109">
        <v>40314</v>
      </c>
      <c r="C867" s="110">
        <v>2010</v>
      </c>
      <c r="D867" s="111" t="s">
        <v>226</v>
      </c>
      <c r="E867" s="111">
        <v>3</v>
      </c>
      <c r="F867" s="111">
        <v>16</v>
      </c>
      <c r="G867" s="111" t="s">
        <v>282</v>
      </c>
      <c r="H867" s="112">
        <v>36109</v>
      </c>
    </row>
    <row r="868" spans="1:8" ht="15">
      <c r="A868" s="108" t="s">
        <v>1191</v>
      </c>
      <c r="B868" s="109">
        <v>40315</v>
      </c>
      <c r="C868" s="110">
        <v>2010</v>
      </c>
      <c r="D868" s="111" t="s">
        <v>226</v>
      </c>
      <c r="E868" s="111">
        <v>3</v>
      </c>
      <c r="F868" s="111">
        <v>17</v>
      </c>
      <c r="G868" s="111" t="s">
        <v>1343</v>
      </c>
      <c r="H868" s="112">
        <v>62773</v>
      </c>
    </row>
    <row r="869" spans="1:8" ht="15">
      <c r="A869" s="108" t="s">
        <v>1191</v>
      </c>
      <c r="B869" s="109">
        <v>40316</v>
      </c>
      <c r="C869" s="110">
        <v>2010</v>
      </c>
      <c r="D869" s="111" t="s">
        <v>226</v>
      </c>
      <c r="E869" s="111">
        <v>3</v>
      </c>
      <c r="F869" s="111">
        <v>18</v>
      </c>
      <c r="G869" s="111" t="s">
        <v>1342</v>
      </c>
      <c r="H869" s="112">
        <v>63399</v>
      </c>
    </row>
    <row r="870" spans="1:8" ht="15">
      <c r="A870" s="108" t="s">
        <v>1191</v>
      </c>
      <c r="B870" s="109">
        <v>40317</v>
      </c>
      <c r="C870" s="110">
        <v>2010</v>
      </c>
      <c r="D870" s="111" t="s">
        <v>226</v>
      </c>
      <c r="E870" s="111">
        <v>3</v>
      </c>
      <c r="F870" s="111">
        <v>19</v>
      </c>
      <c r="G870" s="111" t="s">
        <v>278</v>
      </c>
      <c r="H870" s="112">
        <v>52102</v>
      </c>
    </row>
    <row r="871" spans="1:8" ht="15">
      <c r="A871" s="108" t="s">
        <v>1191</v>
      </c>
      <c r="B871" s="109">
        <v>40318</v>
      </c>
      <c r="C871" s="110">
        <v>2010</v>
      </c>
      <c r="D871" s="111" t="s">
        <v>226</v>
      </c>
      <c r="E871" s="111">
        <v>3</v>
      </c>
      <c r="F871" s="111">
        <v>20</v>
      </c>
      <c r="G871" s="111" t="s">
        <v>279</v>
      </c>
      <c r="H871" s="112">
        <v>46086</v>
      </c>
    </row>
    <row r="872" spans="1:8" ht="15">
      <c r="A872" s="108" t="s">
        <v>1191</v>
      </c>
      <c r="B872" s="109">
        <v>40319</v>
      </c>
      <c r="C872" s="110">
        <v>2010</v>
      </c>
      <c r="D872" s="111" t="s">
        <v>226</v>
      </c>
      <c r="E872" s="111">
        <v>3</v>
      </c>
      <c r="F872" s="111">
        <v>21</v>
      </c>
      <c r="G872" s="111" t="s">
        <v>280</v>
      </c>
      <c r="H872" s="112">
        <v>67456</v>
      </c>
    </row>
    <row r="873" spans="1:8" ht="15">
      <c r="A873" s="108" t="s">
        <v>1191</v>
      </c>
      <c r="B873" s="109">
        <v>40320</v>
      </c>
      <c r="C873" s="110">
        <v>2010</v>
      </c>
      <c r="D873" s="111" t="s">
        <v>226</v>
      </c>
      <c r="E873" s="111">
        <v>4</v>
      </c>
      <c r="F873" s="111">
        <v>22</v>
      </c>
      <c r="G873" s="111" t="s">
        <v>281</v>
      </c>
      <c r="H873" s="112">
        <v>15949</v>
      </c>
    </row>
    <row r="874" spans="1:8" ht="15">
      <c r="A874" s="108" t="s">
        <v>1191</v>
      </c>
      <c r="B874" s="109">
        <v>40321</v>
      </c>
      <c r="C874" s="110">
        <v>2010</v>
      </c>
      <c r="D874" s="111" t="s">
        <v>226</v>
      </c>
      <c r="E874" s="111">
        <v>4</v>
      </c>
      <c r="F874" s="111">
        <v>23</v>
      </c>
      <c r="G874" s="111" t="s">
        <v>282</v>
      </c>
      <c r="H874" s="112">
        <v>74496</v>
      </c>
    </row>
    <row r="875" spans="1:8" ht="15">
      <c r="A875" s="108" t="s">
        <v>1191</v>
      </c>
      <c r="B875" s="109">
        <v>40322</v>
      </c>
      <c r="C875" s="110">
        <v>2010</v>
      </c>
      <c r="D875" s="111" t="s">
        <v>226</v>
      </c>
      <c r="E875" s="111">
        <v>4</v>
      </c>
      <c r="F875" s="111">
        <v>24</v>
      </c>
      <c r="G875" s="111" t="s">
        <v>1343</v>
      </c>
      <c r="H875" s="112">
        <v>58588</v>
      </c>
    </row>
    <row r="876" spans="1:8" ht="15">
      <c r="A876" s="108" t="s">
        <v>1191</v>
      </c>
      <c r="B876" s="109">
        <v>40323</v>
      </c>
      <c r="C876" s="110">
        <v>2010</v>
      </c>
      <c r="D876" s="111" t="s">
        <v>226</v>
      </c>
      <c r="E876" s="111">
        <v>4</v>
      </c>
      <c r="F876" s="111">
        <v>25</v>
      </c>
      <c r="G876" s="111" t="s">
        <v>1342</v>
      </c>
      <c r="H876" s="112">
        <v>70330</v>
      </c>
    </row>
    <row r="877" spans="1:8" ht="15">
      <c r="A877" s="108" t="s">
        <v>1191</v>
      </c>
      <c r="B877" s="109">
        <v>40324</v>
      </c>
      <c r="C877" s="110">
        <v>2010</v>
      </c>
      <c r="D877" s="111" t="s">
        <v>226</v>
      </c>
      <c r="E877" s="111">
        <v>4</v>
      </c>
      <c r="F877" s="111">
        <v>26</v>
      </c>
      <c r="G877" s="111" t="s">
        <v>278</v>
      </c>
      <c r="H877" s="112">
        <v>74019</v>
      </c>
    </row>
    <row r="878" spans="1:8" ht="15">
      <c r="A878" s="108" t="s">
        <v>1191</v>
      </c>
      <c r="B878" s="109">
        <v>40325</v>
      </c>
      <c r="C878" s="110">
        <v>2010</v>
      </c>
      <c r="D878" s="111" t="s">
        <v>226</v>
      </c>
      <c r="E878" s="111">
        <v>4</v>
      </c>
      <c r="F878" s="111">
        <v>27</v>
      </c>
      <c r="G878" s="111" t="s">
        <v>279</v>
      </c>
      <c r="H878" s="112">
        <v>86253</v>
      </c>
    </row>
    <row r="879" spans="1:8" ht="15">
      <c r="A879" s="108" t="s">
        <v>1191</v>
      </c>
      <c r="B879" s="109">
        <v>40326</v>
      </c>
      <c r="C879" s="110">
        <v>2010</v>
      </c>
      <c r="D879" s="111" t="s">
        <v>226</v>
      </c>
      <c r="E879" s="111">
        <v>4</v>
      </c>
      <c r="F879" s="111">
        <v>28</v>
      </c>
      <c r="G879" s="111" t="s">
        <v>280</v>
      </c>
      <c r="H879" s="112">
        <v>19736</v>
      </c>
    </row>
    <row r="880" spans="1:8" ht="15">
      <c r="A880" s="108" t="s">
        <v>1191</v>
      </c>
      <c r="B880" s="109">
        <v>40327</v>
      </c>
      <c r="C880" s="110">
        <v>2010</v>
      </c>
      <c r="D880" s="111" t="s">
        <v>226</v>
      </c>
      <c r="E880" s="111">
        <v>5</v>
      </c>
      <c r="F880" s="111">
        <v>29</v>
      </c>
      <c r="G880" s="111" t="s">
        <v>281</v>
      </c>
      <c r="H880" s="112">
        <v>23110</v>
      </c>
    </row>
    <row r="881" spans="1:8" ht="15">
      <c r="A881" s="108" t="s">
        <v>1191</v>
      </c>
      <c r="B881" s="109">
        <v>40328</v>
      </c>
      <c r="C881" s="110">
        <v>2010</v>
      </c>
      <c r="D881" s="111" t="s">
        <v>226</v>
      </c>
      <c r="E881" s="111">
        <v>5</v>
      </c>
      <c r="F881" s="111">
        <v>30</v>
      </c>
      <c r="G881" s="111" t="s">
        <v>282</v>
      </c>
      <c r="H881" s="112">
        <v>20580</v>
      </c>
    </row>
    <row r="882" spans="1:8" ht="15">
      <c r="A882" s="108" t="s">
        <v>1191</v>
      </c>
      <c r="B882" s="109">
        <v>40329</v>
      </c>
      <c r="C882" s="110">
        <v>2010</v>
      </c>
      <c r="D882" s="111" t="s">
        <v>226</v>
      </c>
      <c r="E882" s="111">
        <v>5</v>
      </c>
      <c r="F882" s="111">
        <v>31</v>
      </c>
      <c r="G882" s="111" t="s">
        <v>1343</v>
      </c>
      <c r="H882" s="112">
        <v>57628</v>
      </c>
    </row>
    <row r="883" spans="1:8" ht="15">
      <c r="A883" s="108" t="s">
        <v>1191</v>
      </c>
      <c r="B883" s="109">
        <v>40330</v>
      </c>
      <c r="C883" s="110">
        <v>2010</v>
      </c>
      <c r="D883" s="111" t="s">
        <v>227</v>
      </c>
      <c r="E883" s="111">
        <v>1</v>
      </c>
      <c r="F883" s="111">
        <v>1</v>
      </c>
      <c r="G883" s="111" t="s">
        <v>1342</v>
      </c>
      <c r="H883" s="112">
        <v>79558</v>
      </c>
    </row>
    <row r="884" spans="1:8" ht="15">
      <c r="A884" s="108" t="s">
        <v>1191</v>
      </c>
      <c r="B884" s="109">
        <v>40331</v>
      </c>
      <c r="C884" s="110">
        <v>2010</v>
      </c>
      <c r="D884" s="111" t="s">
        <v>227</v>
      </c>
      <c r="E884" s="111">
        <v>1</v>
      </c>
      <c r="F884" s="111">
        <v>2</v>
      </c>
      <c r="G884" s="111" t="s">
        <v>278</v>
      </c>
      <c r="H884" s="112">
        <v>72910</v>
      </c>
    </row>
    <row r="885" spans="1:8" ht="15">
      <c r="A885" s="108" t="s">
        <v>1191</v>
      </c>
      <c r="B885" s="109">
        <v>40332</v>
      </c>
      <c r="C885" s="110">
        <v>2010</v>
      </c>
      <c r="D885" s="111" t="s">
        <v>227</v>
      </c>
      <c r="E885" s="111">
        <v>1</v>
      </c>
      <c r="F885" s="111">
        <v>3</v>
      </c>
      <c r="G885" s="111" t="s">
        <v>279</v>
      </c>
      <c r="H885" s="112">
        <v>80172</v>
      </c>
    </row>
    <row r="886" spans="1:8" ht="15">
      <c r="A886" s="108" t="s">
        <v>1191</v>
      </c>
      <c r="B886" s="109">
        <v>40333</v>
      </c>
      <c r="C886" s="110">
        <v>2010</v>
      </c>
      <c r="D886" s="111" t="s">
        <v>227</v>
      </c>
      <c r="E886" s="111">
        <v>1</v>
      </c>
      <c r="F886" s="111">
        <v>4</v>
      </c>
      <c r="G886" s="111" t="s">
        <v>280</v>
      </c>
      <c r="H886" s="112">
        <v>21644</v>
      </c>
    </row>
    <row r="887" spans="1:8" ht="15">
      <c r="A887" s="108" t="s">
        <v>1191</v>
      </c>
      <c r="B887" s="109">
        <v>40334</v>
      </c>
      <c r="C887" s="110">
        <v>2010</v>
      </c>
      <c r="D887" s="111" t="s">
        <v>227</v>
      </c>
      <c r="E887" s="111">
        <v>1</v>
      </c>
      <c r="F887" s="111">
        <v>5</v>
      </c>
      <c r="G887" s="111" t="s">
        <v>281</v>
      </c>
      <c r="H887" s="112">
        <v>79471</v>
      </c>
    </row>
    <row r="888" spans="1:8" ht="15">
      <c r="A888" s="108" t="s">
        <v>1191</v>
      </c>
      <c r="B888" s="109">
        <v>40335</v>
      </c>
      <c r="C888" s="110">
        <v>2010</v>
      </c>
      <c r="D888" s="111" t="s">
        <v>227</v>
      </c>
      <c r="E888" s="111">
        <v>1</v>
      </c>
      <c r="F888" s="111">
        <v>6</v>
      </c>
      <c r="G888" s="111" t="s">
        <v>282</v>
      </c>
      <c r="H888" s="112">
        <v>64054</v>
      </c>
    </row>
    <row r="889" spans="1:8" ht="15">
      <c r="A889" s="108" t="s">
        <v>1191</v>
      </c>
      <c r="B889" s="109">
        <v>40336</v>
      </c>
      <c r="C889" s="110">
        <v>2010</v>
      </c>
      <c r="D889" s="111" t="s">
        <v>227</v>
      </c>
      <c r="E889" s="111">
        <v>1</v>
      </c>
      <c r="F889" s="111">
        <v>7</v>
      </c>
      <c r="G889" s="111" t="s">
        <v>1343</v>
      </c>
      <c r="H889" s="112">
        <v>80143</v>
      </c>
    </row>
    <row r="890" spans="1:8" ht="15">
      <c r="A890" s="108" t="s">
        <v>1191</v>
      </c>
      <c r="B890" s="109">
        <v>40337</v>
      </c>
      <c r="C890" s="110">
        <v>2010</v>
      </c>
      <c r="D890" s="111" t="s">
        <v>227</v>
      </c>
      <c r="E890" s="111">
        <v>2</v>
      </c>
      <c r="F890" s="111">
        <v>8</v>
      </c>
      <c r="G890" s="111" t="s">
        <v>1342</v>
      </c>
      <c r="H890" s="112">
        <v>37059</v>
      </c>
    </row>
    <row r="891" spans="1:8" ht="15">
      <c r="A891" s="108" t="s">
        <v>1191</v>
      </c>
      <c r="B891" s="109">
        <v>40338</v>
      </c>
      <c r="C891" s="110">
        <v>2010</v>
      </c>
      <c r="D891" s="111" t="s">
        <v>227</v>
      </c>
      <c r="E891" s="111">
        <v>2</v>
      </c>
      <c r="F891" s="111">
        <v>9</v>
      </c>
      <c r="G891" s="111" t="s">
        <v>278</v>
      </c>
      <c r="H891" s="112">
        <v>26457</v>
      </c>
    </row>
    <row r="892" spans="1:8" ht="15">
      <c r="A892" s="108" t="s">
        <v>1191</v>
      </c>
      <c r="B892" s="109">
        <v>40339</v>
      </c>
      <c r="C892" s="110">
        <v>2010</v>
      </c>
      <c r="D892" s="111" t="s">
        <v>227</v>
      </c>
      <c r="E892" s="111">
        <v>2</v>
      </c>
      <c r="F892" s="111">
        <v>10</v>
      </c>
      <c r="G892" s="111" t="s">
        <v>279</v>
      </c>
      <c r="H892" s="112">
        <v>63558</v>
      </c>
    </row>
    <row r="893" spans="1:8" ht="15">
      <c r="A893" s="108" t="s">
        <v>1191</v>
      </c>
      <c r="B893" s="109">
        <v>40340</v>
      </c>
      <c r="C893" s="110">
        <v>2010</v>
      </c>
      <c r="D893" s="111" t="s">
        <v>227</v>
      </c>
      <c r="E893" s="111">
        <v>2</v>
      </c>
      <c r="F893" s="111">
        <v>11</v>
      </c>
      <c r="G893" s="111" t="s">
        <v>280</v>
      </c>
      <c r="H893" s="112">
        <v>82298</v>
      </c>
    </row>
    <row r="894" spans="1:8" ht="15">
      <c r="A894" s="108" t="s">
        <v>1191</v>
      </c>
      <c r="B894" s="109">
        <v>40341</v>
      </c>
      <c r="C894" s="110">
        <v>2010</v>
      </c>
      <c r="D894" s="111" t="s">
        <v>227</v>
      </c>
      <c r="E894" s="111">
        <v>2</v>
      </c>
      <c r="F894" s="111">
        <v>12</v>
      </c>
      <c r="G894" s="111" t="s">
        <v>281</v>
      </c>
      <c r="H894" s="112">
        <v>17887</v>
      </c>
    </row>
    <row r="895" spans="1:8" ht="15">
      <c r="A895" s="108" t="s">
        <v>1191</v>
      </c>
      <c r="B895" s="109">
        <v>40342</v>
      </c>
      <c r="C895" s="110">
        <v>2010</v>
      </c>
      <c r="D895" s="111" t="s">
        <v>227</v>
      </c>
      <c r="E895" s="111">
        <v>2</v>
      </c>
      <c r="F895" s="111">
        <v>13</v>
      </c>
      <c r="G895" s="111" t="s">
        <v>282</v>
      </c>
      <c r="H895" s="112">
        <v>35705</v>
      </c>
    </row>
    <row r="896" spans="1:8" ht="15">
      <c r="A896" s="108" t="s">
        <v>1191</v>
      </c>
      <c r="B896" s="109">
        <v>40343</v>
      </c>
      <c r="C896" s="110">
        <v>2010</v>
      </c>
      <c r="D896" s="111" t="s">
        <v>227</v>
      </c>
      <c r="E896" s="111">
        <v>2</v>
      </c>
      <c r="F896" s="111">
        <v>14</v>
      </c>
      <c r="G896" s="111" t="s">
        <v>1343</v>
      </c>
      <c r="H896" s="112">
        <v>43832</v>
      </c>
    </row>
    <row r="897" spans="1:8" ht="15">
      <c r="A897" s="108" t="s">
        <v>1191</v>
      </c>
      <c r="B897" s="109">
        <v>40344</v>
      </c>
      <c r="C897" s="110">
        <v>2010</v>
      </c>
      <c r="D897" s="111" t="s">
        <v>227</v>
      </c>
      <c r="E897" s="111">
        <v>3</v>
      </c>
      <c r="F897" s="111">
        <v>15</v>
      </c>
      <c r="G897" s="111" t="s">
        <v>1342</v>
      </c>
      <c r="H897" s="112">
        <v>65368</v>
      </c>
    </row>
    <row r="898" spans="1:8" ht="15">
      <c r="A898" s="108" t="s">
        <v>1191</v>
      </c>
      <c r="B898" s="109">
        <v>40345</v>
      </c>
      <c r="C898" s="110">
        <v>2010</v>
      </c>
      <c r="D898" s="111" t="s">
        <v>227</v>
      </c>
      <c r="E898" s="111">
        <v>3</v>
      </c>
      <c r="F898" s="111">
        <v>16</v>
      </c>
      <c r="G898" s="111" t="s">
        <v>278</v>
      </c>
      <c r="H898" s="112">
        <v>86232</v>
      </c>
    </row>
    <row r="899" spans="1:8" ht="15">
      <c r="A899" s="108" t="s">
        <v>1191</v>
      </c>
      <c r="B899" s="109">
        <v>40346</v>
      </c>
      <c r="C899" s="110">
        <v>2010</v>
      </c>
      <c r="D899" s="111" t="s">
        <v>227</v>
      </c>
      <c r="E899" s="111">
        <v>3</v>
      </c>
      <c r="F899" s="111">
        <v>17</v>
      </c>
      <c r="G899" s="111" t="s">
        <v>279</v>
      </c>
      <c r="H899" s="112">
        <v>20597</v>
      </c>
    </row>
    <row r="900" spans="1:8" ht="15">
      <c r="A900" s="108" t="s">
        <v>1191</v>
      </c>
      <c r="B900" s="109">
        <v>40347</v>
      </c>
      <c r="C900" s="110">
        <v>2010</v>
      </c>
      <c r="D900" s="111" t="s">
        <v>227</v>
      </c>
      <c r="E900" s="111">
        <v>3</v>
      </c>
      <c r="F900" s="111">
        <v>18</v>
      </c>
      <c r="G900" s="111" t="s">
        <v>280</v>
      </c>
      <c r="H900" s="112">
        <v>52812</v>
      </c>
    </row>
    <row r="901" spans="1:8" ht="15">
      <c r="A901" s="108" t="s">
        <v>1191</v>
      </c>
      <c r="B901" s="109">
        <v>40348</v>
      </c>
      <c r="C901" s="110">
        <v>2010</v>
      </c>
      <c r="D901" s="111" t="s">
        <v>227</v>
      </c>
      <c r="E901" s="111">
        <v>3</v>
      </c>
      <c r="F901" s="111">
        <v>19</v>
      </c>
      <c r="G901" s="111" t="s">
        <v>281</v>
      </c>
      <c r="H901" s="112">
        <v>64924</v>
      </c>
    </row>
    <row r="902" spans="1:8" ht="15">
      <c r="A902" s="108" t="s">
        <v>1191</v>
      </c>
      <c r="B902" s="109">
        <v>40349</v>
      </c>
      <c r="C902" s="110">
        <v>2010</v>
      </c>
      <c r="D902" s="111" t="s">
        <v>227</v>
      </c>
      <c r="E902" s="111">
        <v>3</v>
      </c>
      <c r="F902" s="111">
        <v>20</v>
      </c>
      <c r="G902" s="111" t="s">
        <v>282</v>
      </c>
      <c r="H902" s="112">
        <v>77403</v>
      </c>
    </row>
    <row r="903" spans="1:8" ht="15">
      <c r="A903" s="108" t="s">
        <v>1191</v>
      </c>
      <c r="B903" s="109">
        <v>40350</v>
      </c>
      <c r="C903" s="110">
        <v>2010</v>
      </c>
      <c r="D903" s="111" t="s">
        <v>227</v>
      </c>
      <c r="E903" s="111">
        <v>3</v>
      </c>
      <c r="F903" s="111">
        <v>21</v>
      </c>
      <c r="G903" s="111" t="s">
        <v>1343</v>
      </c>
      <c r="H903" s="112">
        <v>50953</v>
      </c>
    </row>
    <row r="904" spans="1:8" ht="15">
      <c r="A904" s="108" t="s">
        <v>1191</v>
      </c>
      <c r="B904" s="109">
        <v>40351</v>
      </c>
      <c r="C904" s="110">
        <v>2010</v>
      </c>
      <c r="D904" s="111" t="s">
        <v>227</v>
      </c>
      <c r="E904" s="111">
        <v>4</v>
      </c>
      <c r="F904" s="111">
        <v>22</v>
      </c>
      <c r="G904" s="111" t="s">
        <v>1342</v>
      </c>
      <c r="H904" s="112">
        <v>22821</v>
      </c>
    </row>
    <row r="905" spans="1:8" ht="15">
      <c r="A905" s="108" t="s">
        <v>1191</v>
      </c>
      <c r="B905" s="109">
        <v>40352</v>
      </c>
      <c r="C905" s="110">
        <v>2010</v>
      </c>
      <c r="D905" s="111" t="s">
        <v>227</v>
      </c>
      <c r="E905" s="111">
        <v>4</v>
      </c>
      <c r="F905" s="111">
        <v>23</v>
      </c>
      <c r="G905" s="111" t="s">
        <v>278</v>
      </c>
      <c r="H905" s="112">
        <v>39439</v>
      </c>
    </row>
    <row r="906" spans="1:8" ht="15">
      <c r="A906" s="108" t="s">
        <v>1191</v>
      </c>
      <c r="B906" s="109">
        <v>40353</v>
      </c>
      <c r="C906" s="110">
        <v>2010</v>
      </c>
      <c r="D906" s="111" t="s">
        <v>227</v>
      </c>
      <c r="E906" s="111">
        <v>4</v>
      </c>
      <c r="F906" s="111">
        <v>24</v>
      </c>
      <c r="G906" s="111" t="s">
        <v>279</v>
      </c>
      <c r="H906" s="112">
        <v>45977</v>
      </c>
    </row>
    <row r="907" spans="1:8" ht="15">
      <c r="A907" s="108" t="s">
        <v>1191</v>
      </c>
      <c r="B907" s="109">
        <v>40354</v>
      </c>
      <c r="C907" s="110">
        <v>2010</v>
      </c>
      <c r="D907" s="111" t="s">
        <v>227</v>
      </c>
      <c r="E907" s="111">
        <v>4</v>
      </c>
      <c r="F907" s="111">
        <v>25</v>
      </c>
      <c r="G907" s="111" t="s">
        <v>280</v>
      </c>
      <c r="H907" s="112">
        <v>88391</v>
      </c>
    </row>
    <row r="908" spans="1:8" ht="15">
      <c r="A908" s="108" t="s">
        <v>1191</v>
      </c>
      <c r="B908" s="109">
        <v>40355</v>
      </c>
      <c r="C908" s="110">
        <v>2010</v>
      </c>
      <c r="D908" s="111" t="s">
        <v>227</v>
      </c>
      <c r="E908" s="111">
        <v>4</v>
      </c>
      <c r="F908" s="111">
        <v>26</v>
      </c>
      <c r="G908" s="111" t="s">
        <v>281</v>
      </c>
      <c r="H908" s="112">
        <v>18402</v>
      </c>
    </row>
    <row r="909" spans="1:8" ht="15">
      <c r="A909" s="108" t="s">
        <v>1191</v>
      </c>
      <c r="B909" s="109">
        <v>40356</v>
      </c>
      <c r="C909" s="110">
        <v>2010</v>
      </c>
      <c r="D909" s="111" t="s">
        <v>227</v>
      </c>
      <c r="E909" s="111">
        <v>4</v>
      </c>
      <c r="F909" s="111">
        <v>27</v>
      </c>
      <c r="G909" s="111" t="s">
        <v>282</v>
      </c>
      <c r="H909" s="112">
        <v>28326</v>
      </c>
    </row>
    <row r="910" spans="1:8" ht="15">
      <c r="A910" s="108" t="s">
        <v>1191</v>
      </c>
      <c r="B910" s="109">
        <v>40357</v>
      </c>
      <c r="C910" s="110">
        <v>2010</v>
      </c>
      <c r="D910" s="111" t="s">
        <v>227</v>
      </c>
      <c r="E910" s="111">
        <v>4</v>
      </c>
      <c r="F910" s="111">
        <v>28</v>
      </c>
      <c r="G910" s="111" t="s">
        <v>1343</v>
      </c>
      <c r="H910" s="112">
        <v>44546</v>
      </c>
    </row>
    <row r="911" spans="1:8" ht="15">
      <c r="A911" s="108" t="s">
        <v>1191</v>
      </c>
      <c r="B911" s="109">
        <v>40358</v>
      </c>
      <c r="C911" s="110">
        <v>2010</v>
      </c>
      <c r="D911" s="111" t="s">
        <v>227</v>
      </c>
      <c r="E911" s="111">
        <v>5</v>
      </c>
      <c r="F911" s="111">
        <v>29</v>
      </c>
      <c r="G911" s="111" t="s">
        <v>1342</v>
      </c>
      <c r="H911" s="112">
        <v>57626</v>
      </c>
    </row>
    <row r="912" spans="1:8" ht="15">
      <c r="A912" s="108" t="s">
        <v>1191</v>
      </c>
      <c r="B912" s="109">
        <v>40359</v>
      </c>
      <c r="C912" s="110">
        <v>2010</v>
      </c>
      <c r="D912" s="111" t="s">
        <v>227</v>
      </c>
      <c r="E912" s="111">
        <v>5</v>
      </c>
      <c r="F912" s="111">
        <v>30</v>
      </c>
      <c r="G912" s="111" t="s">
        <v>278</v>
      </c>
      <c r="H912" s="112">
        <v>29045</v>
      </c>
    </row>
    <row r="913" spans="1:8" ht="15">
      <c r="A913" s="108" t="s">
        <v>1191</v>
      </c>
      <c r="B913" s="109">
        <v>40360</v>
      </c>
      <c r="C913" s="110">
        <v>2010</v>
      </c>
      <c r="D913" s="111" t="s">
        <v>228</v>
      </c>
      <c r="E913" s="111">
        <v>1</v>
      </c>
      <c r="F913" s="111">
        <v>1</v>
      </c>
      <c r="G913" s="111" t="s">
        <v>279</v>
      </c>
      <c r="H913" s="112">
        <v>14159</v>
      </c>
    </row>
    <row r="914" spans="1:8" ht="15">
      <c r="A914" s="108" t="s">
        <v>1191</v>
      </c>
      <c r="B914" s="109">
        <v>40361</v>
      </c>
      <c r="C914" s="110">
        <v>2010</v>
      </c>
      <c r="D914" s="111" t="s">
        <v>228</v>
      </c>
      <c r="E914" s="111">
        <v>1</v>
      </c>
      <c r="F914" s="111">
        <v>2</v>
      </c>
      <c r="G914" s="111" t="s">
        <v>280</v>
      </c>
      <c r="H914" s="112">
        <v>14370</v>
      </c>
    </row>
    <row r="915" spans="1:8" ht="15">
      <c r="A915" s="108" t="s">
        <v>1191</v>
      </c>
      <c r="B915" s="109">
        <v>40362</v>
      </c>
      <c r="C915" s="110">
        <v>2010</v>
      </c>
      <c r="D915" s="111" t="s">
        <v>228</v>
      </c>
      <c r="E915" s="111">
        <v>1</v>
      </c>
      <c r="F915" s="111">
        <v>3</v>
      </c>
      <c r="G915" s="111" t="s">
        <v>281</v>
      </c>
      <c r="H915" s="112">
        <v>78066</v>
      </c>
    </row>
    <row r="916" spans="1:8" ht="15">
      <c r="A916" s="108" t="s">
        <v>1191</v>
      </c>
      <c r="B916" s="109">
        <v>40363</v>
      </c>
      <c r="C916" s="110">
        <v>2010</v>
      </c>
      <c r="D916" s="111" t="s">
        <v>228</v>
      </c>
      <c r="E916" s="111">
        <v>1</v>
      </c>
      <c r="F916" s="111">
        <v>4</v>
      </c>
      <c r="G916" s="111" t="s">
        <v>282</v>
      </c>
      <c r="H916" s="112">
        <v>24048</v>
      </c>
    </row>
    <row r="917" spans="1:8" ht="15">
      <c r="A917" s="108" t="s">
        <v>1191</v>
      </c>
      <c r="B917" s="109">
        <v>40364</v>
      </c>
      <c r="C917" s="110">
        <v>2010</v>
      </c>
      <c r="D917" s="111" t="s">
        <v>228</v>
      </c>
      <c r="E917" s="111">
        <v>1</v>
      </c>
      <c r="F917" s="111">
        <v>5</v>
      </c>
      <c r="G917" s="111" t="s">
        <v>1343</v>
      </c>
      <c r="H917" s="112">
        <v>60338</v>
      </c>
    </row>
    <row r="918" spans="1:8" ht="15">
      <c r="A918" s="108" t="s">
        <v>1191</v>
      </c>
      <c r="B918" s="109">
        <v>40365</v>
      </c>
      <c r="C918" s="110">
        <v>2010</v>
      </c>
      <c r="D918" s="111" t="s">
        <v>228</v>
      </c>
      <c r="E918" s="111">
        <v>1</v>
      </c>
      <c r="F918" s="111">
        <v>6</v>
      </c>
      <c r="G918" s="111" t="s">
        <v>1342</v>
      </c>
      <c r="H918" s="112">
        <v>56938</v>
      </c>
    </row>
    <row r="919" spans="1:8" ht="15">
      <c r="A919" s="108" t="s">
        <v>1191</v>
      </c>
      <c r="B919" s="109">
        <v>40366</v>
      </c>
      <c r="C919" s="110">
        <v>2010</v>
      </c>
      <c r="D919" s="111" t="s">
        <v>228</v>
      </c>
      <c r="E919" s="111">
        <v>1</v>
      </c>
      <c r="F919" s="111">
        <v>7</v>
      </c>
      <c r="G919" s="111" t="s">
        <v>278</v>
      </c>
      <c r="H919" s="112">
        <v>45083</v>
      </c>
    </row>
    <row r="920" spans="1:8" ht="15">
      <c r="A920" s="108" t="s">
        <v>1191</v>
      </c>
      <c r="B920" s="109">
        <v>40367</v>
      </c>
      <c r="C920" s="110">
        <v>2010</v>
      </c>
      <c r="D920" s="111" t="s">
        <v>228</v>
      </c>
      <c r="E920" s="111">
        <v>2</v>
      </c>
      <c r="F920" s="111">
        <v>8</v>
      </c>
      <c r="G920" s="111" t="s">
        <v>279</v>
      </c>
      <c r="H920" s="112">
        <v>64879</v>
      </c>
    </row>
    <row r="921" spans="1:8" ht="15">
      <c r="A921" s="108" t="s">
        <v>1191</v>
      </c>
      <c r="B921" s="109">
        <v>40368</v>
      </c>
      <c r="C921" s="110">
        <v>2010</v>
      </c>
      <c r="D921" s="111" t="s">
        <v>228</v>
      </c>
      <c r="E921" s="111">
        <v>2</v>
      </c>
      <c r="F921" s="111">
        <v>9</v>
      </c>
      <c r="G921" s="111" t="s">
        <v>280</v>
      </c>
      <c r="H921" s="112">
        <v>22492</v>
      </c>
    </row>
    <row r="922" spans="1:8" ht="15">
      <c r="A922" s="108" t="s">
        <v>1191</v>
      </c>
      <c r="B922" s="109">
        <v>40369</v>
      </c>
      <c r="C922" s="110">
        <v>2010</v>
      </c>
      <c r="D922" s="111" t="s">
        <v>228</v>
      </c>
      <c r="E922" s="111">
        <v>2</v>
      </c>
      <c r="F922" s="111">
        <v>10</v>
      </c>
      <c r="G922" s="111" t="s">
        <v>281</v>
      </c>
      <c r="H922" s="112">
        <v>56877</v>
      </c>
    </row>
    <row r="923" spans="1:8" ht="15">
      <c r="A923" s="108" t="s">
        <v>1191</v>
      </c>
      <c r="B923" s="109">
        <v>40370</v>
      </c>
      <c r="C923" s="110">
        <v>2010</v>
      </c>
      <c r="D923" s="111" t="s">
        <v>228</v>
      </c>
      <c r="E923" s="111">
        <v>2</v>
      </c>
      <c r="F923" s="111">
        <v>11</v>
      </c>
      <c r="G923" s="111" t="s">
        <v>282</v>
      </c>
      <c r="H923" s="112">
        <v>39847</v>
      </c>
    </row>
    <row r="924" spans="1:8" ht="15">
      <c r="A924" s="108" t="s">
        <v>1191</v>
      </c>
      <c r="B924" s="109">
        <v>40371</v>
      </c>
      <c r="C924" s="110">
        <v>2010</v>
      </c>
      <c r="D924" s="111" t="s">
        <v>228</v>
      </c>
      <c r="E924" s="111">
        <v>2</v>
      </c>
      <c r="F924" s="111">
        <v>12</v>
      </c>
      <c r="G924" s="111" t="s">
        <v>1343</v>
      </c>
      <c r="H924" s="112">
        <v>42463</v>
      </c>
    </row>
    <row r="925" spans="1:8" ht="15">
      <c r="A925" s="108" t="s">
        <v>1191</v>
      </c>
      <c r="B925" s="109">
        <v>40372</v>
      </c>
      <c r="C925" s="110">
        <v>2010</v>
      </c>
      <c r="D925" s="111" t="s">
        <v>228</v>
      </c>
      <c r="E925" s="111">
        <v>2</v>
      </c>
      <c r="F925" s="111">
        <v>13</v>
      </c>
      <c r="G925" s="111" t="s">
        <v>1342</v>
      </c>
      <c r="H925" s="112">
        <v>30802</v>
      </c>
    </row>
    <row r="926" spans="1:8" ht="15">
      <c r="A926" s="108" t="s">
        <v>1191</v>
      </c>
      <c r="B926" s="109">
        <v>40373</v>
      </c>
      <c r="C926" s="110">
        <v>2010</v>
      </c>
      <c r="D926" s="111" t="s">
        <v>228</v>
      </c>
      <c r="E926" s="111">
        <v>2</v>
      </c>
      <c r="F926" s="111">
        <v>14</v>
      </c>
      <c r="G926" s="111" t="s">
        <v>278</v>
      </c>
      <c r="H926" s="112">
        <v>38843</v>
      </c>
    </row>
    <row r="927" spans="1:8" ht="15">
      <c r="A927" s="108" t="s">
        <v>1191</v>
      </c>
      <c r="B927" s="109">
        <v>40374</v>
      </c>
      <c r="C927" s="110">
        <v>2010</v>
      </c>
      <c r="D927" s="111" t="s">
        <v>228</v>
      </c>
      <c r="E927" s="111">
        <v>3</v>
      </c>
      <c r="F927" s="111">
        <v>15</v>
      </c>
      <c r="G927" s="111" t="s">
        <v>279</v>
      </c>
      <c r="H927" s="112">
        <v>74520</v>
      </c>
    </row>
    <row r="928" spans="1:8" ht="15">
      <c r="A928" s="108" t="s">
        <v>1191</v>
      </c>
      <c r="B928" s="109">
        <v>40375</v>
      </c>
      <c r="C928" s="110">
        <v>2010</v>
      </c>
      <c r="D928" s="111" t="s">
        <v>228</v>
      </c>
      <c r="E928" s="111">
        <v>3</v>
      </c>
      <c r="F928" s="111">
        <v>16</v>
      </c>
      <c r="G928" s="111" t="s">
        <v>280</v>
      </c>
      <c r="H928" s="112">
        <v>27120</v>
      </c>
    </row>
    <row r="929" spans="1:8" ht="15">
      <c r="A929" s="108" t="s">
        <v>1191</v>
      </c>
      <c r="B929" s="109">
        <v>40376</v>
      </c>
      <c r="C929" s="110">
        <v>2010</v>
      </c>
      <c r="D929" s="111" t="s">
        <v>228</v>
      </c>
      <c r="E929" s="111">
        <v>3</v>
      </c>
      <c r="F929" s="111">
        <v>17</v>
      </c>
      <c r="G929" s="111" t="s">
        <v>281</v>
      </c>
      <c r="H929" s="112">
        <v>67148</v>
      </c>
    </row>
    <row r="930" spans="1:8" ht="15">
      <c r="A930" s="108" t="s">
        <v>1191</v>
      </c>
      <c r="B930" s="109">
        <v>40377</v>
      </c>
      <c r="C930" s="110">
        <v>2010</v>
      </c>
      <c r="D930" s="111" t="s">
        <v>228</v>
      </c>
      <c r="E930" s="111">
        <v>3</v>
      </c>
      <c r="F930" s="111">
        <v>18</v>
      </c>
      <c r="G930" s="111" t="s">
        <v>282</v>
      </c>
      <c r="H930" s="112">
        <v>37377</v>
      </c>
    </row>
    <row r="931" spans="1:8" ht="15">
      <c r="A931" s="108" t="s">
        <v>1191</v>
      </c>
      <c r="B931" s="109">
        <v>40378</v>
      </c>
      <c r="C931" s="110">
        <v>2010</v>
      </c>
      <c r="D931" s="111" t="s">
        <v>228</v>
      </c>
      <c r="E931" s="111">
        <v>3</v>
      </c>
      <c r="F931" s="111">
        <v>19</v>
      </c>
      <c r="G931" s="111" t="s">
        <v>1343</v>
      </c>
      <c r="H931" s="112">
        <v>60356</v>
      </c>
    </row>
    <row r="932" spans="1:8" ht="15">
      <c r="A932" s="108" t="s">
        <v>1191</v>
      </c>
      <c r="B932" s="109">
        <v>40379</v>
      </c>
      <c r="C932" s="110">
        <v>2010</v>
      </c>
      <c r="D932" s="111" t="s">
        <v>228</v>
      </c>
      <c r="E932" s="111">
        <v>3</v>
      </c>
      <c r="F932" s="111">
        <v>20</v>
      </c>
      <c r="G932" s="111" t="s">
        <v>1342</v>
      </c>
      <c r="H932" s="112">
        <v>58045</v>
      </c>
    </row>
    <row r="933" spans="1:8" ht="15">
      <c r="A933" s="108" t="s">
        <v>1191</v>
      </c>
      <c r="B933" s="109">
        <v>40380</v>
      </c>
      <c r="C933" s="110">
        <v>2010</v>
      </c>
      <c r="D933" s="111" t="s">
        <v>228</v>
      </c>
      <c r="E933" s="111">
        <v>3</v>
      </c>
      <c r="F933" s="111">
        <v>21</v>
      </c>
      <c r="G933" s="111" t="s">
        <v>278</v>
      </c>
      <c r="H933" s="112">
        <v>48452</v>
      </c>
    </row>
    <row r="934" spans="1:8" ht="15">
      <c r="A934" s="108" t="s">
        <v>1191</v>
      </c>
      <c r="B934" s="109">
        <v>40381</v>
      </c>
      <c r="C934" s="110">
        <v>2010</v>
      </c>
      <c r="D934" s="111" t="s">
        <v>228</v>
      </c>
      <c r="E934" s="111">
        <v>4</v>
      </c>
      <c r="F934" s="111">
        <v>22</v>
      </c>
      <c r="G934" s="111" t="s">
        <v>279</v>
      </c>
      <c r="H934" s="112">
        <v>35533</v>
      </c>
    </row>
    <row r="935" spans="1:8" ht="15">
      <c r="A935" s="108" t="s">
        <v>1191</v>
      </c>
      <c r="B935" s="109">
        <v>40382</v>
      </c>
      <c r="C935" s="110">
        <v>2010</v>
      </c>
      <c r="D935" s="111" t="s">
        <v>228</v>
      </c>
      <c r="E935" s="111">
        <v>4</v>
      </c>
      <c r="F935" s="111">
        <v>23</v>
      </c>
      <c r="G935" s="111" t="s">
        <v>280</v>
      </c>
      <c r="H935" s="112">
        <v>77327</v>
      </c>
    </row>
    <row r="936" spans="1:8" ht="15">
      <c r="A936" s="108" t="s">
        <v>1191</v>
      </c>
      <c r="B936" s="109">
        <v>40383</v>
      </c>
      <c r="C936" s="110">
        <v>2010</v>
      </c>
      <c r="D936" s="111" t="s">
        <v>228</v>
      </c>
      <c r="E936" s="111">
        <v>4</v>
      </c>
      <c r="F936" s="111">
        <v>24</v>
      </c>
      <c r="G936" s="111" t="s">
        <v>281</v>
      </c>
      <c r="H936" s="112">
        <v>56183</v>
      </c>
    </row>
    <row r="937" spans="1:8" ht="15">
      <c r="A937" s="108" t="s">
        <v>1191</v>
      </c>
      <c r="B937" s="109">
        <v>40384</v>
      </c>
      <c r="C937" s="110">
        <v>2010</v>
      </c>
      <c r="D937" s="111" t="s">
        <v>228</v>
      </c>
      <c r="E937" s="111">
        <v>4</v>
      </c>
      <c r="F937" s="111">
        <v>25</v>
      </c>
      <c r="G937" s="111" t="s">
        <v>282</v>
      </c>
      <c r="H937" s="112">
        <v>22767</v>
      </c>
    </row>
    <row r="938" spans="1:8" ht="15">
      <c r="A938" s="108" t="s">
        <v>1191</v>
      </c>
      <c r="B938" s="109">
        <v>40385</v>
      </c>
      <c r="C938" s="110">
        <v>2010</v>
      </c>
      <c r="D938" s="111" t="s">
        <v>228</v>
      </c>
      <c r="E938" s="111">
        <v>4</v>
      </c>
      <c r="F938" s="111">
        <v>26</v>
      </c>
      <c r="G938" s="111" t="s">
        <v>1343</v>
      </c>
      <c r="H938" s="112">
        <v>18844</v>
      </c>
    </row>
    <row r="939" spans="1:8" ht="15">
      <c r="A939" s="108" t="s">
        <v>1191</v>
      </c>
      <c r="B939" s="109">
        <v>40386</v>
      </c>
      <c r="C939" s="110">
        <v>2010</v>
      </c>
      <c r="D939" s="111" t="s">
        <v>228</v>
      </c>
      <c r="E939" s="111">
        <v>4</v>
      </c>
      <c r="F939" s="111">
        <v>27</v>
      </c>
      <c r="G939" s="111" t="s">
        <v>1342</v>
      </c>
      <c r="H939" s="112">
        <v>78842</v>
      </c>
    </row>
    <row r="940" spans="1:8" ht="15">
      <c r="A940" s="108" t="s">
        <v>1191</v>
      </c>
      <c r="B940" s="109">
        <v>40387</v>
      </c>
      <c r="C940" s="110">
        <v>2010</v>
      </c>
      <c r="D940" s="111" t="s">
        <v>228</v>
      </c>
      <c r="E940" s="111">
        <v>4</v>
      </c>
      <c r="F940" s="111">
        <v>28</v>
      </c>
      <c r="G940" s="111" t="s">
        <v>278</v>
      </c>
      <c r="H940" s="112">
        <v>24657</v>
      </c>
    </row>
    <row r="941" spans="1:8" ht="15">
      <c r="A941" s="108" t="s">
        <v>1191</v>
      </c>
      <c r="B941" s="109">
        <v>40388</v>
      </c>
      <c r="C941" s="110">
        <v>2010</v>
      </c>
      <c r="D941" s="111" t="s">
        <v>228</v>
      </c>
      <c r="E941" s="111">
        <v>5</v>
      </c>
      <c r="F941" s="111">
        <v>29</v>
      </c>
      <c r="G941" s="111" t="s">
        <v>279</v>
      </c>
      <c r="H941" s="112">
        <v>66382</v>
      </c>
    </row>
    <row r="942" spans="1:8" ht="15">
      <c r="A942" s="108" t="s">
        <v>1191</v>
      </c>
      <c r="B942" s="109">
        <v>40389</v>
      </c>
      <c r="C942" s="110">
        <v>2010</v>
      </c>
      <c r="D942" s="111" t="s">
        <v>228</v>
      </c>
      <c r="E942" s="111">
        <v>5</v>
      </c>
      <c r="F942" s="111">
        <v>30</v>
      </c>
      <c r="G942" s="111" t="s">
        <v>280</v>
      </c>
      <c r="H942" s="112">
        <v>73669</v>
      </c>
    </row>
    <row r="943" spans="1:8" ht="15">
      <c r="A943" s="108" t="s">
        <v>1191</v>
      </c>
      <c r="B943" s="109">
        <v>40390</v>
      </c>
      <c r="C943" s="110">
        <v>2010</v>
      </c>
      <c r="D943" s="111" t="s">
        <v>228</v>
      </c>
      <c r="E943" s="111">
        <v>5</v>
      </c>
      <c r="F943" s="111">
        <v>31</v>
      </c>
      <c r="G943" s="111" t="s">
        <v>281</v>
      </c>
      <c r="H943" s="112">
        <v>56531</v>
      </c>
    </row>
    <row r="944" spans="1:8" ht="15">
      <c r="A944" s="108" t="s">
        <v>1191</v>
      </c>
      <c r="B944" s="109">
        <v>40391</v>
      </c>
      <c r="C944" s="110">
        <v>2010</v>
      </c>
      <c r="D944" s="111" t="s">
        <v>229</v>
      </c>
      <c r="E944" s="111">
        <v>1</v>
      </c>
      <c r="F944" s="111">
        <v>1</v>
      </c>
      <c r="G944" s="111" t="s">
        <v>282</v>
      </c>
      <c r="H944" s="112">
        <v>23193</v>
      </c>
    </row>
    <row r="945" spans="1:8" ht="15">
      <c r="A945" s="108" t="s">
        <v>1191</v>
      </c>
      <c r="B945" s="109">
        <v>40392</v>
      </c>
      <c r="C945" s="110">
        <v>2010</v>
      </c>
      <c r="D945" s="111" t="s">
        <v>229</v>
      </c>
      <c r="E945" s="111">
        <v>1</v>
      </c>
      <c r="F945" s="111">
        <v>2</v>
      </c>
      <c r="G945" s="111" t="s">
        <v>1343</v>
      </c>
      <c r="H945" s="112">
        <v>31986</v>
      </c>
    </row>
    <row r="946" spans="1:8" ht="15">
      <c r="A946" s="108" t="s">
        <v>1191</v>
      </c>
      <c r="B946" s="109">
        <v>40393</v>
      </c>
      <c r="C946" s="110">
        <v>2010</v>
      </c>
      <c r="D946" s="111" t="s">
        <v>229</v>
      </c>
      <c r="E946" s="111">
        <v>1</v>
      </c>
      <c r="F946" s="111">
        <v>3</v>
      </c>
      <c r="G946" s="111" t="s">
        <v>1342</v>
      </c>
      <c r="H946" s="112">
        <v>45757</v>
      </c>
    </row>
    <row r="947" spans="1:8" ht="15">
      <c r="A947" s="108" t="s">
        <v>1191</v>
      </c>
      <c r="B947" s="109">
        <v>40394</v>
      </c>
      <c r="C947" s="110">
        <v>2010</v>
      </c>
      <c r="D947" s="111" t="s">
        <v>229</v>
      </c>
      <c r="E947" s="111">
        <v>1</v>
      </c>
      <c r="F947" s="111">
        <v>4</v>
      </c>
      <c r="G947" s="111" t="s">
        <v>278</v>
      </c>
      <c r="H947" s="112">
        <v>65824</v>
      </c>
    </row>
    <row r="948" spans="1:8" ht="15">
      <c r="A948" s="108" t="s">
        <v>1191</v>
      </c>
      <c r="B948" s="109">
        <v>40395</v>
      </c>
      <c r="C948" s="110">
        <v>2010</v>
      </c>
      <c r="D948" s="111" t="s">
        <v>229</v>
      </c>
      <c r="E948" s="111">
        <v>1</v>
      </c>
      <c r="F948" s="111">
        <v>5</v>
      </c>
      <c r="G948" s="111" t="s">
        <v>279</v>
      </c>
      <c r="H948" s="112">
        <v>88785</v>
      </c>
    </row>
    <row r="949" spans="1:8" ht="15">
      <c r="A949" s="108" t="s">
        <v>1191</v>
      </c>
      <c r="B949" s="109">
        <v>40396</v>
      </c>
      <c r="C949" s="110">
        <v>2010</v>
      </c>
      <c r="D949" s="111" t="s">
        <v>229</v>
      </c>
      <c r="E949" s="111">
        <v>1</v>
      </c>
      <c r="F949" s="111">
        <v>6</v>
      </c>
      <c r="G949" s="111" t="s">
        <v>280</v>
      </c>
      <c r="H949" s="112">
        <v>49905</v>
      </c>
    </row>
    <row r="950" spans="1:8" ht="15">
      <c r="A950" s="108" t="s">
        <v>1191</v>
      </c>
      <c r="B950" s="109">
        <v>40397</v>
      </c>
      <c r="C950" s="110">
        <v>2010</v>
      </c>
      <c r="D950" s="111" t="s">
        <v>229</v>
      </c>
      <c r="E950" s="111">
        <v>1</v>
      </c>
      <c r="F950" s="111">
        <v>7</v>
      </c>
      <c r="G950" s="111" t="s">
        <v>281</v>
      </c>
      <c r="H950" s="112">
        <v>76641</v>
      </c>
    </row>
    <row r="951" spans="1:8" ht="15">
      <c r="A951" s="108" t="s">
        <v>1191</v>
      </c>
      <c r="B951" s="109">
        <v>40398</v>
      </c>
      <c r="C951" s="110">
        <v>2010</v>
      </c>
      <c r="D951" s="111" t="s">
        <v>229</v>
      </c>
      <c r="E951" s="111">
        <v>2</v>
      </c>
      <c r="F951" s="111">
        <v>8</v>
      </c>
      <c r="G951" s="111" t="s">
        <v>282</v>
      </c>
      <c r="H951" s="112">
        <v>37088</v>
      </c>
    </row>
    <row r="952" spans="1:8" ht="15">
      <c r="A952" s="108" t="s">
        <v>1191</v>
      </c>
      <c r="B952" s="109">
        <v>40399</v>
      </c>
      <c r="C952" s="110">
        <v>2010</v>
      </c>
      <c r="D952" s="111" t="s">
        <v>229</v>
      </c>
      <c r="E952" s="111">
        <v>2</v>
      </c>
      <c r="F952" s="111">
        <v>9</v>
      </c>
      <c r="G952" s="111" t="s">
        <v>1343</v>
      </c>
      <c r="H952" s="112">
        <v>18075</v>
      </c>
    </row>
    <row r="953" spans="1:8" ht="15">
      <c r="A953" s="108" t="s">
        <v>1191</v>
      </c>
      <c r="B953" s="109">
        <v>40400</v>
      </c>
      <c r="C953" s="110">
        <v>2010</v>
      </c>
      <c r="D953" s="111" t="s">
        <v>229</v>
      </c>
      <c r="E953" s="111">
        <v>2</v>
      </c>
      <c r="F953" s="111">
        <v>10</v>
      </c>
      <c r="G953" s="111" t="s">
        <v>1342</v>
      </c>
      <c r="H953" s="112">
        <v>87552</v>
      </c>
    </row>
    <row r="954" spans="1:8" ht="15">
      <c r="A954" s="108" t="s">
        <v>1191</v>
      </c>
      <c r="B954" s="109">
        <v>40401</v>
      </c>
      <c r="C954" s="110">
        <v>2010</v>
      </c>
      <c r="D954" s="111" t="s">
        <v>229</v>
      </c>
      <c r="E954" s="111">
        <v>2</v>
      </c>
      <c r="F954" s="111">
        <v>11</v>
      </c>
      <c r="G954" s="111" t="s">
        <v>278</v>
      </c>
      <c r="H954" s="112">
        <v>27895</v>
      </c>
    </row>
    <row r="955" spans="1:8" ht="15">
      <c r="A955" s="108" t="s">
        <v>1191</v>
      </c>
      <c r="B955" s="109">
        <v>40402</v>
      </c>
      <c r="C955" s="110">
        <v>2010</v>
      </c>
      <c r="D955" s="111" t="s">
        <v>229</v>
      </c>
      <c r="E955" s="111">
        <v>2</v>
      </c>
      <c r="F955" s="111">
        <v>12</v>
      </c>
      <c r="G955" s="111" t="s">
        <v>279</v>
      </c>
      <c r="H955" s="112">
        <v>76357</v>
      </c>
    </row>
    <row r="956" spans="1:8" ht="15">
      <c r="A956" s="108" t="s">
        <v>1191</v>
      </c>
      <c r="B956" s="109">
        <v>40403</v>
      </c>
      <c r="C956" s="110">
        <v>2010</v>
      </c>
      <c r="D956" s="111" t="s">
        <v>229</v>
      </c>
      <c r="E956" s="111">
        <v>2</v>
      </c>
      <c r="F956" s="111">
        <v>13</v>
      </c>
      <c r="G956" s="111" t="s">
        <v>280</v>
      </c>
      <c r="H956" s="112">
        <v>63382</v>
      </c>
    </row>
    <row r="957" spans="1:8" ht="15">
      <c r="A957" s="108" t="s">
        <v>1191</v>
      </c>
      <c r="B957" s="109">
        <v>40404</v>
      </c>
      <c r="C957" s="110">
        <v>2010</v>
      </c>
      <c r="D957" s="111" t="s">
        <v>229</v>
      </c>
      <c r="E957" s="111">
        <v>2</v>
      </c>
      <c r="F957" s="111">
        <v>14</v>
      </c>
      <c r="G957" s="111" t="s">
        <v>281</v>
      </c>
      <c r="H957" s="112">
        <v>78437</v>
      </c>
    </row>
    <row r="958" spans="1:8" ht="15">
      <c r="A958" s="108" t="s">
        <v>1191</v>
      </c>
      <c r="B958" s="109">
        <v>40405</v>
      </c>
      <c r="C958" s="110">
        <v>2010</v>
      </c>
      <c r="D958" s="111" t="s">
        <v>229</v>
      </c>
      <c r="E958" s="111">
        <v>3</v>
      </c>
      <c r="F958" s="111">
        <v>15</v>
      </c>
      <c r="G958" s="111" t="s">
        <v>282</v>
      </c>
      <c r="H958" s="112">
        <v>19963</v>
      </c>
    </row>
    <row r="959" spans="1:8" ht="15">
      <c r="A959" s="108" t="s">
        <v>1191</v>
      </c>
      <c r="B959" s="109">
        <v>40406</v>
      </c>
      <c r="C959" s="110">
        <v>2010</v>
      </c>
      <c r="D959" s="111" t="s">
        <v>229</v>
      </c>
      <c r="E959" s="111">
        <v>3</v>
      </c>
      <c r="F959" s="111">
        <v>16</v>
      </c>
      <c r="G959" s="111" t="s">
        <v>1343</v>
      </c>
      <c r="H959" s="112">
        <v>54695</v>
      </c>
    </row>
    <row r="960" spans="1:8" ht="15">
      <c r="A960" s="108" t="s">
        <v>1191</v>
      </c>
      <c r="B960" s="109">
        <v>40407</v>
      </c>
      <c r="C960" s="110">
        <v>2010</v>
      </c>
      <c r="D960" s="111" t="s">
        <v>229</v>
      </c>
      <c r="E960" s="111">
        <v>3</v>
      </c>
      <c r="F960" s="111">
        <v>17</v>
      </c>
      <c r="G960" s="111" t="s">
        <v>1342</v>
      </c>
      <c r="H960" s="112">
        <v>34761</v>
      </c>
    </row>
    <row r="961" spans="1:8" ht="15">
      <c r="A961" s="108" t="s">
        <v>1191</v>
      </c>
      <c r="B961" s="109">
        <v>40408</v>
      </c>
      <c r="C961" s="110">
        <v>2010</v>
      </c>
      <c r="D961" s="111" t="s">
        <v>229</v>
      </c>
      <c r="E961" s="111">
        <v>3</v>
      </c>
      <c r="F961" s="111">
        <v>18</v>
      </c>
      <c r="G961" s="111" t="s">
        <v>278</v>
      </c>
      <c r="H961" s="112">
        <v>19255</v>
      </c>
    </row>
    <row r="962" spans="1:8" ht="15">
      <c r="A962" s="108" t="s">
        <v>1191</v>
      </c>
      <c r="B962" s="109">
        <v>40409</v>
      </c>
      <c r="C962" s="110">
        <v>2010</v>
      </c>
      <c r="D962" s="111" t="s">
        <v>229</v>
      </c>
      <c r="E962" s="111">
        <v>3</v>
      </c>
      <c r="F962" s="111">
        <v>19</v>
      </c>
      <c r="G962" s="111" t="s">
        <v>279</v>
      </c>
      <c r="H962" s="112">
        <v>57411</v>
      </c>
    </row>
    <row r="963" spans="1:8" ht="15">
      <c r="A963" s="108" t="s">
        <v>1191</v>
      </c>
      <c r="B963" s="109">
        <v>40410</v>
      </c>
      <c r="C963" s="110">
        <v>2010</v>
      </c>
      <c r="D963" s="111" t="s">
        <v>229</v>
      </c>
      <c r="E963" s="111">
        <v>3</v>
      </c>
      <c r="F963" s="111">
        <v>20</v>
      </c>
      <c r="G963" s="111" t="s">
        <v>280</v>
      </c>
      <c r="H963" s="112">
        <v>59013</v>
      </c>
    </row>
    <row r="964" spans="1:8" ht="15">
      <c r="A964" s="108" t="s">
        <v>1191</v>
      </c>
      <c r="B964" s="109">
        <v>40411</v>
      </c>
      <c r="C964" s="110">
        <v>2010</v>
      </c>
      <c r="D964" s="111" t="s">
        <v>229</v>
      </c>
      <c r="E964" s="111">
        <v>3</v>
      </c>
      <c r="F964" s="111">
        <v>21</v>
      </c>
      <c r="G964" s="111" t="s">
        <v>281</v>
      </c>
      <c r="H964" s="112">
        <v>22437</v>
      </c>
    </row>
    <row r="965" spans="1:8" ht="15">
      <c r="A965" s="108" t="s">
        <v>1191</v>
      </c>
      <c r="B965" s="109">
        <v>40412</v>
      </c>
      <c r="C965" s="110">
        <v>2010</v>
      </c>
      <c r="D965" s="111" t="s">
        <v>229</v>
      </c>
      <c r="E965" s="111">
        <v>4</v>
      </c>
      <c r="F965" s="111">
        <v>22</v>
      </c>
      <c r="G965" s="111" t="s">
        <v>282</v>
      </c>
      <c r="H965" s="112">
        <v>69136</v>
      </c>
    </row>
    <row r="966" spans="1:8" ht="15">
      <c r="A966" s="108" t="s">
        <v>1191</v>
      </c>
      <c r="B966" s="109">
        <v>40413</v>
      </c>
      <c r="C966" s="110">
        <v>2010</v>
      </c>
      <c r="D966" s="111" t="s">
        <v>229</v>
      </c>
      <c r="E966" s="111">
        <v>4</v>
      </c>
      <c r="F966" s="111">
        <v>23</v>
      </c>
      <c r="G966" s="111" t="s">
        <v>1343</v>
      </c>
      <c r="H966" s="112">
        <v>34918</v>
      </c>
    </row>
    <row r="967" spans="1:8" ht="15">
      <c r="A967" s="108" t="s">
        <v>1191</v>
      </c>
      <c r="B967" s="109">
        <v>40414</v>
      </c>
      <c r="C967" s="110">
        <v>2010</v>
      </c>
      <c r="D967" s="111" t="s">
        <v>229</v>
      </c>
      <c r="E967" s="111">
        <v>4</v>
      </c>
      <c r="F967" s="111">
        <v>24</v>
      </c>
      <c r="G967" s="111" t="s">
        <v>1342</v>
      </c>
      <c r="H967" s="112">
        <v>75471</v>
      </c>
    </row>
    <row r="968" spans="1:8" ht="15">
      <c r="A968" s="108" t="s">
        <v>1191</v>
      </c>
      <c r="B968" s="109">
        <v>40415</v>
      </c>
      <c r="C968" s="110">
        <v>2010</v>
      </c>
      <c r="D968" s="111" t="s">
        <v>229</v>
      </c>
      <c r="E968" s="111">
        <v>4</v>
      </c>
      <c r="F968" s="111">
        <v>25</v>
      </c>
      <c r="G968" s="111" t="s">
        <v>278</v>
      </c>
      <c r="H968" s="112">
        <v>43968</v>
      </c>
    </row>
    <row r="969" spans="1:8" ht="15">
      <c r="A969" s="108" t="s">
        <v>1191</v>
      </c>
      <c r="B969" s="109">
        <v>40416</v>
      </c>
      <c r="C969" s="110">
        <v>2010</v>
      </c>
      <c r="D969" s="111" t="s">
        <v>229</v>
      </c>
      <c r="E969" s="111">
        <v>4</v>
      </c>
      <c r="F969" s="111">
        <v>26</v>
      </c>
      <c r="G969" s="111" t="s">
        <v>279</v>
      </c>
      <c r="H969" s="112">
        <v>76362</v>
      </c>
    </row>
    <row r="970" spans="1:8" ht="15">
      <c r="A970" s="108" t="s">
        <v>1191</v>
      </c>
      <c r="B970" s="109">
        <v>40417</v>
      </c>
      <c r="C970" s="110">
        <v>2010</v>
      </c>
      <c r="D970" s="111" t="s">
        <v>229</v>
      </c>
      <c r="E970" s="111">
        <v>4</v>
      </c>
      <c r="F970" s="111">
        <v>27</v>
      </c>
      <c r="G970" s="111" t="s">
        <v>280</v>
      </c>
      <c r="H970" s="112">
        <v>62346</v>
      </c>
    </row>
    <row r="971" spans="1:8" ht="15">
      <c r="A971" s="108" t="s">
        <v>1191</v>
      </c>
      <c r="B971" s="109">
        <v>40418</v>
      </c>
      <c r="C971" s="110">
        <v>2010</v>
      </c>
      <c r="D971" s="111" t="s">
        <v>229</v>
      </c>
      <c r="E971" s="111">
        <v>4</v>
      </c>
      <c r="F971" s="111">
        <v>28</v>
      </c>
      <c r="G971" s="111" t="s">
        <v>281</v>
      </c>
      <c r="H971" s="112">
        <v>57149</v>
      </c>
    </row>
    <row r="972" spans="1:8" ht="15">
      <c r="A972" s="108" t="s">
        <v>1191</v>
      </c>
      <c r="B972" s="109">
        <v>40419</v>
      </c>
      <c r="C972" s="110">
        <v>2010</v>
      </c>
      <c r="D972" s="111" t="s">
        <v>229</v>
      </c>
      <c r="E972" s="111">
        <v>5</v>
      </c>
      <c r="F972" s="111">
        <v>29</v>
      </c>
      <c r="G972" s="111" t="s">
        <v>282</v>
      </c>
      <c r="H972" s="112">
        <v>68754</v>
      </c>
    </row>
    <row r="973" spans="1:8" ht="15">
      <c r="A973" s="108" t="s">
        <v>1191</v>
      </c>
      <c r="B973" s="109">
        <v>40420</v>
      </c>
      <c r="C973" s="110">
        <v>2010</v>
      </c>
      <c r="D973" s="111" t="s">
        <v>229</v>
      </c>
      <c r="E973" s="111">
        <v>5</v>
      </c>
      <c r="F973" s="111">
        <v>30</v>
      </c>
      <c r="G973" s="111" t="s">
        <v>1343</v>
      </c>
      <c r="H973" s="112">
        <v>75918</v>
      </c>
    </row>
    <row r="974" spans="1:8" ht="15">
      <c r="A974" s="108" t="s">
        <v>1191</v>
      </c>
      <c r="B974" s="109">
        <v>40421</v>
      </c>
      <c r="C974" s="110">
        <v>2010</v>
      </c>
      <c r="D974" s="111" t="s">
        <v>229</v>
      </c>
      <c r="E974" s="111">
        <v>5</v>
      </c>
      <c r="F974" s="111">
        <v>31</v>
      </c>
      <c r="G974" s="111" t="s">
        <v>1342</v>
      </c>
      <c r="H974" s="112">
        <v>42184</v>
      </c>
    </row>
    <row r="975" spans="1:8" ht="15">
      <c r="A975" s="108" t="s">
        <v>1191</v>
      </c>
      <c r="B975" s="109">
        <v>40422</v>
      </c>
      <c r="C975" s="110">
        <v>2010</v>
      </c>
      <c r="D975" s="111" t="s">
        <v>230</v>
      </c>
      <c r="E975" s="111">
        <v>1</v>
      </c>
      <c r="F975" s="111">
        <v>1</v>
      </c>
      <c r="G975" s="111" t="s">
        <v>278</v>
      </c>
      <c r="H975" s="112">
        <v>64783</v>
      </c>
    </row>
    <row r="976" spans="1:8" ht="15">
      <c r="A976" s="108" t="s">
        <v>1191</v>
      </c>
      <c r="B976" s="109">
        <v>40423</v>
      </c>
      <c r="C976" s="110">
        <v>2010</v>
      </c>
      <c r="D976" s="111" t="s">
        <v>230</v>
      </c>
      <c r="E976" s="111">
        <v>1</v>
      </c>
      <c r="F976" s="111">
        <v>2</v>
      </c>
      <c r="G976" s="111" t="s">
        <v>279</v>
      </c>
      <c r="H976" s="112">
        <v>83703</v>
      </c>
    </row>
    <row r="977" spans="1:8" ht="15">
      <c r="A977" s="108" t="s">
        <v>1191</v>
      </c>
      <c r="B977" s="109">
        <v>40424</v>
      </c>
      <c r="C977" s="110">
        <v>2010</v>
      </c>
      <c r="D977" s="111" t="s">
        <v>230</v>
      </c>
      <c r="E977" s="111">
        <v>1</v>
      </c>
      <c r="F977" s="111">
        <v>3</v>
      </c>
      <c r="G977" s="111" t="s">
        <v>280</v>
      </c>
      <c r="H977" s="112">
        <v>84887</v>
      </c>
    </row>
    <row r="978" spans="1:8" ht="15">
      <c r="A978" s="108" t="s">
        <v>1191</v>
      </c>
      <c r="B978" s="109">
        <v>40425</v>
      </c>
      <c r="C978" s="110">
        <v>2010</v>
      </c>
      <c r="D978" s="111" t="s">
        <v>230</v>
      </c>
      <c r="E978" s="111">
        <v>1</v>
      </c>
      <c r="F978" s="111">
        <v>4</v>
      </c>
      <c r="G978" s="111" t="s">
        <v>281</v>
      </c>
      <c r="H978" s="112">
        <v>18629</v>
      </c>
    </row>
    <row r="979" spans="1:8" ht="15">
      <c r="A979" s="108" t="s">
        <v>1191</v>
      </c>
      <c r="B979" s="109">
        <v>40426</v>
      </c>
      <c r="C979" s="110">
        <v>2010</v>
      </c>
      <c r="D979" s="111" t="s">
        <v>230</v>
      </c>
      <c r="E979" s="111">
        <v>1</v>
      </c>
      <c r="F979" s="111">
        <v>5</v>
      </c>
      <c r="G979" s="111" t="s">
        <v>282</v>
      </c>
      <c r="H979" s="112">
        <v>70650</v>
      </c>
    </row>
    <row r="980" spans="1:8" ht="15">
      <c r="A980" s="108" t="s">
        <v>1191</v>
      </c>
      <c r="B980" s="109">
        <v>40427</v>
      </c>
      <c r="C980" s="110">
        <v>2010</v>
      </c>
      <c r="D980" s="111" t="s">
        <v>230</v>
      </c>
      <c r="E980" s="111">
        <v>1</v>
      </c>
      <c r="F980" s="111">
        <v>6</v>
      </c>
      <c r="G980" s="111" t="s">
        <v>1343</v>
      </c>
      <c r="H980" s="112">
        <v>45773</v>
      </c>
    </row>
    <row r="981" spans="1:8" ht="15">
      <c r="A981" s="108" t="s">
        <v>1191</v>
      </c>
      <c r="B981" s="109">
        <v>40428</v>
      </c>
      <c r="C981" s="110">
        <v>2010</v>
      </c>
      <c r="D981" s="111" t="s">
        <v>230</v>
      </c>
      <c r="E981" s="111">
        <v>1</v>
      </c>
      <c r="F981" s="111">
        <v>7</v>
      </c>
      <c r="G981" s="111" t="s">
        <v>1342</v>
      </c>
      <c r="H981" s="112">
        <v>56007</v>
      </c>
    </row>
    <row r="982" spans="1:8" ht="15">
      <c r="A982" s="108" t="s">
        <v>1191</v>
      </c>
      <c r="B982" s="109">
        <v>40429</v>
      </c>
      <c r="C982" s="110">
        <v>2010</v>
      </c>
      <c r="D982" s="111" t="s">
        <v>230</v>
      </c>
      <c r="E982" s="111">
        <v>2</v>
      </c>
      <c r="F982" s="111">
        <v>8</v>
      </c>
      <c r="G982" s="111" t="s">
        <v>278</v>
      </c>
      <c r="H982" s="112">
        <v>27149</v>
      </c>
    </row>
    <row r="983" spans="1:8" ht="15">
      <c r="A983" s="108" t="s">
        <v>1191</v>
      </c>
      <c r="B983" s="109">
        <v>40430</v>
      </c>
      <c r="C983" s="110">
        <v>2010</v>
      </c>
      <c r="D983" s="111" t="s">
        <v>230</v>
      </c>
      <c r="E983" s="111">
        <v>2</v>
      </c>
      <c r="F983" s="111">
        <v>9</v>
      </c>
      <c r="G983" s="111" t="s">
        <v>279</v>
      </c>
      <c r="H983" s="112">
        <v>41542</v>
      </c>
    </row>
    <row r="984" spans="1:8" ht="15">
      <c r="A984" s="108" t="s">
        <v>1191</v>
      </c>
      <c r="B984" s="109">
        <v>40431</v>
      </c>
      <c r="C984" s="110">
        <v>2010</v>
      </c>
      <c r="D984" s="111" t="s">
        <v>230</v>
      </c>
      <c r="E984" s="111">
        <v>2</v>
      </c>
      <c r="F984" s="111">
        <v>10</v>
      </c>
      <c r="G984" s="111" t="s">
        <v>280</v>
      </c>
      <c r="H984" s="112">
        <v>36685</v>
      </c>
    </row>
    <row r="985" spans="1:8" ht="15">
      <c r="A985" s="108" t="s">
        <v>1191</v>
      </c>
      <c r="B985" s="109">
        <v>40432</v>
      </c>
      <c r="C985" s="110">
        <v>2010</v>
      </c>
      <c r="D985" s="111" t="s">
        <v>230</v>
      </c>
      <c r="E985" s="111">
        <v>2</v>
      </c>
      <c r="F985" s="111">
        <v>11</v>
      </c>
      <c r="G985" s="111" t="s">
        <v>281</v>
      </c>
      <c r="H985" s="112">
        <v>53622</v>
      </c>
    </row>
    <row r="986" spans="1:8" ht="15">
      <c r="A986" s="108" t="s">
        <v>1191</v>
      </c>
      <c r="B986" s="109">
        <v>40433</v>
      </c>
      <c r="C986" s="110">
        <v>2010</v>
      </c>
      <c r="D986" s="111" t="s">
        <v>230</v>
      </c>
      <c r="E986" s="111">
        <v>2</v>
      </c>
      <c r="F986" s="111">
        <v>12</v>
      </c>
      <c r="G986" s="111" t="s">
        <v>282</v>
      </c>
      <c r="H986" s="112">
        <v>36971</v>
      </c>
    </row>
    <row r="987" spans="1:8" ht="15">
      <c r="A987" s="108" t="s">
        <v>1191</v>
      </c>
      <c r="B987" s="109">
        <v>40434</v>
      </c>
      <c r="C987" s="110">
        <v>2010</v>
      </c>
      <c r="D987" s="111" t="s">
        <v>230</v>
      </c>
      <c r="E987" s="111">
        <v>2</v>
      </c>
      <c r="F987" s="111">
        <v>13</v>
      </c>
      <c r="G987" s="111" t="s">
        <v>1343</v>
      </c>
      <c r="H987" s="112">
        <v>28989</v>
      </c>
    </row>
    <row r="988" spans="1:8" ht="15">
      <c r="A988" s="108" t="s">
        <v>1191</v>
      </c>
      <c r="B988" s="109">
        <v>40435</v>
      </c>
      <c r="C988" s="110">
        <v>2010</v>
      </c>
      <c r="D988" s="111" t="s">
        <v>230</v>
      </c>
      <c r="E988" s="111">
        <v>2</v>
      </c>
      <c r="F988" s="111">
        <v>14</v>
      </c>
      <c r="G988" s="111" t="s">
        <v>1342</v>
      </c>
      <c r="H988" s="112">
        <v>71057</v>
      </c>
    </row>
    <row r="989" spans="1:8" ht="15">
      <c r="A989" s="108" t="s">
        <v>1191</v>
      </c>
      <c r="B989" s="109">
        <v>40436</v>
      </c>
      <c r="C989" s="110">
        <v>2010</v>
      </c>
      <c r="D989" s="111" t="s">
        <v>230</v>
      </c>
      <c r="E989" s="111">
        <v>3</v>
      </c>
      <c r="F989" s="111">
        <v>15</v>
      </c>
      <c r="G989" s="111" t="s">
        <v>278</v>
      </c>
      <c r="H989" s="112">
        <v>52218</v>
      </c>
    </row>
    <row r="990" spans="1:8" ht="15">
      <c r="A990" s="108" t="s">
        <v>1191</v>
      </c>
      <c r="B990" s="109">
        <v>40437</v>
      </c>
      <c r="C990" s="110">
        <v>2010</v>
      </c>
      <c r="D990" s="111" t="s">
        <v>230</v>
      </c>
      <c r="E990" s="111">
        <v>3</v>
      </c>
      <c r="F990" s="111">
        <v>16</v>
      </c>
      <c r="G990" s="111" t="s">
        <v>279</v>
      </c>
      <c r="H990" s="112">
        <v>33121</v>
      </c>
    </row>
    <row r="991" spans="1:8" ht="15">
      <c r="A991" s="108" t="s">
        <v>1191</v>
      </c>
      <c r="B991" s="109">
        <v>40438</v>
      </c>
      <c r="C991" s="110">
        <v>2010</v>
      </c>
      <c r="D991" s="111" t="s">
        <v>230</v>
      </c>
      <c r="E991" s="111">
        <v>3</v>
      </c>
      <c r="F991" s="111">
        <v>17</v>
      </c>
      <c r="G991" s="111" t="s">
        <v>280</v>
      </c>
      <c r="H991" s="112">
        <v>36778</v>
      </c>
    </row>
    <row r="992" spans="1:8" ht="15">
      <c r="A992" s="108" t="s">
        <v>1191</v>
      </c>
      <c r="B992" s="109">
        <v>40439</v>
      </c>
      <c r="C992" s="110">
        <v>2010</v>
      </c>
      <c r="D992" s="111" t="s">
        <v>230</v>
      </c>
      <c r="E992" s="111">
        <v>3</v>
      </c>
      <c r="F992" s="111">
        <v>18</v>
      </c>
      <c r="G992" s="111" t="s">
        <v>281</v>
      </c>
      <c r="H992" s="112">
        <v>34376</v>
      </c>
    </row>
    <row r="993" spans="1:8" ht="15">
      <c r="A993" s="108" t="s">
        <v>1191</v>
      </c>
      <c r="B993" s="109">
        <v>40440</v>
      </c>
      <c r="C993" s="110">
        <v>2010</v>
      </c>
      <c r="D993" s="111" t="s">
        <v>230</v>
      </c>
      <c r="E993" s="111">
        <v>3</v>
      </c>
      <c r="F993" s="111">
        <v>19</v>
      </c>
      <c r="G993" s="111" t="s">
        <v>282</v>
      </c>
      <c r="H993" s="112">
        <v>82692</v>
      </c>
    </row>
    <row r="994" spans="1:8" ht="15">
      <c r="A994" s="108" t="s">
        <v>1191</v>
      </c>
      <c r="B994" s="109">
        <v>40441</v>
      </c>
      <c r="C994" s="110">
        <v>2010</v>
      </c>
      <c r="D994" s="111" t="s">
        <v>230</v>
      </c>
      <c r="E994" s="111">
        <v>3</v>
      </c>
      <c r="F994" s="111">
        <v>20</v>
      </c>
      <c r="G994" s="111" t="s">
        <v>1343</v>
      </c>
      <c r="H994" s="112">
        <v>25242</v>
      </c>
    </row>
    <row r="995" spans="1:8" ht="15">
      <c r="A995" s="108" t="s">
        <v>1191</v>
      </c>
      <c r="B995" s="109">
        <v>40442</v>
      </c>
      <c r="C995" s="110">
        <v>2010</v>
      </c>
      <c r="D995" s="111" t="s">
        <v>230</v>
      </c>
      <c r="E995" s="111">
        <v>3</v>
      </c>
      <c r="F995" s="111">
        <v>21</v>
      </c>
      <c r="G995" s="111" t="s">
        <v>1342</v>
      </c>
      <c r="H995" s="112">
        <v>70690</v>
      </c>
    </row>
    <row r="996" spans="1:8" ht="15">
      <c r="A996" s="108" t="s">
        <v>1191</v>
      </c>
      <c r="B996" s="109">
        <v>40443</v>
      </c>
      <c r="C996" s="110">
        <v>2010</v>
      </c>
      <c r="D996" s="111" t="s">
        <v>230</v>
      </c>
      <c r="E996" s="111">
        <v>4</v>
      </c>
      <c r="F996" s="111">
        <v>22</v>
      </c>
      <c r="G996" s="111" t="s">
        <v>278</v>
      </c>
      <c r="H996" s="112">
        <v>63349</v>
      </c>
    </row>
    <row r="997" spans="1:8" ht="15">
      <c r="A997" s="108" t="s">
        <v>1191</v>
      </c>
      <c r="B997" s="109">
        <v>40444</v>
      </c>
      <c r="C997" s="110">
        <v>2010</v>
      </c>
      <c r="D997" s="111" t="s">
        <v>230</v>
      </c>
      <c r="E997" s="111">
        <v>4</v>
      </c>
      <c r="F997" s="111">
        <v>23</v>
      </c>
      <c r="G997" s="111" t="s">
        <v>279</v>
      </c>
      <c r="H997" s="112">
        <v>32005</v>
      </c>
    </row>
    <row r="998" spans="1:8" ht="15">
      <c r="A998" s="108" t="s">
        <v>1191</v>
      </c>
      <c r="B998" s="109">
        <v>40445</v>
      </c>
      <c r="C998" s="110">
        <v>2010</v>
      </c>
      <c r="D998" s="111" t="s">
        <v>230</v>
      </c>
      <c r="E998" s="111">
        <v>4</v>
      </c>
      <c r="F998" s="111">
        <v>24</v>
      </c>
      <c r="G998" s="111" t="s">
        <v>280</v>
      </c>
      <c r="H998" s="112">
        <v>16690</v>
      </c>
    </row>
    <row r="999" spans="1:8" ht="15">
      <c r="A999" s="108" t="s">
        <v>1191</v>
      </c>
      <c r="B999" s="109">
        <v>40446</v>
      </c>
      <c r="C999" s="110">
        <v>2010</v>
      </c>
      <c r="D999" s="111" t="s">
        <v>230</v>
      </c>
      <c r="E999" s="111">
        <v>4</v>
      </c>
      <c r="F999" s="111">
        <v>25</v>
      </c>
      <c r="G999" s="111" t="s">
        <v>281</v>
      </c>
      <c r="H999" s="112">
        <v>34271</v>
      </c>
    </row>
    <row r="1000" spans="1:8" ht="15">
      <c r="A1000" s="108" t="s">
        <v>1191</v>
      </c>
      <c r="B1000" s="109">
        <v>40447</v>
      </c>
      <c r="C1000" s="110">
        <v>2010</v>
      </c>
      <c r="D1000" s="111" t="s">
        <v>230</v>
      </c>
      <c r="E1000" s="111">
        <v>4</v>
      </c>
      <c r="F1000" s="111">
        <v>26</v>
      </c>
      <c r="G1000" s="111" t="s">
        <v>282</v>
      </c>
      <c r="H1000" s="112">
        <v>15951</v>
      </c>
    </row>
    <row r="1001" spans="1:8" ht="15">
      <c r="A1001" s="108" t="s">
        <v>1191</v>
      </c>
      <c r="B1001" s="109">
        <v>40448</v>
      </c>
      <c r="C1001" s="110">
        <v>2010</v>
      </c>
      <c r="D1001" s="111" t="s">
        <v>230</v>
      </c>
      <c r="E1001" s="111">
        <v>4</v>
      </c>
      <c r="F1001" s="111">
        <v>27</v>
      </c>
      <c r="G1001" s="111" t="s">
        <v>1343</v>
      </c>
      <c r="H1001" s="112">
        <v>83604</v>
      </c>
    </row>
    <row r="1002" spans="1:8" ht="15">
      <c r="A1002" s="108" t="s">
        <v>1191</v>
      </c>
      <c r="B1002" s="109">
        <v>40449</v>
      </c>
      <c r="C1002" s="110">
        <v>2010</v>
      </c>
      <c r="D1002" s="111" t="s">
        <v>230</v>
      </c>
      <c r="E1002" s="111">
        <v>4</v>
      </c>
      <c r="F1002" s="111">
        <v>28</v>
      </c>
      <c r="G1002" s="111" t="s">
        <v>1342</v>
      </c>
      <c r="H1002" s="112">
        <v>51066</v>
      </c>
    </row>
    <row r="1003" spans="1:8" ht="15">
      <c r="A1003" s="108" t="s">
        <v>1191</v>
      </c>
      <c r="B1003" s="109">
        <v>40450</v>
      </c>
      <c r="C1003" s="110">
        <v>2010</v>
      </c>
      <c r="D1003" s="111" t="s">
        <v>230</v>
      </c>
      <c r="E1003" s="111">
        <v>5</v>
      </c>
      <c r="F1003" s="111">
        <v>29</v>
      </c>
      <c r="G1003" s="111" t="s">
        <v>278</v>
      </c>
      <c r="H1003" s="112">
        <v>65309</v>
      </c>
    </row>
    <row r="1004" spans="1:8" ht="15">
      <c r="A1004" s="108" t="s">
        <v>1191</v>
      </c>
      <c r="B1004" s="109">
        <v>40451</v>
      </c>
      <c r="C1004" s="110">
        <v>2010</v>
      </c>
      <c r="D1004" s="111" t="s">
        <v>230</v>
      </c>
      <c r="E1004" s="111">
        <v>5</v>
      </c>
      <c r="F1004" s="111">
        <v>30</v>
      </c>
      <c r="G1004" s="111" t="s">
        <v>279</v>
      </c>
      <c r="H1004" s="112">
        <v>76744</v>
      </c>
    </row>
    <row r="1005" spans="1:8" ht="15">
      <c r="A1005" s="108" t="s">
        <v>1191</v>
      </c>
      <c r="B1005" s="109">
        <v>40452</v>
      </c>
      <c r="C1005" s="110">
        <v>2010</v>
      </c>
      <c r="D1005" s="111" t="s">
        <v>231</v>
      </c>
      <c r="E1005" s="111">
        <v>1</v>
      </c>
      <c r="F1005" s="111">
        <v>1</v>
      </c>
      <c r="G1005" s="111" t="s">
        <v>280</v>
      </c>
      <c r="H1005" s="112">
        <v>37979</v>
      </c>
    </row>
    <row r="1006" spans="1:8" ht="15">
      <c r="A1006" s="108" t="s">
        <v>1191</v>
      </c>
      <c r="B1006" s="109">
        <v>40453</v>
      </c>
      <c r="C1006" s="110">
        <v>2010</v>
      </c>
      <c r="D1006" s="111" t="s">
        <v>231</v>
      </c>
      <c r="E1006" s="111">
        <v>1</v>
      </c>
      <c r="F1006" s="111">
        <v>2</v>
      </c>
      <c r="G1006" s="111" t="s">
        <v>281</v>
      </c>
      <c r="H1006" s="112">
        <v>85499</v>
      </c>
    </row>
    <row r="1007" spans="1:8" ht="15">
      <c r="A1007" s="108" t="s">
        <v>1191</v>
      </c>
      <c r="B1007" s="109">
        <v>40454</v>
      </c>
      <c r="C1007" s="110">
        <v>2010</v>
      </c>
      <c r="D1007" s="111" t="s">
        <v>231</v>
      </c>
      <c r="E1007" s="111">
        <v>1</v>
      </c>
      <c r="F1007" s="111">
        <v>3</v>
      </c>
      <c r="G1007" s="111" t="s">
        <v>282</v>
      </c>
      <c r="H1007" s="112">
        <v>83157</v>
      </c>
    </row>
    <row r="1008" spans="1:8" ht="15">
      <c r="A1008" s="108" t="s">
        <v>1191</v>
      </c>
      <c r="B1008" s="109">
        <v>40455</v>
      </c>
      <c r="C1008" s="110">
        <v>2010</v>
      </c>
      <c r="D1008" s="111" t="s">
        <v>231</v>
      </c>
      <c r="E1008" s="111">
        <v>1</v>
      </c>
      <c r="F1008" s="111">
        <v>4</v>
      </c>
      <c r="G1008" s="111" t="s">
        <v>1343</v>
      </c>
      <c r="H1008" s="112">
        <v>37342</v>
      </c>
    </row>
    <row r="1009" spans="1:8" ht="15">
      <c r="A1009" s="108" t="s">
        <v>1191</v>
      </c>
      <c r="B1009" s="109">
        <v>40456</v>
      </c>
      <c r="C1009" s="110">
        <v>2010</v>
      </c>
      <c r="D1009" s="111" t="s">
        <v>231</v>
      </c>
      <c r="E1009" s="111">
        <v>1</v>
      </c>
      <c r="F1009" s="111">
        <v>5</v>
      </c>
      <c r="G1009" s="111" t="s">
        <v>1342</v>
      </c>
      <c r="H1009" s="112">
        <v>47566</v>
      </c>
    </row>
    <row r="1010" spans="1:8" ht="15">
      <c r="A1010" s="108" t="s">
        <v>1191</v>
      </c>
      <c r="B1010" s="109">
        <v>40457</v>
      </c>
      <c r="C1010" s="110">
        <v>2010</v>
      </c>
      <c r="D1010" s="111" t="s">
        <v>231</v>
      </c>
      <c r="E1010" s="111">
        <v>1</v>
      </c>
      <c r="F1010" s="111">
        <v>6</v>
      </c>
      <c r="G1010" s="111" t="s">
        <v>278</v>
      </c>
      <c r="H1010" s="112">
        <v>46029</v>
      </c>
    </row>
    <row r="1011" spans="1:8" ht="15">
      <c r="A1011" s="108" t="s">
        <v>1191</v>
      </c>
      <c r="B1011" s="109">
        <v>40458</v>
      </c>
      <c r="C1011" s="110">
        <v>2010</v>
      </c>
      <c r="D1011" s="111" t="s">
        <v>231</v>
      </c>
      <c r="E1011" s="111">
        <v>1</v>
      </c>
      <c r="F1011" s="111">
        <v>7</v>
      </c>
      <c r="G1011" s="111" t="s">
        <v>279</v>
      </c>
      <c r="H1011" s="112">
        <v>73667</v>
      </c>
    </row>
    <row r="1012" spans="1:8" ht="15">
      <c r="A1012" s="108" t="s">
        <v>1191</v>
      </c>
      <c r="B1012" s="109">
        <v>40459</v>
      </c>
      <c r="C1012" s="110">
        <v>2010</v>
      </c>
      <c r="D1012" s="111" t="s">
        <v>231</v>
      </c>
      <c r="E1012" s="111">
        <v>2</v>
      </c>
      <c r="F1012" s="111">
        <v>8</v>
      </c>
      <c r="G1012" s="111" t="s">
        <v>280</v>
      </c>
      <c r="H1012" s="112">
        <v>48064</v>
      </c>
    </row>
    <row r="1013" spans="1:8" ht="15">
      <c r="A1013" s="108" t="s">
        <v>1191</v>
      </c>
      <c r="B1013" s="109">
        <v>40460</v>
      </c>
      <c r="C1013" s="110">
        <v>2010</v>
      </c>
      <c r="D1013" s="111" t="s">
        <v>231</v>
      </c>
      <c r="E1013" s="111">
        <v>2</v>
      </c>
      <c r="F1013" s="111">
        <v>9</v>
      </c>
      <c r="G1013" s="111" t="s">
        <v>281</v>
      </c>
      <c r="H1013" s="112">
        <v>49583</v>
      </c>
    </row>
    <row r="1014" spans="1:8" ht="15">
      <c r="A1014" s="108" t="s">
        <v>1191</v>
      </c>
      <c r="B1014" s="109">
        <v>40461</v>
      </c>
      <c r="C1014" s="110">
        <v>2010</v>
      </c>
      <c r="D1014" s="111" t="s">
        <v>231</v>
      </c>
      <c r="E1014" s="111">
        <v>2</v>
      </c>
      <c r="F1014" s="111">
        <v>10</v>
      </c>
      <c r="G1014" s="111" t="s">
        <v>282</v>
      </c>
      <c r="H1014" s="112">
        <v>82076</v>
      </c>
    </row>
    <row r="1015" spans="1:8" ht="15">
      <c r="A1015" s="108" t="s">
        <v>1191</v>
      </c>
      <c r="B1015" s="109">
        <v>40462</v>
      </c>
      <c r="C1015" s="110">
        <v>2010</v>
      </c>
      <c r="D1015" s="111" t="s">
        <v>231</v>
      </c>
      <c r="E1015" s="111">
        <v>2</v>
      </c>
      <c r="F1015" s="111">
        <v>11</v>
      </c>
      <c r="G1015" s="111" t="s">
        <v>1343</v>
      </c>
      <c r="H1015" s="112">
        <v>78737</v>
      </c>
    </row>
    <row r="1016" spans="1:8" ht="15">
      <c r="A1016" s="108" t="s">
        <v>1191</v>
      </c>
      <c r="B1016" s="109">
        <v>40463</v>
      </c>
      <c r="C1016" s="110">
        <v>2010</v>
      </c>
      <c r="D1016" s="111" t="s">
        <v>231</v>
      </c>
      <c r="E1016" s="111">
        <v>2</v>
      </c>
      <c r="F1016" s="111">
        <v>12</v>
      </c>
      <c r="G1016" s="111" t="s">
        <v>1342</v>
      </c>
      <c r="H1016" s="112">
        <v>87827</v>
      </c>
    </row>
    <row r="1017" spans="1:8" ht="15">
      <c r="A1017" s="108" t="s">
        <v>1191</v>
      </c>
      <c r="B1017" s="109">
        <v>40464</v>
      </c>
      <c r="C1017" s="110">
        <v>2010</v>
      </c>
      <c r="D1017" s="111" t="s">
        <v>231</v>
      </c>
      <c r="E1017" s="111">
        <v>2</v>
      </c>
      <c r="F1017" s="111">
        <v>13</v>
      </c>
      <c r="G1017" s="111" t="s">
        <v>278</v>
      </c>
      <c r="H1017" s="112">
        <v>42526</v>
      </c>
    </row>
    <row r="1018" spans="1:8" ht="15">
      <c r="A1018" s="108" t="s">
        <v>1191</v>
      </c>
      <c r="B1018" s="109">
        <v>40465</v>
      </c>
      <c r="C1018" s="110">
        <v>2010</v>
      </c>
      <c r="D1018" s="111" t="s">
        <v>231</v>
      </c>
      <c r="E1018" s="111">
        <v>2</v>
      </c>
      <c r="F1018" s="111">
        <v>14</v>
      </c>
      <c r="G1018" s="111" t="s">
        <v>279</v>
      </c>
      <c r="H1018" s="112">
        <v>69052</v>
      </c>
    </row>
    <row r="1019" spans="1:8" ht="15">
      <c r="A1019" s="108" t="s">
        <v>1191</v>
      </c>
      <c r="B1019" s="109">
        <v>40466</v>
      </c>
      <c r="C1019" s="110">
        <v>2010</v>
      </c>
      <c r="D1019" s="111" t="s">
        <v>231</v>
      </c>
      <c r="E1019" s="111">
        <v>3</v>
      </c>
      <c r="F1019" s="111">
        <v>15</v>
      </c>
      <c r="G1019" s="111" t="s">
        <v>280</v>
      </c>
      <c r="H1019" s="112">
        <v>54113</v>
      </c>
    </row>
    <row r="1020" spans="1:8" ht="15">
      <c r="A1020" s="108" t="s">
        <v>1191</v>
      </c>
      <c r="B1020" s="109">
        <v>40467</v>
      </c>
      <c r="C1020" s="110">
        <v>2010</v>
      </c>
      <c r="D1020" s="111" t="s">
        <v>231</v>
      </c>
      <c r="E1020" s="111">
        <v>3</v>
      </c>
      <c r="F1020" s="111">
        <v>16</v>
      </c>
      <c r="G1020" s="111" t="s">
        <v>281</v>
      </c>
      <c r="H1020" s="112">
        <v>27223</v>
      </c>
    </row>
    <row r="1021" spans="1:8" ht="15">
      <c r="A1021" s="108" t="s">
        <v>1191</v>
      </c>
      <c r="B1021" s="109">
        <v>40468</v>
      </c>
      <c r="C1021" s="110">
        <v>2010</v>
      </c>
      <c r="D1021" s="111" t="s">
        <v>231</v>
      </c>
      <c r="E1021" s="111">
        <v>3</v>
      </c>
      <c r="F1021" s="111">
        <v>17</v>
      </c>
      <c r="G1021" s="111" t="s">
        <v>282</v>
      </c>
      <c r="H1021" s="112">
        <v>31832</v>
      </c>
    </row>
    <row r="1022" spans="1:8" ht="15">
      <c r="A1022" s="108" t="s">
        <v>1191</v>
      </c>
      <c r="B1022" s="109">
        <v>40469</v>
      </c>
      <c r="C1022" s="110">
        <v>2010</v>
      </c>
      <c r="D1022" s="111" t="s">
        <v>231</v>
      </c>
      <c r="E1022" s="111">
        <v>3</v>
      </c>
      <c r="F1022" s="111">
        <v>18</v>
      </c>
      <c r="G1022" s="111" t="s">
        <v>1343</v>
      </c>
      <c r="H1022" s="112">
        <v>55968</v>
      </c>
    </row>
    <row r="1023" spans="1:8" ht="15">
      <c r="A1023" s="108" t="s">
        <v>1191</v>
      </c>
      <c r="B1023" s="109">
        <v>40470</v>
      </c>
      <c r="C1023" s="110">
        <v>2010</v>
      </c>
      <c r="D1023" s="111" t="s">
        <v>231</v>
      </c>
      <c r="E1023" s="111">
        <v>3</v>
      </c>
      <c r="F1023" s="111">
        <v>19</v>
      </c>
      <c r="G1023" s="111" t="s">
        <v>1342</v>
      </c>
      <c r="H1023" s="112">
        <v>64803</v>
      </c>
    </row>
    <row r="1024" spans="1:8" ht="15">
      <c r="A1024" s="108" t="s">
        <v>1191</v>
      </c>
      <c r="B1024" s="109">
        <v>40471</v>
      </c>
      <c r="C1024" s="110">
        <v>2010</v>
      </c>
      <c r="D1024" s="111" t="s">
        <v>231</v>
      </c>
      <c r="E1024" s="111">
        <v>3</v>
      </c>
      <c r="F1024" s="111">
        <v>20</v>
      </c>
      <c r="G1024" s="111" t="s">
        <v>278</v>
      </c>
      <c r="H1024" s="112">
        <v>31332</v>
      </c>
    </row>
    <row r="1025" spans="1:8" ht="15">
      <c r="A1025" s="108" t="s">
        <v>1191</v>
      </c>
      <c r="B1025" s="109">
        <v>40472</v>
      </c>
      <c r="C1025" s="110">
        <v>2010</v>
      </c>
      <c r="D1025" s="111" t="s">
        <v>231</v>
      </c>
      <c r="E1025" s="111">
        <v>3</v>
      </c>
      <c r="F1025" s="111">
        <v>21</v>
      </c>
      <c r="G1025" s="111" t="s">
        <v>279</v>
      </c>
      <c r="H1025" s="112">
        <v>57800</v>
      </c>
    </row>
    <row r="1026" spans="1:8" ht="15">
      <c r="A1026" s="108" t="s">
        <v>1191</v>
      </c>
      <c r="B1026" s="109">
        <v>40473</v>
      </c>
      <c r="C1026" s="110">
        <v>2010</v>
      </c>
      <c r="D1026" s="111" t="s">
        <v>231</v>
      </c>
      <c r="E1026" s="111">
        <v>4</v>
      </c>
      <c r="F1026" s="111">
        <v>22</v>
      </c>
      <c r="G1026" s="111" t="s">
        <v>280</v>
      </c>
      <c r="H1026" s="112">
        <v>50125</v>
      </c>
    </row>
    <row r="1027" spans="1:8" ht="15">
      <c r="A1027" s="108" t="s">
        <v>1191</v>
      </c>
      <c r="B1027" s="109">
        <v>40474</v>
      </c>
      <c r="C1027" s="110">
        <v>2010</v>
      </c>
      <c r="D1027" s="111" t="s">
        <v>231</v>
      </c>
      <c r="E1027" s="111">
        <v>4</v>
      </c>
      <c r="F1027" s="111">
        <v>23</v>
      </c>
      <c r="G1027" s="111" t="s">
        <v>281</v>
      </c>
      <c r="H1027" s="112">
        <v>19259</v>
      </c>
    </row>
    <row r="1028" spans="1:8" ht="15">
      <c r="A1028" s="108" t="s">
        <v>1191</v>
      </c>
      <c r="B1028" s="109">
        <v>40475</v>
      </c>
      <c r="C1028" s="110">
        <v>2010</v>
      </c>
      <c r="D1028" s="111" t="s">
        <v>231</v>
      </c>
      <c r="E1028" s="111">
        <v>4</v>
      </c>
      <c r="F1028" s="111">
        <v>24</v>
      </c>
      <c r="G1028" s="111" t="s">
        <v>282</v>
      </c>
      <c r="H1028" s="112">
        <v>81910</v>
      </c>
    </row>
    <row r="1029" spans="1:8" ht="15">
      <c r="A1029" s="108" t="s">
        <v>1191</v>
      </c>
      <c r="B1029" s="109">
        <v>40476</v>
      </c>
      <c r="C1029" s="110">
        <v>2010</v>
      </c>
      <c r="D1029" s="111" t="s">
        <v>231</v>
      </c>
      <c r="E1029" s="111">
        <v>4</v>
      </c>
      <c r="F1029" s="111">
        <v>25</v>
      </c>
      <c r="G1029" s="111" t="s">
        <v>1343</v>
      </c>
      <c r="H1029" s="112">
        <v>75196</v>
      </c>
    </row>
    <row r="1030" spans="1:8" ht="15">
      <c r="A1030" s="108" t="s">
        <v>1191</v>
      </c>
      <c r="B1030" s="109">
        <v>40477</v>
      </c>
      <c r="C1030" s="110">
        <v>2010</v>
      </c>
      <c r="D1030" s="111" t="s">
        <v>231</v>
      </c>
      <c r="E1030" s="111">
        <v>4</v>
      </c>
      <c r="F1030" s="111">
        <v>26</v>
      </c>
      <c r="G1030" s="111" t="s">
        <v>1342</v>
      </c>
      <c r="H1030" s="112">
        <v>41369</v>
      </c>
    </row>
    <row r="1031" spans="1:8" ht="15">
      <c r="A1031" s="108" t="s">
        <v>1191</v>
      </c>
      <c r="B1031" s="109">
        <v>40478</v>
      </c>
      <c r="C1031" s="110">
        <v>2010</v>
      </c>
      <c r="D1031" s="111" t="s">
        <v>231</v>
      </c>
      <c r="E1031" s="111">
        <v>4</v>
      </c>
      <c r="F1031" s="111">
        <v>27</v>
      </c>
      <c r="G1031" s="111" t="s">
        <v>278</v>
      </c>
      <c r="H1031" s="112">
        <v>70622</v>
      </c>
    </row>
    <row r="1032" spans="1:8" ht="15">
      <c r="A1032" s="108" t="s">
        <v>1191</v>
      </c>
      <c r="B1032" s="109">
        <v>40479</v>
      </c>
      <c r="C1032" s="110">
        <v>2010</v>
      </c>
      <c r="D1032" s="111" t="s">
        <v>231</v>
      </c>
      <c r="E1032" s="111">
        <v>4</v>
      </c>
      <c r="F1032" s="111">
        <v>28</v>
      </c>
      <c r="G1032" s="111" t="s">
        <v>279</v>
      </c>
      <c r="H1032" s="112">
        <v>69201</v>
      </c>
    </row>
    <row r="1033" spans="1:8" ht="15">
      <c r="A1033" s="108" t="s">
        <v>1191</v>
      </c>
      <c r="B1033" s="109">
        <v>40480</v>
      </c>
      <c r="C1033" s="110">
        <v>2010</v>
      </c>
      <c r="D1033" s="111" t="s">
        <v>231</v>
      </c>
      <c r="E1033" s="111">
        <v>5</v>
      </c>
      <c r="F1033" s="111">
        <v>29</v>
      </c>
      <c r="G1033" s="111" t="s">
        <v>280</v>
      </c>
      <c r="H1033" s="112">
        <v>83416</v>
      </c>
    </row>
    <row r="1034" spans="1:8" ht="15">
      <c r="A1034" s="108" t="s">
        <v>1191</v>
      </c>
      <c r="B1034" s="109">
        <v>40481</v>
      </c>
      <c r="C1034" s="110">
        <v>2010</v>
      </c>
      <c r="D1034" s="111" t="s">
        <v>231</v>
      </c>
      <c r="E1034" s="111">
        <v>5</v>
      </c>
      <c r="F1034" s="111">
        <v>30</v>
      </c>
      <c r="G1034" s="111" t="s">
        <v>281</v>
      </c>
      <c r="H1034" s="112">
        <v>32388</v>
      </c>
    </row>
    <row r="1035" spans="1:8" ht="15">
      <c r="A1035" s="108" t="s">
        <v>1191</v>
      </c>
      <c r="B1035" s="109">
        <v>40482</v>
      </c>
      <c r="C1035" s="110">
        <v>2010</v>
      </c>
      <c r="D1035" s="111" t="s">
        <v>231</v>
      </c>
      <c r="E1035" s="111">
        <v>5</v>
      </c>
      <c r="F1035" s="111">
        <v>31</v>
      </c>
      <c r="G1035" s="111" t="s">
        <v>282</v>
      </c>
      <c r="H1035" s="112">
        <v>18163</v>
      </c>
    </row>
    <row r="1036" spans="1:8" ht="15">
      <c r="A1036" s="108" t="s">
        <v>1191</v>
      </c>
      <c r="B1036" s="109">
        <v>40483</v>
      </c>
      <c r="C1036" s="110">
        <v>2010</v>
      </c>
      <c r="D1036" s="111" t="s">
        <v>232</v>
      </c>
      <c r="E1036" s="111">
        <v>1</v>
      </c>
      <c r="F1036" s="111">
        <v>1</v>
      </c>
      <c r="G1036" s="111" t="s">
        <v>1343</v>
      </c>
      <c r="H1036" s="112">
        <v>92781</v>
      </c>
    </row>
    <row r="1037" spans="1:8" ht="15">
      <c r="A1037" s="108" t="s">
        <v>1191</v>
      </c>
      <c r="B1037" s="109">
        <v>40484</v>
      </c>
      <c r="C1037" s="110">
        <v>2010</v>
      </c>
      <c r="D1037" s="111" t="s">
        <v>232</v>
      </c>
      <c r="E1037" s="111">
        <v>1</v>
      </c>
      <c r="F1037" s="111">
        <v>2</v>
      </c>
      <c r="G1037" s="111" t="s">
        <v>1342</v>
      </c>
      <c r="H1037" s="112">
        <v>75174</v>
      </c>
    </row>
    <row r="1038" spans="1:8" ht="15">
      <c r="A1038" s="108" t="s">
        <v>1191</v>
      </c>
      <c r="B1038" s="109">
        <v>40485</v>
      </c>
      <c r="C1038" s="110">
        <v>2010</v>
      </c>
      <c r="D1038" s="111" t="s">
        <v>232</v>
      </c>
      <c r="E1038" s="111">
        <v>1</v>
      </c>
      <c r="F1038" s="111">
        <v>3</v>
      </c>
      <c r="G1038" s="111" t="s">
        <v>278</v>
      </c>
      <c r="H1038" s="112">
        <v>142252</v>
      </c>
    </row>
    <row r="1039" spans="1:8" ht="15">
      <c r="A1039" s="108" t="s">
        <v>1191</v>
      </c>
      <c r="B1039" s="109">
        <v>40486</v>
      </c>
      <c r="C1039" s="110">
        <v>2010</v>
      </c>
      <c r="D1039" s="111" t="s">
        <v>232</v>
      </c>
      <c r="E1039" s="111">
        <v>1</v>
      </c>
      <c r="F1039" s="111">
        <v>4</v>
      </c>
      <c r="G1039" s="111" t="s">
        <v>279</v>
      </c>
      <c r="H1039" s="112">
        <v>147137</v>
      </c>
    </row>
    <row r="1040" spans="1:8" ht="15">
      <c r="A1040" s="108" t="s">
        <v>1191</v>
      </c>
      <c r="B1040" s="109">
        <v>40487</v>
      </c>
      <c r="C1040" s="110">
        <v>2010</v>
      </c>
      <c r="D1040" s="111" t="s">
        <v>232</v>
      </c>
      <c r="E1040" s="111">
        <v>1</v>
      </c>
      <c r="F1040" s="111">
        <v>5</v>
      </c>
      <c r="G1040" s="111" t="s">
        <v>280</v>
      </c>
      <c r="H1040" s="112">
        <v>75691</v>
      </c>
    </row>
    <row r="1041" spans="1:8" ht="15">
      <c r="A1041" s="108" t="s">
        <v>1191</v>
      </c>
      <c r="B1041" s="109">
        <v>40488</v>
      </c>
      <c r="C1041" s="110">
        <v>2010</v>
      </c>
      <c r="D1041" s="111" t="s">
        <v>232</v>
      </c>
      <c r="E1041" s="111">
        <v>1</v>
      </c>
      <c r="F1041" s="111">
        <v>6</v>
      </c>
      <c r="G1041" s="111" t="s">
        <v>281</v>
      </c>
      <c r="H1041" s="112">
        <v>74797</v>
      </c>
    </row>
    <row r="1042" spans="1:8" ht="15">
      <c r="A1042" s="108" t="s">
        <v>1191</v>
      </c>
      <c r="B1042" s="109">
        <v>40489</v>
      </c>
      <c r="C1042" s="110">
        <v>2010</v>
      </c>
      <c r="D1042" s="111" t="s">
        <v>232</v>
      </c>
      <c r="E1042" s="111">
        <v>1</v>
      </c>
      <c r="F1042" s="111">
        <v>7</v>
      </c>
      <c r="G1042" s="111" t="s">
        <v>282</v>
      </c>
      <c r="H1042" s="112">
        <v>137969</v>
      </c>
    </row>
    <row r="1043" spans="1:8" ht="15">
      <c r="A1043" s="108" t="s">
        <v>1191</v>
      </c>
      <c r="B1043" s="109">
        <v>40490</v>
      </c>
      <c r="C1043" s="110">
        <v>2010</v>
      </c>
      <c r="D1043" s="111" t="s">
        <v>232</v>
      </c>
      <c r="E1043" s="111">
        <v>2</v>
      </c>
      <c r="F1043" s="111">
        <v>8</v>
      </c>
      <c r="G1043" s="111" t="s">
        <v>1343</v>
      </c>
      <c r="H1043" s="112">
        <v>153784</v>
      </c>
    </row>
    <row r="1044" spans="1:8" ht="15">
      <c r="A1044" s="108" t="s">
        <v>1191</v>
      </c>
      <c r="B1044" s="109">
        <v>40491</v>
      </c>
      <c r="C1044" s="110">
        <v>2010</v>
      </c>
      <c r="D1044" s="111" t="s">
        <v>232</v>
      </c>
      <c r="E1044" s="111">
        <v>2</v>
      </c>
      <c r="F1044" s="111">
        <v>9</v>
      </c>
      <c r="G1044" s="111" t="s">
        <v>1342</v>
      </c>
      <c r="H1044" s="112">
        <v>101568</v>
      </c>
    </row>
    <row r="1045" spans="1:8" ht="15">
      <c r="A1045" s="108" t="s">
        <v>1191</v>
      </c>
      <c r="B1045" s="109">
        <v>40492</v>
      </c>
      <c r="C1045" s="110">
        <v>2010</v>
      </c>
      <c r="D1045" s="111" t="s">
        <v>232</v>
      </c>
      <c r="E1045" s="111">
        <v>2</v>
      </c>
      <c r="F1045" s="111">
        <v>10</v>
      </c>
      <c r="G1045" s="111" t="s">
        <v>278</v>
      </c>
      <c r="H1045" s="112">
        <v>54583</v>
      </c>
    </row>
    <row r="1046" spans="1:8" ht="15">
      <c r="A1046" s="108" t="s">
        <v>1191</v>
      </c>
      <c r="B1046" s="109">
        <v>40493</v>
      </c>
      <c r="C1046" s="110">
        <v>2010</v>
      </c>
      <c r="D1046" s="111" t="s">
        <v>232</v>
      </c>
      <c r="E1046" s="111">
        <v>2</v>
      </c>
      <c r="F1046" s="111">
        <v>11</v>
      </c>
      <c r="G1046" s="111" t="s">
        <v>279</v>
      </c>
      <c r="H1046" s="112">
        <v>42196</v>
      </c>
    </row>
    <row r="1047" spans="1:8" ht="15">
      <c r="A1047" s="108" t="s">
        <v>1191</v>
      </c>
      <c r="B1047" s="109">
        <v>40494</v>
      </c>
      <c r="C1047" s="110">
        <v>2010</v>
      </c>
      <c r="D1047" s="111" t="s">
        <v>232</v>
      </c>
      <c r="E1047" s="111">
        <v>2</v>
      </c>
      <c r="F1047" s="111">
        <v>12</v>
      </c>
      <c r="G1047" s="111" t="s">
        <v>280</v>
      </c>
      <c r="H1047" s="112">
        <v>102064</v>
      </c>
    </row>
    <row r="1048" spans="1:8" ht="15">
      <c r="A1048" s="108" t="s">
        <v>1191</v>
      </c>
      <c r="B1048" s="109">
        <v>40495</v>
      </c>
      <c r="C1048" s="110">
        <v>2010</v>
      </c>
      <c r="D1048" s="111" t="s">
        <v>232</v>
      </c>
      <c r="E1048" s="111">
        <v>2</v>
      </c>
      <c r="F1048" s="111">
        <v>13</v>
      </c>
      <c r="G1048" s="111" t="s">
        <v>281</v>
      </c>
      <c r="H1048" s="112">
        <v>77883</v>
      </c>
    </row>
    <row r="1049" spans="1:8" ht="15">
      <c r="A1049" s="108" t="s">
        <v>1191</v>
      </c>
      <c r="B1049" s="109">
        <v>40496</v>
      </c>
      <c r="C1049" s="110">
        <v>2010</v>
      </c>
      <c r="D1049" s="111" t="s">
        <v>232</v>
      </c>
      <c r="E1049" s="111">
        <v>2</v>
      </c>
      <c r="F1049" s="111">
        <v>14</v>
      </c>
      <c r="G1049" s="111" t="s">
        <v>282</v>
      </c>
      <c r="H1049" s="112">
        <v>158982</v>
      </c>
    </row>
    <row r="1050" spans="1:8" ht="15">
      <c r="A1050" s="108" t="s">
        <v>1191</v>
      </c>
      <c r="B1050" s="109">
        <v>40497</v>
      </c>
      <c r="C1050" s="110">
        <v>2010</v>
      </c>
      <c r="D1050" s="111" t="s">
        <v>232</v>
      </c>
      <c r="E1050" s="111">
        <v>3</v>
      </c>
      <c r="F1050" s="111">
        <v>15</v>
      </c>
      <c r="G1050" s="111" t="s">
        <v>1343</v>
      </c>
      <c r="H1050" s="112">
        <v>101137</v>
      </c>
    </row>
    <row r="1051" spans="1:8" ht="15">
      <c r="A1051" s="108" t="s">
        <v>1191</v>
      </c>
      <c r="B1051" s="109">
        <v>40498</v>
      </c>
      <c r="C1051" s="110">
        <v>2010</v>
      </c>
      <c r="D1051" s="111" t="s">
        <v>232</v>
      </c>
      <c r="E1051" s="111">
        <v>3</v>
      </c>
      <c r="F1051" s="111">
        <v>16</v>
      </c>
      <c r="G1051" s="111" t="s">
        <v>1342</v>
      </c>
      <c r="H1051" s="112">
        <v>77117</v>
      </c>
    </row>
    <row r="1052" spans="1:8" ht="15">
      <c r="A1052" s="108" t="s">
        <v>1191</v>
      </c>
      <c r="B1052" s="109">
        <v>40499</v>
      </c>
      <c r="C1052" s="110">
        <v>2010</v>
      </c>
      <c r="D1052" s="111" t="s">
        <v>232</v>
      </c>
      <c r="E1052" s="111">
        <v>3</v>
      </c>
      <c r="F1052" s="111">
        <v>17</v>
      </c>
      <c r="G1052" s="111" t="s">
        <v>278</v>
      </c>
      <c r="H1052" s="112">
        <v>45529</v>
      </c>
    </row>
    <row r="1053" spans="1:8" ht="15">
      <c r="A1053" s="108" t="s">
        <v>1191</v>
      </c>
      <c r="B1053" s="109">
        <v>40500</v>
      </c>
      <c r="C1053" s="110">
        <v>2010</v>
      </c>
      <c r="D1053" s="111" t="s">
        <v>232</v>
      </c>
      <c r="E1053" s="111">
        <v>3</v>
      </c>
      <c r="F1053" s="111">
        <v>18</v>
      </c>
      <c r="G1053" s="111" t="s">
        <v>279</v>
      </c>
      <c r="H1053" s="112">
        <v>119544</v>
      </c>
    </row>
    <row r="1054" spans="1:8" ht="15">
      <c r="A1054" s="108" t="s">
        <v>1191</v>
      </c>
      <c r="B1054" s="109">
        <v>40501</v>
      </c>
      <c r="C1054" s="110">
        <v>2010</v>
      </c>
      <c r="D1054" s="111" t="s">
        <v>232</v>
      </c>
      <c r="E1054" s="111">
        <v>3</v>
      </c>
      <c r="F1054" s="111">
        <v>19</v>
      </c>
      <c r="G1054" s="111" t="s">
        <v>280</v>
      </c>
      <c r="H1054" s="112">
        <v>102662</v>
      </c>
    </row>
    <row r="1055" spans="1:8" ht="15">
      <c r="A1055" s="108" t="s">
        <v>1191</v>
      </c>
      <c r="B1055" s="109">
        <v>40502</v>
      </c>
      <c r="C1055" s="110">
        <v>2010</v>
      </c>
      <c r="D1055" s="111" t="s">
        <v>232</v>
      </c>
      <c r="E1055" s="111">
        <v>3</v>
      </c>
      <c r="F1055" s="111">
        <v>20</v>
      </c>
      <c r="G1055" s="111" t="s">
        <v>281</v>
      </c>
      <c r="H1055" s="112">
        <v>98598</v>
      </c>
    </row>
    <row r="1056" spans="1:8" ht="15">
      <c r="A1056" s="108" t="s">
        <v>1191</v>
      </c>
      <c r="B1056" s="109">
        <v>40503</v>
      </c>
      <c r="C1056" s="110">
        <v>2010</v>
      </c>
      <c r="D1056" s="111" t="s">
        <v>232</v>
      </c>
      <c r="E1056" s="111">
        <v>3</v>
      </c>
      <c r="F1056" s="111">
        <v>21</v>
      </c>
      <c r="G1056" s="111" t="s">
        <v>282</v>
      </c>
      <c r="H1056" s="112">
        <v>95318</v>
      </c>
    </row>
    <row r="1057" spans="1:8" ht="15">
      <c r="A1057" s="108" t="s">
        <v>1191</v>
      </c>
      <c r="B1057" s="109">
        <v>40504</v>
      </c>
      <c r="C1057" s="110">
        <v>2010</v>
      </c>
      <c r="D1057" s="111" t="s">
        <v>232</v>
      </c>
      <c r="E1057" s="111">
        <v>4</v>
      </c>
      <c r="F1057" s="111">
        <v>22</v>
      </c>
      <c r="G1057" s="111" t="s">
        <v>1343</v>
      </c>
      <c r="H1057" s="112">
        <v>136587</v>
      </c>
    </row>
    <row r="1058" spans="1:8" ht="15">
      <c r="A1058" s="108" t="s">
        <v>1191</v>
      </c>
      <c r="B1058" s="109">
        <v>40505</v>
      </c>
      <c r="C1058" s="110">
        <v>2010</v>
      </c>
      <c r="D1058" s="111" t="s">
        <v>232</v>
      </c>
      <c r="E1058" s="111">
        <v>4</v>
      </c>
      <c r="F1058" s="111">
        <v>23</v>
      </c>
      <c r="G1058" s="111" t="s">
        <v>1342</v>
      </c>
      <c r="H1058" s="112">
        <v>142627</v>
      </c>
    </row>
    <row r="1059" spans="1:8" ht="15">
      <c r="A1059" s="108" t="s">
        <v>1191</v>
      </c>
      <c r="B1059" s="109">
        <v>40506</v>
      </c>
      <c r="C1059" s="110">
        <v>2010</v>
      </c>
      <c r="D1059" s="111" t="s">
        <v>232</v>
      </c>
      <c r="E1059" s="111">
        <v>4</v>
      </c>
      <c r="F1059" s="111">
        <v>24</v>
      </c>
      <c r="G1059" s="111" t="s">
        <v>278</v>
      </c>
      <c r="H1059" s="112">
        <v>143818</v>
      </c>
    </row>
    <row r="1060" spans="1:8" ht="15">
      <c r="A1060" s="108" t="s">
        <v>1191</v>
      </c>
      <c r="B1060" s="109">
        <v>40507</v>
      </c>
      <c r="C1060" s="110">
        <v>2010</v>
      </c>
      <c r="D1060" s="111" t="s">
        <v>232</v>
      </c>
      <c r="E1060" s="111">
        <v>4</v>
      </c>
      <c r="F1060" s="111">
        <v>25</v>
      </c>
      <c r="G1060" s="111" t="s">
        <v>279</v>
      </c>
      <c r="H1060" s="112">
        <v>143405</v>
      </c>
    </row>
    <row r="1061" spans="1:8" ht="15">
      <c r="A1061" s="108" t="s">
        <v>1191</v>
      </c>
      <c r="B1061" s="109">
        <v>40508</v>
      </c>
      <c r="C1061" s="110">
        <v>2010</v>
      </c>
      <c r="D1061" s="111" t="s">
        <v>232</v>
      </c>
      <c r="E1061" s="111">
        <v>4</v>
      </c>
      <c r="F1061" s="111">
        <v>26</v>
      </c>
      <c r="G1061" s="111" t="s">
        <v>280</v>
      </c>
      <c r="H1061" s="112">
        <v>127405</v>
      </c>
    </row>
    <row r="1062" spans="1:8" ht="15">
      <c r="A1062" s="108" t="s">
        <v>1191</v>
      </c>
      <c r="B1062" s="109">
        <v>40509</v>
      </c>
      <c r="C1062" s="110">
        <v>2010</v>
      </c>
      <c r="D1062" s="111" t="s">
        <v>232</v>
      </c>
      <c r="E1062" s="111">
        <v>4</v>
      </c>
      <c r="F1062" s="111">
        <v>27</v>
      </c>
      <c r="G1062" s="111" t="s">
        <v>281</v>
      </c>
      <c r="H1062" s="112">
        <v>116890</v>
      </c>
    </row>
    <row r="1063" spans="1:8" ht="15">
      <c r="A1063" s="108" t="s">
        <v>1191</v>
      </c>
      <c r="B1063" s="109">
        <v>40510</v>
      </c>
      <c r="C1063" s="110">
        <v>2010</v>
      </c>
      <c r="D1063" s="111" t="s">
        <v>232</v>
      </c>
      <c r="E1063" s="111">
        <v>4</v>
      </c>
      <c r="F1063" s="111">
        <v>28</v>
      </c>
      <c r="G1063" s="111" t="s">
        <v>282</v>
      </c>
      <c r="H1063" s="112">
        <v>61654</v>
      </c>
    </row>
    <row r="1064" spans="1:8" ht="15">
      <c r="A1064" s="108" t="s">
        <v>1191</v>
      </c>
      <c r="B1064" s="109">
        <v>40511</v>
      </c>
      <c r="C1064" s="110">
        <v>2010</v>
      </c>
      <c r="D1064" s="111" t="s">
        <v>232</v>
      </c>
      <c r="E1064" s="111">
        <v>5</v>
      </c>
      <c r="F1064" s="111">
        <v>29</v>
      </c>
      <c r="G1064" s="111" t="s">
        <v>1343</v>
      </c>
      <c r="H1064" s="112">
        <v>61963</v>
      </c>
    </row>
    <row r="1065" spans="1:8" ht="15">
      <c r="A1065" s="108" t="s">
        <v>1191</v>
      </c>
      <c r="B1065" s="109">
        <v>40512</v>
      </c>
      <c r="C1065" s="110">
        <v>2010</v>
      </c>
      <c r="D1065" s="111" t="s">
        <v>232</v>
      </c>
      <c r="E1065" s="111">
        <v>5</v>
      </c>
      <c r="F1065" s="111">
        <v>30</v>
      </c>
      <c r="G1065" s="111" t="s">
        <v>1342</v>
      </c>
      <c r="H1065" s="112">
        <v>71545</v>
      </c>
    </row>
    <row r="1066" spans="1:8" ht="15">
      <c r="A1066" s="108" t="s">
        <v>1191</v>
      </c>
      <c r="B1066" s="109">
        <v>40513</v>
      </c>
      <c r="C1066" s="110">
        <v>2010</v>
      </c>
      <c r="D1066" s="111" t="s">
        <v>233</v>
      </c>
      <c r="E1066" s="111">
        <v>1</v>
      </c>
      <c r="F1066" s="111">
        <v>1</v>
      </c>
      <c r="G1066" s="111" t="s">
        <v>278</v>
      </c>
      <c r="H1066" s="112">
        <v>136103</v>
      </c>
    </row>
    <row r="1067" spans="1:8" ht="15">
      <c r="A1067" s="108" t="s">
        <v>1191</v>
      </c>
      <c r="B1067" s="109">
        <v>40514</v>
      </c>
      <c r="C1067" s="110">
        <v>2010</v>
      </c>
      <c r="D1067" s="111" t="s">
        <v>233</v>
      </c>
      <c r="E1067" s="111">
        <v>1</v>
      </c>
      <c r="F1067" s="111">
        <v>2</v>
      </c>
      <c r="G1067" s="111" t="s">
        <v>279</v>
      </c>
      <c r="H1067" s="112">
        <v>86023</v>
      </c>
    </row>
    <row r="1068" spans="1:8" ht="15">
      <c r="A1068" s="108" t="s">
        <v>1191</v>
      </c>
      <c r="B1068" s="109">
        <v>40515</v>
      </c>
      <c r="C1068" s="110">
        <v>2010</v>
      </c>
      <c r="D1068" s="111" t="s">
        <v>233</v>
      </c>
      <c r="E1068" s="111">
        <v>1</v>
      </c>
      <c r="F1068" s="111">
        <v>3</v>
      </c>
      <c r="G1068" s="111" t="s">
        <v>280</v>
      </c>
      <c r="H1068" s="112">
        <v>92861</v>
      </c>
    </row>
    <row r="1069" spans="1:8" ht="15">
      <c r="A1069" s="108" t="s">
        <v>1191</v>
      </c>
      <c r="B1069" s="109">
        <v>40516</v>
      </c>
      <c r="C1069" s="110">
        <v>2010</v>
      </c>
      <c r="D1069" s="111" t="s">
        <v>233</v>
      </c>
      <c r="E1069" s="111">
        <v>1</v>
      </c>
      <c r="F1069" s="111">
        <v>4</v>
      </c>
      <c r="G1069" s="111" t="s">
        <v>281</v>
      </c>
      <c r="H1069" s="112">
        <v>79722</v>
      </c>
    </row>
    <row r="1070" spans="1:8" ht="15">
      <c r="A1070" s="108" t="s">
        <v>1191</v>
      </c>
      <c r="B1070" s="109">
        <v>40517</v>
      </c>
      <c r="C1070" s="110">
        <v>2010</v>
      </c>
      <c r="D1070" s="111" t="s">
        <v>233</v>
      </c>
      <c r="E1070" s="111">
        <v>1</v>
      </c>
      <c r="F1070" s="111">
        <v>5</v>
      </c>
      <c r="G1070" s="111" t="s">
        <v>282</v>
      </c>
      <c r="H1070" s="112">
        <v>41163</v>
      </c>
    </row>
    <row r="1071" spans="1:8" ht="15">
      <c r="A1071" s="108" t="s">
        <v>1191</v>
      </c>
      <c r="B1071" s="109">
        <v>40518</v>
      </c>
      <c r="C1071" s="110">
        <v>2010</v>
      </c>
      <c r="D1071" s="111" t="s">
        <v>233</v>
      </c>
      <c r="E1071" s="111">
        <v>1</v>
      </c>
      <c r="F1071" s="111">
        <v>6</v>
      </c>
      <c r="G1071" s="111" t="s">
        <v>1343</v>
      </c>
      <c r="H1071" s="112">
        <v>133198</v>
      </c>
    </row>
    <row r="1072" spans="1:8" ht="15">
      <c r="A1072" s="108" t="s">
        <v>1191</v>
      </c>
      <c r="B1072" s="109">
        <v>40519</v>
      </c>
      <c r="C1072" s="110">
        <v>2010</v>
      </c>
      <c r="D1072" s="111" t="s">
        <v>233</v>
      </c>
      <c r="E1072" s="111">
        <v>1</v>
      </c>
      <c r="F1072" s="111">
        <v>7</v>
      </c>
      <c r="G1072" s="111" t="s">
        <v>1342</v>
      </c>
      <c r="H1072" s="112">
        <v>110122</v>
      </c>
    </row>
    <row r="1073" spans="1:8" ht="15">
      <c r="A1073" s="108" t="s">
        <v>1191</v>
      </c>
      <c r="B1073" s="109">
        <v>40520</v>
      </c>
      <c r="C1073" s="110">
        <v>2010</v>
      </c>
      <c r="D1073" s="111" t="s">
        <v>233</v>
      </c>
      <c r="E1073" s="111">
        <v>2</v>
      </c>
      <c r="F1073" s="111">
        <v>8</v>
      </c>
      <c r="G1073" s="111" t="s">
        <v>278</v>
      </c>
      <c r="H1073" s="112">
        <v>106457</v>
      </c>
    </row>
    <row r="1074" spans="1:8" ht="15">
      <c r="A1074" s="108" t="s">
        <v>1191</v>
      </c>
      <c r="B1074" s="109">
        <v>40521</v>
      </c>
      <c r="C1074" s="110">
        <v>2010</v>
      </c>
      <c r="D1074" s="111" t="s">
        <v>233</v>
      </c>
      <c r="E1074" s="111">
        <v>2</v>
      </c>
      <c r="F1074" s="111">
        <v>9</v>
      </c>
      <c r="G1074" s="111" t="s">
        <v>279</v>
      </c>
      <c r="H1074" s="112">
        <v>64590</v>
      </c>
    </row>
    <row r="1075" spans="1:8" ht="15">
      <c r="A1075" s="108" t="s">
        <v>1191</v>
      </c>
      <c r="B1075" s="109">
        <v>40522</v>
      </c>
      <c r="C1075" s="110">
        <v>2010</v>
      </c>
      <c r="D1075" s="111" t="s">
        <v>233</v>
      </c>
      <c r="E1075" s="111">
        <v>2</v>
      </c>
      <c r="F1075" s="111">
        <v>10</v>
      </c>
      <c r="G1075" s="111" t="s">
        <v>280</v>
      </c>
      <c r="H1075" s="112">
        <v>148343</v>
      </c>
    </row>
    <row r="1076" spans="1:8" ht="15">
      <c r="A1076" s="108" t="s">
        <v>1191</v>
      </c>
      <c r="B1076" s="109">
        <v>40523</v>
      </c>
      <c r="C1076" s="110">
        <v>2010</v>
      </c>
      <c r="D1076" s="111" t="s">
        <v>233</v>
      </c>
      <c r="E1076" s="111">
        <v>2</v>
      </c>
      <c r="F1076" s="111">
        <v>11</v>
      </c>
      <c r="G1076" s="111" t="s">
        <v>281</v>
      </c>
      <c r="H1076" s="112">
        <v>56835</v>
      </c>
    </row>
    <row r="1077" spans="1:8" ht="15">
      <c r="A1077" s="108" t="s">
        <v>1191</v>
      </c>
      <c r="B1077" s="109">
        <v>40524</v>
      </c>
      <c r="C1077" s="110">
        <v>2010</v>
      </c>
      <c r="D1077" s="111" t="s">
        <v>233</v>
      </c>
      <c r="E1077" s="111">
        <v>2</v>
      </c>
      <c r="F1077" s="111">
        <v>12</v>
      </c>
      <c r="G1077" s="111" t="s">
        <v>282</v>
      </c>
      <c r="H1077" s="112">
        <v>133099</v>
      </c>
    </row>
    <row r="1078" spans="1:8" ht="15">
      <c r="A1078" s="108" t="s">
        <v>1191</v>
      </c>
      <c r="B1078" s="109">
        <v>40525</v>
      </c>
      <c r="C1078" s="110">
        <v>2010</v>
      </c>
      <c r="D1078" s="111" t="s">
        <v>233</v>
      </c>
      <c r="E1078" s="111">
        <v>2</v>
      </c>
      <c r="F1078" s="111">
        <v>13</v>
      </c>
      <c r="G1078" s="111" t="s">
        <v>1343</v>
      </c>
      <c r="H1078" s="112">
        <v>41045</v>
      </c>
    </row>
    <row r="1079" spans="1:8" ht="15">
      <c r="A1079" s="108" t="s">
        <v>1191</v>
      </c>
      <c r="B1079" s="109">
        <v>40526</v>
      </c>
      <c r="C1079" s="110">
        <v>2010</v>
      </c>
      <c r="D1079" s="111" t="s">
        <v>233</v>
      </c>
      <c r="E1079" s="111">
        <v>2</v>
      </c>
      <c r="F1079" s="111">
        <v>14</v>
      </c>
      <c r="G1079" s="111" t="s">
        <v>1342</v>
      </c>
      <c r="H1079" s="112">
        <v>114206</v>
      </c>
    </row>
    <row r="1080" spans="1:8" ht="15">
      <c r="A1080" s="108" t="s">
        <v>1191</v>
      </c>
      <c r="B1080" s="109">
        <v>40527</v>
      </c>
      <c r="C1080" s="110">
        <v>2010</v>
      </c>
      <c r="D1080" s="111" t="s">
        <v>233</v>
      </c>
      <c r="E1080" s="111">
        <v>3</v>
      </c>
      <c r="F1080" s="111">
        <v>15</v>
      </c>
      <c r="G1080" s="111" t="s">
        <v>278</v>
      </c>
      <c r="H1080" s="112">
        <v>54748</v>
      </c>
    </row>
    <row r="1081" spans="1:8" ht="15">
      <c r="A1081" s="108" t="s">
        <v>1191</v>
      </c>
      <c r="B1081" s="109">
        <v>40528</v>
      </c>
      <c r="C1081" s="110">
        <v>2010</v>
      </c>
      <c r="D1081" s="111" t="s">
        <v>233</v>
      </c>
      <c r="E1081" s="111">
        <v>3</v>
      </c>
      <c r="F1081" s="111">
        <v>16</v>
      </c>
      <c r="G1081" s="111" t="s">
        <v>279</v>
      </c>
      <c r="H1081" s="112">
        <v>148850</v>
      </c>
    </row>
    <row r="1082" spans="1:8" ht="15">
      <c r="A1082" s="108" t="s">
        <v>1191</v>
      </c>
      <c r="B1082" s="109">
        <v>40529</v>
      </c>
      <c r="C1082" s="110">
        <v>2010</v>
      </c>
      <c r="D1082" s="111" t="s">
        <v>233</v>
      </c>
      <c r="E1082" s="111">
        <v>3</v>
      </c>
      <c r="F1082" s="111">
        <v>17</v>
      </c>
      <c r="G1082" s="111" t="s">
        <v>280</v>
      </c>
      <c r="H1082" s="112">
        <v>134756</v>
      </c>
    </row>
    <row r="1083" spans="1:8" ht="15">
      <c r="A1083" s="108" t="s">
        <v>1191</v>
      </c>
      <c r="B1083" s="109">
        <v>40530</v>
      </c>
      <c r="C1083" s="110">
        <v>2010</v>
      </c>
      <c r="D1083" s="111" t="s">
        <v>233</v>
      </c>
      <c r="E1083" s="111">
        <v>3</v>
      </c>
      <c r="F1083" s="111">
        <v>18</v>
      </c>
      <c r="G1083" s="111" t="s">
        <v>281</v>
      </c>
      <c r="H1083" s="112">
        <v>103724</v>
      </c>
    </row>
    <row r="1084" spans="1:8" ht="15">
      <c r="A1084" s="108" t="s">
        <v>1191</v>
      </c>
      <c r="B1084" s="109">
        <v>40531</v>
      </c>
      <c r="C1084" s="110">
        <v>2010</v>
      </c>
      <c r="D1084" s="111" t="s">
        <v>233</v>
      </c>
      <c r="E1084" s="111">
        <v>3</v>
      </c>
      <c r="F1084" s="111">
        <v>19</v>
      </c>
      <c r="G1084" s="111" t="s">
        <v>282</v>
      </c>
      <c r="H1084" s="112">
        <v>79491</v>
      </c>
    </row>
    <row r="1085" spans="1:8" ht="15">
      <c r="A1085" s="108" t="s">
        <v>1191</v>
      </c>
      <c r="B1085" s="109">
        <v>40532</v>
      </c>
      <c r="C1085" s="110">
        <v>2010</v>
      </c>
      <c r="D1085" s="111" t="s">
        <v>233</v>
      </c>
      <c r="E1085" s="111">
        <v>3</v>
      </c>
      <c r="F1085" s="111">
        <v>20</v>
      </c>
      <c r="G1085" s="111" t="s">
        <v>1343</v>
      </c>
      <c r="H1085" s="112">
        <v>88481</v>
      </c>
    </row>
    <row r="1086" spans="1:8" ht="15">
      <c r="A1086" s="108" t="s">
        <v>1191</v>
      </c>
      <c r="B1086" s="109">
        <v>40533</v>
      </c>
      <c r="C1086" s="110">
        <v>2010</v>
      </c>
      <c r="D1086" s="111" t="s">
        <v>233</v>
      </c>
      <c r="E1086" s="111">
        <v>3</v>
      </c>
      <c r="F1086" s="111">
        <v>21</v>
      </c>
      <c r="G1086" s="111" t="s">
        <v>1342</v>
      </c>
      <c r="H1086" s="112">
        <v>98552</v>
      </c>
    </row>
    <row r="1087" spans="1:8" ht="15">
      <c r="A1087" s="108" t="s">
        <v>1191</v>
      </c>
      <c r="B1087" s="109">
        <v>40534</v>
      </c>
      <c r="C1087" s="110">
        <v>2010</v>
      </c>
      <c r="D1087" s="111" t="s">
        <v>233</v>
      </c>
      <c r="E1087" s="111">
        <v>4</v>
      </c>
      <c r="F1087" s="111">
        <v>22</v>
      </c>
      <c r="G1087" s="111" t="s">
        <v>278</v>
      </c>
      <c r="H1087" s="112">
        <v>71653</v>
      </c>
    </row>
    <row r="1088" spans="1:8" ht="15">
      <c r="A1088" s="108" t="s">
        <v>1191</v>
      </c>
      <c r="B1088" s="109">
        <v>40535</v>
      </c>
      <c r="C1088" s="110">
        <v>2010</v>
      </c>
      <c r="D1088" s="111" t="s">
        <v>233</v>
      </c>
      <c r="E1088" s="111">
        <v>4</v>
      </c>
      <c r="F1088" s="111">
        <v>23</v>
      </c>
      <c r="G1088" s="111" t="s">
        <v>279</v>
      </c>
      <c r="H1088" s="112">
        <v>48732</v>
      </c>
    </row>
    <row r="1089" spans="1:8" ht="15">
      <c r="A1089" s="108" t="s">
        <v>1191</v>
      </c>
      <c r="B1089" s="109">
        <v>40536</v>
      </c>
      <c r="C1089" s="110">
        <v>2010</v>
      </c>
      <c r="D1089" s="111" t="s">
        <v>233</v>
      </c>
      <c r="E1089" s="111">
        <v>4</v>
      </c>
      <c r="F1089" s="111">
        <v>24</v>
      </c>
      <c r="G1089" s="111" t="s">
        <v>280</v>
      </c>
      <c r="H1089" s="112">
        <v>68591</v>
      </c>
    </row>
    <row r="1090" spans="1:8" ht="15">
      <c r="A1090" s="108" t="s">
        <v>1191</v>
      </c>
      <c r="B1090" s="109">
        <v>40537</v>
      </c>
      <c r="C1090" s="110">
        <v>2010</v>
      </c>
      <c r="D1090" s="111" t="s">
        <v>233</v>
      </c>
      <c r="E1090" s="111">
        <v>4</v>
      </c>
      <c r="F1090" s="111">
        <v>25</v>
      </c>
      <c r="G1090" s="111" t="s">
        <v>281</v>
      </c>
      <c r="H1090" s="112">
        <v>91599</v>
      </c>
    </row>
    <row r="1091" spans="1:8" ht="15">
      <c r="A1091" s="108" t="s">
        <v>1191</v>
      </c>
      <c r="B1091" s="109">
        <v>40538</v>
      </c>
      <c r="C1091" s="110">
        <v>2010</v>
      </c>
      <c r="D1091" s="111" t="s">
        <v>233</v>
      </c>
      <c r="E1091" s="111">
        <v>4</v>
      </c>
      <c r="F1091" s="111">
        <v>26</v>
      </c>
      <c r="G1091" s="111" t="s">
        <v>282</v>
      </c>
      <c r="H1091" s="112">
        <v>51769</v>
      </c>
    </row>
    <row r="1092" spans="1:8" ht="15">
      <c r="A1092" s="108" t="s">
        <v>1191</v>
      </c>
      <c r="B1092" s="109">
        <v>40539</v>
      </c>
      <c r="C1092" s="110">
        <v>2010</v>
      </c>
      <c r="D1092" s="111" t="s">
        <v>233</v>
      </c>
      <c r="E1092" s="111">
        <v>4</v>
      </c>
      <c r="F1092" s="111">
        <v>27</v>
      </c>
      <c r="G1092" s="111" t="s">
        <v>1343</v>
      </c>
      <c r="H1092" s="112">
        <v>110126</v>
      </c>
    </row>
    <row r="1093" spans="1:8" ht="15">
      <c r="A1093" s="108" t="s">
        <v>1191</v>
      </c>
      <c r="B1093" s="109">
        <v>40540</v>
      </c>
      <c r="C1093" s="110">
        <v>2010</v>
      </c>
      <c r="D1093" s="111" t="s">
        <v>233</v>
      </c>
      <c r="E1093" s="111">
        <v>4</v>
      </c>
      <c r="F1093" s="111">
        <v>28</v>
      </c>
      <c r="G1093" s="111" t="s">
        <v>1342</v>
      </c>
      <c r="H1093" s="112">
        <v>118658</v>
      </c>
    </row>
    <row r="1094" spans="1:8" ht="15">
      <c r="A1094" s="108" t="s">
        <v>1191</v>
      </c>
      <c r="B1094" s="109">
        <v>40541</v>
      </c>
      <c r="C1094" s="110">
        <v>2010</v>
      </c>
      <c r="D1094" s="111" t="s">
        <v>233</v>
      </c>
      <c r="E1094" s="111">
        <v>5</v>
      </c>
      <c r="F1094" s="111">
        <v>29</v>
      </c>
      <c r="G1094" s="111" t="s">
        <v>278</v>
      </c>
      <c r="H1094" s="112">
        <v>137537</v>
      </c>
    </row>
    <row r="1095" spans="1:8" ht="15">
      <c r="A1095" s="108" t="s">
        <v>1191</v>
      </c>
      <c r="B1095" s="109">
        <v>40542</v>
      </c>
      <c r="C1095" s="110">
        <v>2010</v>
      </c>
      <c r="D1095" s="111" t="s">
        <v>233</v>
      </c>
      <c r="E1095" s="111">
        <v>5</v>
      </c>
      <c r="F1095" s="111">
        <v>30</v>
      </c>
      <c r="G1095" s="111" t="s">
        <v>279</v>
      </c>
      <c r="H1095" s="112">
        <v>149660</v>
      </c>
    </row>
    <row r="1096" spans="1:8" ht="15">
      <c r="A1096" s="108" t="s">
        <v>1191</v>
      </c>
      <c r="B1096" s="109">
        <v>40543</v>
      </c>
      <c r="C1096" s="110">
        <v>2010</v>
      </c>
      <c r="D1096" s="111" t="s">
        <v>233</v>
      </c>
      <c r="E1096" s="111">
        <v>5</v>
      </c>
      <c r="F1096" s="111">
        <v>31</v>
      </c>
      <c r="G1096" s="111" t="s">
        <v>280</v>
      </c>
      <c r="H1096" s="112">
        <v>55914</v>
      </c>
    </row>
    <row r="1097" spans="1:8" ht="15">
      <c r="A1097" s="108" t="s">
        <v>1346</v>
      </c>
      <c r="B1097" s="109">
        <v>40179</v>
      </c>
      <c r="C1097" s="110">
        <v>2010</v>
      </c>
      <c r="D1097" s="111" t="s">
        <v>222</v>
      </c>
      <c r="E1097" s="111">
        <v>1</v>
      </c>
      <c r="F1097" s="111">
        <v>1</v>
      </c>
      <c r="G1097" s="111" t="s">
        <v>281</v>
      </c>
      <c r="H1097" s="112">
        <v>115580</v>
      </c>
    </row>
    <row r="1098" spans="1:8" ht="15">
      <c r="A1098" s="108" t="s">
        <v>1346</v>
      </c>
      <c r="B1098" s="109">
        <v>40180</v>
      </c>
      <c r="C1098" s="110">
        <v>2010</v>
      </c>
      <c r="D1098" s="111" t="s">
        <v>222</v>
      </c>
      <c r="E1098" s="111">
        <v>1</v>
      </c>
      <c r="F1098" s="111">
        <v>2</v>
      </c>
      <c r="G1098" s="111" t="s">
        <v>282</v>
      </c>
      <c r="H1098" s="112">
        <v>116779</v>
      </c>
    </row>
    <row r="1099" spans="1:8" ht="15">
      <c r="A1099" s="108" t="s">
        <v>1346</v>
      </c>
      <c r="B1099" s="109">
        <v>40181</v>
      </c>
      <c r="C1099" s="110">
        <v>2010</v>
      </c>
      <c r="D1099" s="111" t="s">
        <v>222</v>
      </c>
      <c r="E1099" s="111">
        <v>1</v>
      </c>
      <c r="F1099" s="111">
        <v>3</v>
      </c>
      <c r="G1099" s="111" t="s">
        <v>1343</v>
      </c>
      <c r="H1099" s="112">
        <v>53354</v>
      </c>
    </row>
    <row r="1100" spans="1:8" ht="15">
      <c r="A1100" s="108" t="s">
        <v>1346</v>
      </c>
      <c r="B1100" s="109">
        <v>40182</v>
      </c>
      <c r="C1100" s="110">
        <v>2010</v>
      </c>
      <c r="D1100" s="111" t="s">
        <v>222</v>
      </c>
      <c r="E1100" s="111">
        <v>1</v>
      </c>
      <c r="F1100" s="111">
        <v>4</v>
      </c>
      <c r="G1100" s="111" t="s">
        <v>1342</v>
      </c>
      <c r="H1100" s="112">
        <v>87824</v>
      </c>
    </row>
    <row r="1101" spans="1:8" ht="15">
      <c r="A1101" s="108" t="s">
        <v>1346</v>
      </c>
      <c r="B1101" s="109">
        <v>40183</v>
      </c>
      <c r="C1101" s="110">
        <v>2010</v>
      </c>
      <c r="D1101" s="111" t="s">
        <v>222</v>
      </c>
      <c r="E1101" s="111">
        <v>1</v>
      </c>
      <c r="F1101" s="111">
        <v>5</v>
      </c>
      <c r="G1101" s="111" t="s">
        <v>278</v>
      </c>
      <c r="H1101" s="112">
        <v>53386</v>
      </c>
    </row>
    <row r="1102" spans="1:8" ht="15">
      <c r="A1102" s="108" t="s">
        <v>1346</v>
      </c>
      <c r="B1102" s="109">
        <v>40184</v>
      </c>
      <c r="C1102" s="110">
        <v>2010</v>
      </c>
      <c r="D1102" s="111" t="s">
        <v>222</v>
      </c>
      <c r="E1102" s="111">
        <v>1</v>
      </c>
      <c r="F1102" s="111">
        <v>6</v>
      </c>
      <c r="G1102" s="111" t="s">
        <v>279</v>
      </c>
      <c r="H1102" s="112">
        <v>155115</v>
      </c>
    </row>
    <row r="1103" spans="1:8" ht="15">
      <c r="A1103" s="108" t="s">
        <v>1346</v>
      </c>
      <c r="B1103" s="109">
        <v>40185</v>
      </c>
      <c r="C1103" s="110">
        <v>2010</v>
      </c>
      <c r="D1103" s="111" t="s">
        <v>222</v>
      </c>
      <c r="E1103" s="111">
        <v>1</v>
      </c>
      <c r="F1103" s="111">
        <v>7</v>
      </c>
      <c r="G1103" s="111" t="s">
        <v>280</v>
      </c>
      <c r="H1103" s="112">
        <v>115412</v>
      </c>
    </row>
    <row r="1104" spans="1:8" ht="15">
      <c r="A1104" s="108" t="s">
        <v>1346</v>
      </c>
      <c r="B1104" s="109">
        <v>40186</v>
      </c>
      <c r="C1104" s="110">
        <v>2010</v>
      </c>
      <c r="D1104" s="111" t="s">
        <v>222</v>
      </c>
      <c r="E1104" s="111">
        <v>2</v>
      </c>
      <c r="F1104" s="111">
        <v>8</v>
      </c>
      <c r="G1104" s="111" t="s">
        <v>281</v>
      </c>
      <c r="H1104" s="112">
        <v>47737</v>
      </c>
    </row>
    <row r="1105" spans="1:8" ht="15">
      <c r="A1105" s="108" t="s">
        <v>1346</v>
      </c>
      <c r="B1105" s="109">
        <v>40187</v>
      </c>
      <c r="C1105" s="110">
        <v>2010</v>
      </c>
      <c r="D1105" s="111" t="s">
        <v>222</v>
      </c>
      <c r="E1105" s="111">
        <v>2</v>
      </c>
      <c r="F1105" s="111">
        <v>9</v>
      </c>
      <c r="G1105" s="111" t="s">
        <v>282</v>
      </c>
      <c r="H1105" s="112">
        <v>86955</v>
      </c>
    </row>
    <row r="1106" spans="1:8" ht="15">
      <c r="A1106" s="108" t="s">
        <v>1346</v>
      </c>
      <c r="B1106" s="109">
        <v>40188</v>
      </c>
      <c r="C1106" s="110">
        <v>2010</v>
      </c>
      <c r="D1106" s="111" t="s">
        <v>222</v>
      </c>
      <c r="E1106" s="111">
        <v>2</v>
      </c>
      <c r="F1106" s="111">
        <v>10</v>
      </c>
      <c r="G1106" s="111" t="s">
        <v>1343</v>
      </c>
      <c r="H1106" s="112">
        <v>115809</v>
      </c>
    </row>
    <row r="1107" spans="1:8" ht="15">
      <c r="A1107" s="108" t="s">
        <v>1346</v>
      </c>
      <c r="B1107" s="109">
        <v>40189</v>
      </c>
      <c r="C1107" s="110">
        <v>2010</v>
      </c>
      <c r="D1107" s="111" t="s">
        <v>222</v>
      </c>
      <c r="E1107" s="111">
        <v>2</v>
      </c>
      <c r="F1107" s="111">
        <v>11</v>
      </c>
      <c r="G1107" s="111" t="s">
        <v>1342</v>
      </c>
      <c r="H1107" s="112">
        <v>97014</v>
      </c>
    </row>
    <row r="1108" spans="1:8" ht="15">
      <c r="A1108" s="108" t="s">
        <v>1346</v>
      </c>
      <c r="B1108" s="109">
        <v>40190</v>
      </c>
      <c r="C1108" s="110">
        <v>2010</v>
      </c>
      <c r="D1108" s="111" t="s">
        <v>222</v>
      </c>
      <c r="E1108" s="111">
        <v>2</v>
      </c>
      <c r="F1108" s="111">
        <v>12</v>
      </c>
      <c r="G1108" s="111" t="s">
        <v>278</v>
      </c>
      <c r="H1108" s="112">
        <v>93876</v>
      </c>
    </row>
    <row r="1109" spans="1:8" ht="15">
      <c r="A1109" s="108" t="s">
        <v>1346</v>
      </c>
      <c r="B1109" s="109">
        <v>40191</v>
      </c>
      <c r="C1109" s="110">
        <v>2010</v>
      </c>
      <c r="D1109" s="111" t="s">
        <v>222</v>
      </c>
      <c r="E1109" s="111">
        <v>2</v>
      </c>
      <c r="F1109" s="111">
        <v>13</v>
      </c>
      <c r="G1109" s="111" t="s">
        <v>279</v>
      </c>
      <c r="H1109" s="112">
        <v>55969</v>
      </c>
    </row>
    <row r="1110" spans="1:8" ht="15">
      <c r="A1110" s="108" t="s">
        <v>1346</v>
      </c>
      <c r="B1110" s="109">
        <v>40192</v>
      </c>
      <c r="C1110" s="110">
        <v>2010</v>
      </c>
      <c r="D1110" s="111" t="s">
        <v>222</v>
      </c>
      <c r="E1110" s="111">
        <v>2</v>
      </c>
      <c r="F1110" s="111">
        <v>14</v>
      </c>
      <c r="G1110" s="111" t="s">
        <v>280</v>
      </c>
      <c r="H1110" s="112">
        <v>138779</v>
      </c>
    </row>
    <row r="1111" spans="1:8" ht="15">
      <c r="A1111" s="108" t="s">
        <v>1346</v>
      </c>
      <c r="B1111" s="109">
        <v>40193</v>
      </c>
      <c r="C1111" s="110">
        <v>2010</v>
      </c>
      <c r="D1111" s="111" t="s">
        <v>222</v>
      </c>
      <c r="E1111" s="111">
        <v>3</v>
      </c>
      <c r="F1111" s="111">
        <v>15</v>
      </c>
      <c r="G1111" s="111" t="s">
        <v>281</v>
      </c>
      <c r="H1111" s="112">
        <v>155929</v>
      </c>
    </row>
    <row r="1112" spans="1:8" ht="15">
      <c r="A1112" s="108" t="s">
        <v>1346</v>
      </c>
      <c r="B1112" s="109">
        <v>40194</v>
      </c>
      <c r="C1112" s="110">
        <v>2010</v>
      </c>
      <c r="D1112" s="111" t="s">
        <v>222</v>
      </c>
      <c r="E1112" s="111">
        <v>3</v>
      </c>
      <c r="F1112" s="111">
        <v>16</v>
      </c>
      <c r="G1112" s="111" t="s">
        <v>282</v>
      </c>
      <c r="H1112" s="112">
        <v>102769</v>
      </c>
    </row>
    <row r="1113" spans="1:8" ht="15">
      <c r="A1113" s="108" t="s">
        <v>1346</v>
      </c>
      <c r="B1113" s="109">
        <v>40195</v>
      </c>
      <c r="C1113" s="110">
        <v>2010</v>
      </c>
      <c r="D1113" s="111" t="s">
        <v>222</v>
      </c>
      <c r="E1113" s="111">
        <v>3</v>
      </c>
      <c r="F1113" s="111">
        <v>17</v>
      </c>
      <c r="G1113" s="111" t="s">
        <v>1343</v>
      </c>
      <c r="H1113" s="112">
        <v>55757</v>
      </c>
    </row>
    <row r="1114" spans="1:8" ht="15">
      <c r="A1114" s="108" t="s">
        <v>1346</v>
      </c>
      <c r="B1114" s="109">
        <v>40196</v>
      </c>
      <c r="C1114" s="110">
        <v>2010</v>
      </c>
      <c r="D1114" s="111" t="s">
        <v>222</v>
      </c>
      <c r="E1114" s="111">
        <v>3</v>
      </c>
      <c r="F1114" s="111">
        <v>18</v>
      </c>
      <c r="G1114" s="111" t="s">
        <v>1342</v>
      </c>
      <c r="H1114" s="112">
        <v>56144</v>
      </c>
    </row>
    <row r="1115" spans="1:8" ht="15">
      <c r="A1115" s="108" t="s">
        <v>1346</v>
      </c>
      <c r="B1115" s="109">
        <v>40197</v>
      </c>
      <c r="C1115" s="110">
        <v>2010</v>
      </c>
      <c r="D1115" s="111" t="s">
        <v>222</v>
      </c>
      <c r="E1115" s="111">
        <v>3</v>
      </c>
      <c r="F1115" s="111">
        <v>19</v>
      </c>
      <c r="G1115" s="111" t="s">
        <v>278</v>
      </c>
      <c r="H1115" s="112">
        <v>53482</v>
      </c>
    </row>
    <row r="1116" spans="1:8" ht="15">
      <c r="A1116" s="108" t="s">
        <v>1346</v>
      </c>
      <c r="B1116" s="109">
        <v>40198</v>
      </c>
      <c r="C1116" s="110">
        <v>2010</v>
      </c>
      <c r="D1116" s="111" t="s">
        <v>222</v>
      </c>
      <c r="E1116" s="111">
        <v>3</v>
      </c>
      <c r="F1116" s="111">
        <v>20</v>
      </c>
      <c r="G1116" s="111" t="s">
        <v>279</v>
      </c>
      <c r="H1116" s="112">
        <v>91049</v>
      </c>
    </row>
    <row r="1117" spans="1:8" ht="15">
      <c r="A1117" s="108" t="s">
        <v>1346</v>
      </c>
      <c r="B1117" s="109">
        <v>40199</v>
      </c>
      <c r="C1117" s="110">
        <v>2010</v>
      </c>
      <c r="D1117" s="111" t="s">
        <v>222</v>
      </c>
      <c r="E1117" s="111">
        <v>3</v>
      </c>
      <c r="F1117" s="111">
        <v>21</v>
      </c>
      <c r="G1117" s="111" t="s">
        <v>280</v>
      </c>
      <c r="H1117" s="112">
        <v>112072</v>
      </c>
    </row>
    <row r="1118" spans="1:8" ht="15">
      <c r="A1118" s="108" t="s">
        <v>1346</v>
      </c>
      <c r="B1118" s="109">
        <v>40200</v>
      </c>
      <c r="C1118" s="110">
        <v>2010</v>
      </c>
      <c r="D1118" s="111" t="s">
        <v>222</v>
      </c>
      <c r="E1118" s="111">
        <v>4</v>
      </c>
      <c r="F1118" s="111">
        <v>22</v>
      </c>
      <c r="G1118" s="111" t="s">
        <v>281</v>
      </c>
      <c r="H1118" s="112">
        <v>109628</v>
      </c>
    </row>
    <row r="1119" spans="1:8" ht="15">
      <c r="A1119" s="108" t="s">
        <v>1346</v>
      </c>
      <c r="B1119" s="109">
        <v>40201</v>
      </c>
      <c r="C1119" s="110">
        <v>2010</v>
      </c>
      <c r="D1119" s="111" t="s">
        <v>222</v>
      </c>
      <c r="E1119" s="111">
        <v>4</v>
      </c>
      <c r="F1119" s="111">
        <v>23</v>
      </c>
      <c r="G1119" s="111" t="s">
        <v>282</v>
      </c>
      <c r="H1119" s="112">
        <v>44469</v>
      </c>
    </row>
    <row r="1120" spans="1:8" ht="15">
      <c r="A1120" s="108" t="s">
        <v>1346</v>
      </c>
      <c r="B1120" s="109">
        <v>40202</v>
      </c>
      <c r="C1120" s="110">
        <v>2010</v>
      </c>
      <c r="D1120" s="111" t="s">
        <v>222</v>
      </c>
      <c r="E1120" s="111">
        <v>4</v>
      </c>
      <c r="F1120" s="111">
        <v>24</v>
      </c>
      <c r="G1120" s="111" t="s">
        <v>1343</v>
      </c>
      <c r="H1120" s="112">
        <v>85721</v>
      </c>
    </row>
    <row r="1121" spans="1:8" ht="15">
      <c r="A1121" s="108" t="s">
        <v>1346</v>
      </c>
      <c r="B1121" s="109">
        <v>40203</v>
      </c>
      <c r="C1121" s="110">
        <v>2010</v>
      </c>
      <c r="D1121" s="111" t="s">
        <v>222</v>
      </c>
      <c r="E1121" s="111">
        <v>4</v>
      </c>
      <c r="F1121" s="111">
        <v>25</v>
      </c>
      <c r="G1121" s="111" t="s">
        <v>1342</v>
      </c>
      <c r="H1121" s="112">
        <v>72838</v>
      </c>
    </row>
    <row r="1122" spans="1:8" ht="15">
      <c r="A1122" s="108" t="s">
        <v>1346</v>
      </c>
      <c r="B1122" s="109">
        <v>40204</v>
      </c>
      <c r="C1122" s="110">
        <v>2010</v>
      </c>
      <c r="D1122" s="111" t="s">
        <v>222</v>
      </c>
      <c r="E1122" s="111">
        <v>4</v>
      </c>
      <c r="F1122" s="111">
        <v>26</v>
      </c>
      <c r="G1122" s="111" t="s">
        <v>278</v>
      </c>
      <c r="H1122" s="112">
        <v>108320</v>
      </c>
    </row>
    <row r="1123" spans="1:8" ht="15">
      <c r="A1123" s="108" t="s">
        <v>1346</v>
      </c>
      <c r="B1123" s="109">
        <v>40205</v>
      </c>
      <c r="C1123" s="110">
        <v>2010</v>
      </c>
      <c r="D1123" s="111" t="s">
        <v>222</v>
      </c>
      <c r="E1123" s="111">
        <v>4</v>
      </c>
      <c r="F1123" s="111">
        <v>27</v>
      </c>
      <c r="G1123" s="111" t="s">
        <v>279</v>
      </c>
      <c r="H1123" s="112">
        <v>88035</v>
      </c>
    </row>
    <row r="1124" spans="1:8" ht="15">
      <c r="A1124" s="108" t="s">
        <v>1346</v>
      </c>
      <c r="B1124" s="109">
        <v>40206</v>
      </c>
      <c r="C1124" s="110">
        <v>2010</v>
      </c>
      <c r="D1124" s="111" t="s">
        <v>222</v>
      </c>
      <c r="E1124" s="111">
        <v>4</v>
      </c>
      <c r="F1124" s="111">
        <v>28</v>
      </c>
      <c r="G1124" s="111" t="s">
        <v>280</v>
      </c>
      <c r="H1124" s="112">
        <v>118929</v>
      </c>
    </row>
    <row r="1125" spans="1:8" ht="15">
      <c r="A1125" s="108" t="s">
        <v>1346</v>
      </c>
      <c r="B1125" s="109">
        <v>40207</v>
      </c>
      <c r="C1125" s="110">
        <v>2010</v>
      </c>
      <c r="D1125" s="111" t="s">
        <v>222</v>
      </c>
      <c r="E1125" s="111">
        <v>5</v>
      </c>
      <c r="F1125" s="111">
        <v>29</v>
      </c>
      <c r="G1125" s="111" t="s">
        <v>281</v>
      </c>
      <c r="H1125" s="112">
        <v>151829</v>
      </c>
    </row>
    <row r="1126" spans="1:8" ht="15">
      <c r="A1126" s="108" t="s">
        <v>1346</v>
      </c>
      <c r="B1126" s="109">
        <v>40208</v>
      </c>
      <c r="C1126" s="110">
        <v>2010</v>
      </c>
      <c r="D1126" s="111" t="s">
        <v>222</v>
      </c>
      <c r="E1126" s="111">
        <v>5</v>
      </c>
      <c r="F1126" s="111">
        <v>30</v>
      </c>
      <c r="G1126" s="111" t="s">
        <v>282</v>
      </c>
      <c r="H1126" s="112">
        <v>133127</v>
      </c>
    </row>
    <row r="1127" spans="1:8" ht="15">
      <c r="A1127" s="108" t="s">
        <v>1346</v>
      </c>
      <c r="B1127" s="109">
        <v>40209</v>
      </c>
      <c r="C1127" s="110">
        <v>2010</v>
      </c>
      <c r="D1127" s="111" t="s">
        <v>222</v>
      </c>
      <c r="E1127" s="111">
        <v>5</v>
      </c>
      <c r="F1127" s="111">
        <v>31</v>
      </c>
      <c r="G1127" s="111" t="s">
        <v>1343</v>
      </c>
      <c r="H1127" s="112">
        <v>55815</v>
      </c>
    </row>
    <row r="1128" spans="1:8" ht="15">
      <c r="A1128" s="108" t="s">
        <v>1346</v>
      </c>
      <c r="B1128" s="109">
        <v>40210</v>
      </c>
      <c r="C1128" s="110">
        <v>2010</v>
      </c>
      <c r="D1128" s="111" t="s">
        <v>223</v>
      </c>
      <c r="E1128" s="111">
        <v>1</v>
      </c>
      <c r="F1128" s="111">
        <v>1</v>
      </c>
      <c r="G1128" s="111" t="s">
        <v>1342</v>
      </c>
      <c r="H1128" s="112">
        <v>37057</v>
      </c>
    </row>
    <row r="1129" spans="1:8" ht="15">
      <c r="A1129" s="108" t="s">
        <v>1346</v>
      </c>
      <c r="B1129" s="109">
        <v>40211</v>
      </c>
      <c r="C1129" s="110">
        <v>2010</v>
      </c>
      <c r="D1129" s="111" t="s">
        <v>223</v>
      </c>
      <c r="E1129" s="111">
        <v>1</v>
      </c>
      <c r="F1129" s="111">
        <v>2</v>
      </c>
      <c r="G1129" s="111" t="s">
        <v>278</v>
      </c>
      <c r="H1129" s="112">
        <v>36239</v>
      </c>
    </row>
    <row r="1130" spans="1:8" ht="15">
      <c r="A1130" s="108" t="s">
        <v>1346</v>
      </c>
      <c r="B1130" s="109">
        <v>40212</v>
      </c>
      <c r="C1130" s="110">
        <v>2010</v>
      </c>
      <c r="D1130" s="111" t="s">
        <v>223</v>
      </c>
      <c r="E1130" s="111">
        <v>1</v>
      </c>
      <c r="F1130" s="111">
        <v>3</v>
      </c>
      <c r="G1130" s="111" t="s">
        <v>279</v>
      </c>
      <c r="H1130" s="112">
        <v>15647</v>
      </c>
    </row>
    <row r="1131" spans="1:8" ht="15">
      <c r="A1131" s="108" t="s">
        <v>1346</v>
      </c>
      <c r="B1131" s="109">
        <v>40213</v>
      </c>
      <c r="C1131" s="110">
        <v>2010</v>
      </c>
      <c r="D1131" s="111" t="s">
        <v>223</v>
      </c>
      <c r="E1131" s="111">
        <v>1</v>
      </c>
      <c r="F1131" s="111">
        <v>4</v>
      </c>
      <c r="G1131" s="111" t="s">
        <v>280</v>
      </c>
      <c r="H1131" s="112">
        <v>67455</v>
      </c>
    </row>
    <row r="1132" spans="1:8" ht="15">
      <c r="A1132" s="108" t="s">
        <v>1346</v>
      </c>
      <c r="B1132" s="109">
        <v>40214</v>
      </c>
      <c r="C1132" s="110">
        <v>2010</v>
      </c>
      <c r="D1132" s="111" t="s">
        <v>223</v>
      </c>
      <c r="E1132" s="111">
        <v>1</v>
      </c>
      <c r="F1132" s="111">
        <v>5</v>
      </c>
      <c r="G1132" s="111" t="s">
        <v>281</v>
      </c>
      <c r="H1132" s="112">
        <v>41834</v>
      </c>
    </row>
    <row r="1133" spans="1:8" ht="15">
      <c r="A1133" s="108" t="s">
        <v>1346</v>
      </c>
      <c r="B1133" s="109">
        <v>40215</v>
      </c>
      <c r="C1133" s="110">
        <v>2010</v>
      </c>
      <c r="D1133" s="111" t="s">
        <v>223</v>
      </c>
      <c r="E1133" s="111">
        <v>1</v>
      </c>
      <c r="F1133" s="111">
        <v>6</v>
      </c>
      <c r="G1133" s="111" t="s">
        <v>282</v>
      </c>
      <c r="H1133" s="112">
        <v>62819</v>
      </c>
    </row>
    <row r="1134" spans="1:8" ht="15">
      <c r="A1134" s="108" t="s">
        <v>1346</v>
      </c>
      <c r="B1134" s="109">
        <v>40216</v>
      </c>
      <c r="C1134" s="110">
        <v>2010</v>
      </c>
      <c r="D1134" s="111" t="s">
        <v>223</v>
      </c>
      <c r="E1134" s="111">
        <v>1</v>
      </c>
      <c r="F1134" s="111">
        <v>7</v>
      </c>
      <c r="G1134" s="111" t="s">
        <v>1343</v>
      </c>
      <c r="H1134" s="112">
        <v>67947</v>
      </c>
    </row>
    <row r="1135" spans="1:8" ht="15">
      <c r="A1135" s="108" t="s">
        <v>1346</v>
      </c>
      <c r="B1135" s="109">
        <v>40217</v>
      </c>
      <c r="C1135" s="110">
        <v>2010</v>
      </c>
      <c r="D1135" s="111" t="s">
        <v>223</v>
      </c>
      <c r="E1135" s="111">
        <v>2</v>
      </c>
      <c r="F1135" s="111">
        <v>8</v>
      </c>
      <c r="G1135" s="111" t="s">
        <v>1342</v>
      </c>
      <c r="H1135" s="112">
        <v>17538</v>
      </c>
    </row>
    <row r="1136" spans="1:8" ht="15">
      <c r="A1136" s="108" t="s">
        <v>1346</v>
      </c>
      <c r="B1136" s="109">
        <v>40218</v>
      </c>
      <c r="C1136" s="110">
        <v>2010</v>
      </c>
      <c r="D1136" s="111" t="s">
        <v>223</v>
      </c>
      <c r="E1136" s="111">
        <v>2</v>
      </c>
      <c r="F1136" s="111">
        <v>9</v>
      </c>
      <c r="G1136" s="111" t="s">
        <v>278</v>
      </c>
      <c r="H1136" s="112">
        <v>49781</v>
      </c>
    </row>
    <row r="1137" spans="1:8" ht="15">
      <c r="A1137" s="108" t="s">
        <v>1346</v>
      </c>
      <c r="B1137" s="109">
        <v>40219</v>
      </c>
      <c r="C1137" s="110">
        <v>2010</v>
      </c>
      <c r="D1137" s="111" t="s">
        <v>223</v>
      </c>
      <c r="E1137" s="111">
        <v>2</v>
      </c>
      <c r="F1137" s="111">
        <v>10</v>
      </c>
      <c r="G1137" s="111" t="s">
        <v>279</v>
      </c>
      <c r="H1137" s="112">
        <v>55791</v>
      </c>
    </row>
    <row r="1138" spans="1:8" ht="15">
      <c r="A1138" s="108" t="s">
        <v>1346</v>
      </c>
      <c r="B1138" s="109">
        <v>40220</v>
      </c>
      <c r="C1138" s="110">
        <v>2010</v>
      </c>
      <c r="D1138" s="111" t="s">
        <v>223</v>
      </c>
      <c r="E1138" s="111">
        <v>2</v>
      </c>
      <c r="F1138" s="111">
        <v>11</v>
      </c>
      <c r="G1138" s="111" t="s">
        <v>280</v>
      </c>
      <c r="H1138" s="112">
        <v>57056</v>
      </c>
    </row>
    <row r="1139" spans="1:8" ht="15">
      <c r="A1139" s="108" t="s">
        <v>1346</v>
      </c>
      <c r="B1139" s="109">
        <v>40221</v>
      </c>
      <c r="C1139" s="110">
        <v>2010</v>
      </c>
      <c r="D1139" s="111" t="s">
        <v>223</v>
      </c>
      <c r="E1139" s="111">
        <v>2</v>
      </c>
      <c r="F1139" s="111">
        <v>12</v>
      </c>
      <c r="G1139" s="111" t="s">
        <v>281</v>
      </c>
      <c r="H1139" s="112">
        <v>29550</v>
      </c>
    </row>
    <row r="1140" spans="1:8" ht="15">
      <c r="A1140" s="108" t="s">
        <v>1346</v>
      </c>
      <c r="B1140" s="109">
        <v>40222</v>
      </c>
      <c r="C1140" s="110">
        <v>2010</v>
      </c>
      <c r="D1140" s="111" t="s">
        <v>223</v>
      </c>
      <c r="E1140" s="111">
        <v>2</v>
      </c>
      <c r="F1140" s="111">
        <v>13</v>
      </c>
      <c r="G1140" s="111" t="s">
        <v>282</v>
      </c>
      <c r="H1140" s="112">
        <v>46909</v>
      </c>
    </row>
    <row r="1141" spans="1:8" ht="15">
      <c r="A1141" s="108" t="s">
        <v>1346</v>
      </c>
      <c r="B1141" s="109">
        <v>40223</v>
      </c>
      <c r="C1141" s="110">
        <v>2010</v>
      </c>
      <c r="D1141" s="111" t="s">
        <v>223</v>
      </c>
      <c r="E1141" s="111">
        <v>2</v>
      </c>
      <c r="F1141" s="111">
        <v>14</v>
      </c>
      <c r="G1141" s="111" t="s">
        <v>1343</v>
      </c>
      <c r="H1141" s="112">
        <v>43004</v>
      </c>
    </row>
    <row r="1142" spans="1:8" ht="15">
      <c r="A1142" s="108" t="s">
        <v>1346</v>
      </c>
      <c r="B1142" s="109">
        <v>40224</v>
      </c>
      <c r="C1142" s="110">
        <v>2010</v>
      </c>
      <c r="D1142" s="111" t="s">
        <v>223</v>
      </c>
      <c r="E1142" s="111">
        <v>3</v>
      </c>
      <c r="F1142" s="111">
        <v>15</v>
      </c>
      <c r="G1142" s="111" t="s">
        <v>1342</v>
      </c>
      <c r="H1142" s="112">
        <v>67067</v>
      </c>
    </row>
    <row r="1143" spans="1:8" ht="15">
      <c r="A1143" s="108" t="s">
        <v>1346</v>
      </c>
      <c r="B1143" s="109">
        <v>40225</v>
      </c>
      <c r="C1143" s="110">
        <v>2010</v>
      </c>
      <c r="D1143" s="111" t="s">
        <v>223</v>
      </c>
      <c r="E1143" s="111">
        <v>3</v>
      </c>
      <c r="F1143" s="111">
        <v>16</v>
      </c>
      <c r="G1143" s="111" t="s">
        <v>278</v>
      </c>
      <c r="H1143" s="112">
        <v>33590</v>
      </c>
    </row>
    <row r="1144" spans="1:8" ht="15">
      <c r="A1144" s="108" t="s">
        <v>1346</v>
      </c>
      <c r="B1144" s="109">
        <v>40226</v>
      </c>
      <c r="C1144" s="110">
        <v>2010</v>
      </c>
      <c r="D1144" s="111" t="s">
        <v>223</v>
      </c>
      <c r="E1144" s="111">
        <v>3</v>
      </c>
      <c r="F1144" s="111">
        <v>17</v>
      </c>
      <c r="G1144" s="111" t="s">
        <v>279</v>
      </c>
      <c r="H1144" s="112">
        <v>55757</v>
      </c>
    </row>
    <row r="1145" spans="1:8" ht="15">
      <c r="A1145" s="108" t="s">
        <v>1346</v>
      </c>
      <c r="B1145" s="109">
        <v>40227</v>
      </c>
      <c r="C1145" s="110">
        <v>2010</v>
      </c>
      <c r="D1145" s="111" t="s">
        <v>223</v>
      </c>
      <c r="E1145" s="111">
        <v>3</v>
      </c>
      <c r="F1145" s="111">
        <v>18</v>
      </c>
      <c r="G1145" s="111" t="s">
        <v>280</v>
      </c>
      <c r="H1145" s="112">
        <v>59158</v>
      </c>
    </row>
    <row r="1146" spans="1:8" ht="15">
      <c r="A1146" s="108" t="s">
        <v>1346</v>
      </c>
      <c r="B1146" s="109">
        <v>40228</v>
      </c>
      <c r="C1146" s="110">
        <v>2010</v>
      </c>
      <c r="D1146" s="111" t="s">
        <v>223</v>
      </c>
      <c r="E1146" s="111">
        <v>3</v>
      </c>
      <c r="F1146" s="111">
        <v>19</v>
      </c>
      <c r="G1146" s="111" t="s">
        <v>281</v>
      </c>
      <c r="H1146" s="112">
        <v>81067</v>
      </c>
    </row>
    <row r="1147" spans="1:8" ht="15">
      <c r="A1147" s="108" t="s">
        <v>1346</v>
      </c>
      <c r="B1147" s="109">
        <v>40229</v>
      </c>
      <c r="C1147" s="110">
        <v>2010</v>
      </c>
      <c r="D1147" s="111" t="s">
        <v>223</v>
      </c>
      <c r="E1147" s="111">
        <v>3</v>
      </c>
      <c r="F1147" s="111">
        <v>20</v>
      </c>
      <c r="G1147" s="111" t="s">
        <v>282</v>
      </c>
      <c r="H1147" s="112">
        <v>69961</v>
      </c>
    </row>
    <row r="1148" spans="1:8" ht="15">
      <c r="A1148" s="108" t="s">
        <v>1346</v>
      </c>
      <c r="B1148" s="109">
        <v>40230</v>
      </c>
      <c r="C1148" s="110">
        <v>2010</v>
      </c>
      <c r="D1148" s="111" t="s">
        <v>223</v>
      </c>
      <c r="E1148" s="111">
        <v>3</v>
      </c>
      <c r="F1148" s="111">
        <v>21</v>
      </c>
      <c r="G1148" s="111" t="s">
        <v>1343</v>
      </c>
      <c r="H1148" s="112">
        <v>31407</v>
      </c>
    </row>
    <row r="1149" spans="1:8" ht="15">
      <c r="A1149" s="108" t="s">
        <v>1346</v>
      </c>
      <c r="B1149" s="109">
        <v>40231</v>
      </c>
      <c r="C1149" s="110">
        <v>2010</v>
      </c>
      <c r="D1149" s="111" t="s">
        <v>223</v>
      </c>
      <c r="E1149" s="111">
        <v>4</v>
      </c>
      <c r="F1149" s="111">
        <v>22</v>
      </c>
      <c r="G1149" s="111" t="s">
        <v>1342</v>
      </c>
      <c r="H1149" s="112">
        <v>81761</v>
      </c>
    </row>
    <row r="1150" spans="1:8" ht="15">
      <c r="A1150" s="108" t="s">
        <v>1346</v>
      </c>
      <c r="B1150" s="109">
        <v>40232</v>
      </c>
      <c r="C1150" s="110">
        <v>2010</v>
      </c>
      <c r="D1150" s="111" t="s">
        <v>223</v>
      </c>
      <c r="E1150" s="111">
        <v>4</v>
      </c>
      <c r="F1150" s="111">
        <v>23</v>
      </c>
      <c r="G1150" s="111" t="s">
        <v>278</v>
      </c>
      <c r="H1150" s="112">
        <v>45363</v>
      </c>
    </row>
    <row r="1151" spans="1:8" ht="15">
      <c r="A1151" s="108" t="s">
        <v>1346</v>
      </c>
      <c r="B1151" s="109">
        <v>40233</v>
      </c>
      <c r="C1151" s="110">
        <v>2010</v>
      </c>
      <c r="D1151" s="111" t="s">
        <v>223</v>
      </c>
      <c r="E1151" s="111">
        <v>4</v>
      </c>
      <c r="F1151" s="111">
        <v>24</v>
      </c>
      <c r="G1151" s="111" t="s">
        <v>279</v>
      </c>
      <c r="H1151" s="112">
        <v>43448</v>
      </c>
    </row>
    <row r="1152" spans="1:8" ht="15">
      <c r="A1152" s="108" t="s">
        <v>1346</v>
      </c>
      <c r="B1152" s="109">
        <v>40234</v>
      </c>
      <c r="C1152" s="110">
        <v>2010</v>
      </c>
      <c r="D1152" s="111" t="s">
        <v>223</v>
      </c>
      <c r="E1152" s="111">
        <v>4</v>
      </c>
      <c r="F1152" s="111">
        <v>25</v>
      </c>
      <c r="G1152" s="111" t="s">
        <v>280</v>
      </c>
      <c r="H1152" s="112">
        <v>42134</v>
      </c>
    </row>
    <row r="1153" spans="1:8" ht="15">
      <c r="A1153" s="108" t="s">
        <v>1346</v>
      </c>
      <c r="B1153" s="109">
        <v>40235</v>
      </c>
      <c r="C1153" s="110">
        <v>2010</v>
      </c>
      <c r="D1153" s="111" t="s">
        <v>223</v>
      </c>
      <c r="E1153" s="111">
        <v>4</v>
      </c>
      <c r="F1153" s="111">
        <v>26</v>
      </c>
      <c r="G1153" s="111" t="s">
        <v>281</v>
      </c>
      <c r="H1153" s="112">
        <v>35134</v>
      </c>
    </row>
    <row r="1154" spans="1:8" ht="15">
      <c r="A1154" s="108" t="s">
        <v>1346</v>
      </c>
      <c r="B1154" s="109">
        <v>40236</v>
      </c>
      <c r="C1154" s="110">
        <v>2010</v>
      </c>
      <c r="D1154" s="111" t="s">
        <v>223</v>
      </c>
      <c r="E1154" s="111">
        <v>4</v>
      </c>
      <c r="F1154" s="111">
        <v>27</v>
      </c>
      <c r="G1154" s="111" t="s">
        <v>282</v>
      </c>
      <c r="H1154" s="112">
        <v>85321</v>
      </c>
    </row>
    <row r="1155" spans="1:8" ht="15">
      <c r="A1155" s="108" t="s">
        <v>1346</v>
      </c>
      <c r="B1155" s="109">
        <v>40237</v>
      </c>
      <c r="C1155" s="110">
        <v>2010</v>
      </c>
      <c r="D1155" s="111" t="s">
        <v>223</v>
      </c>
      <c r="E1155" s="111">
        <v>4</v>
      </c>
      <c r="F1155" s="111">
        <v>28</v>
      </c>
      <c r="G1155" s="111" t="s">
        <v>1343</v>
      </c>
      <c r="H1155" s="112">
        <v>24058</v>
      </c>
    </row>
    <row r="1156" spans="1:8" ht="15">
      <c r="A1156" s="108" t="s">
        <v>1346</v>
      </c>
      <c r="B1156" s="109">
        <v>40238</v>
      </c>
      <c r="C1156" s="110">
        <v>2010</v>
      </c>
      <c r="D1156" s="111" t="s">
        <v>224</v>
      </c>
      <c r="E1156" s="111">
        <v>1</v>
      </c>
      <c r="F1156" s="111">
        <v>1</v>
      </c>
      <c r="G1156" s="111" t="s">
        <v>1342</v>
      </c>
      <c r="H1156" s="112">
        <v>66777</v>
      </c>
    </row>
    <row r="1157" spans="1:8" ht="15">
      <c r="A1157" s="108" t="s">
        <v>1346</v>
      </c>
      <c r="B1157" s="109">
        <v>40239</v>
      </c>
      <c r="C1157" s="110">
        <v>2010</v>
      </c>
      <c r="D1157" s="111" t="s">
        <v>224</v>
      </c>
      <c r="E1157" s="111">
        <v>1</v>
      </c>
      <c r="F1157" s="111">
        <v>2</v>
      </c>
      <c r="G1157" s="111" t="s">
        <v>278</v>
      </c>
      <c r="H1157" s="112">
        <v>21551</v>
      </c>
    </row>
    <row r="1158" spans="1:8" ht="15">
      <c r="A1158" s="108" t="s">
        <v>1346</v>
      </c>
      <c r="B1158" s="109">
        <v>40240</v>
      </c>
      <c r="C1158" s="110">
        <v>2010</v>
      </c>
      <c r="D1158" s="111" t="s">
        <v>224</v>
      </c>
      <c r="E1158" s="111">
        <v>1</v>
      </c>
      <c r="F1158" s="111">
        <v>3</v>
      </c>
      <c r="G1158" s="111" t="s">
        <v>279</v>
      </c>
      <c r="H1158" s="112">
        <v>32332</v>
      </c>
    </row>
    <row r="1159" spans="1:8" ht="15">
      <c r="A1159" s="108" t="s">
        <v>1346</v>
      </c>
      <c r="B1159" s="109">
        <v>40241</v>
      </c>
      <c r="C1159" s="110">
        <v>2010</v>
      </c>
      <c r="D1159" s="111" t="s">
        <v>224</v>
      </c>
      <c r="E1159" s="111">
        <v>1</v>
      </c>
      <c r="F1159" s="111">
        <v>4</v>
      </c>
      <c r="G1159" s="111" t="s">
        <v>280</v>
      </c>
      <c r="H1159" s="112">
        <v>29788</v>
      </c>
    </row>
    <row r="1160" spans="1:8" ht="15">
      <c r="A1160" s="108" t="s">
        <v>1346</v>
      </c>
      <c r="B1160" s="109">
        <v>40242</v>
      </c>
      <c r="C1160" s="110">
        <v>2010</v>
      </c>
      <c r="D1160" s="111" t="s">
        <v>224</v>
      </c>
      <c r="E1160" s="111">
        <v>1</v>
      </c>
      <c r="F1160" s="111">
        <v>5</v>
      </c>
      <c r="G1160" s="111" t="s">
        <v>281</v>
      </c>
      <c r="H1160" s="112">
        <v>79792</v>
      </c>
    </row>
    <row r="1161" spans="1:8" ht="15">
      <c r="A1161" s="108" t="s">
        <v>1346</v>
      </c>
      <c r="B1161" s="109">
        <v>40243</v>
      </c>
      <c r="C1161" s="110">
        <v>2010</v>
      </c>
      <c r="D1161" s="111" t="s">
        <v>224</v>
      </c>
      <c r="E1161" s="111">
        <v>1</v>
      </c>
      <c r="F1161" s="111">
        <v>6</v>
      </c>
      <c r="G1161" s="111" t="s">
        <v>282</v>
      </c>
      <c r="H1161" s="112">
        <v>76152</v>
      </c>
    </row>
    <row r="1162" spans="1:8" ht="15">
      <c r="A1162" s="108" t="s">
        <v>1346</v>
      </c>
      <c r="B1162" s="109">
        <v>40244</v>
      </c>
      <c r="C1162" s="110">
        <v>2010</v>
      </c>
      <c r="D1162" s="111" t="s">
        <v>224</v>
      </c>
      <c r="E1162" s="111">
        <v>1</v>
      </c>
      <c r="F1162" s="111">
        <v>7</v>
      </c>
      <c r="G1162" s="111" t="s">
        <v>1343</v>
      </c>
      <c r="H1162" s="112">
        <v>16389</v>
      </c>
    </row>
    <row r="1163" spans="1:8" ht="15">
      <c r="A1163" s="108" t="s">
        <v>1346</v>
      </c>
      <c r="B1163" s="109">
        <v>40245</v>
      </c>
      <c r="C1163" s="110">
        <v>2010</v>
      </c>
      <c r="D1163" s="111" t="s">
        <v>224</v>
      </c>
      <c r="E1163" s="111">
        <v>2</v>
      </c>
      <c r="F1163" s="111">
        <v>8</v>
      </c>
      <c r="G1163" s="111" t="s">
        <v>1342</v>
      </c>
      <c r="H1163" s="112">
        <v>65305</v>
      </c>
    </row>
    <row r="1164" spans="1:8" ht="15">
      <c r="A1164" s="108" t="s">
        <v>1346</v>
      </c>
      <c r="B1164" s="109">
        <v>40246</v>
      </c>
      <c r="C1164" s="110">
        <v>2010</v>
      </c>
      <c r="D1164" s="111" t="s">
        <v>224</v>
      </c>
      <c r="E1164" s="111">
        <v>2</v>
      </c>
      <c r="F1164" s="111">
        <v>9</v>
      </c>
      <c r="G1164" s="111" t="s">
        <v>278</v>
      </c>
      <c r="H1164" s="112">
        <v>60781</v>
      </c>
    </row>
    <row r="1165" spans="1:8" ht="15">
      <c r="A1165" s="108" t="s">
        <v>1346</v>
      </c>
      <c r="B1165" s="109">
        <v>40247</v>
      </c>
      <c r="C1165" s="110">
        <v>2010</v>
      </c>
      <c r="D1165" s="111" t="s">
        <v>224</v>
      </c>
      <c r="E1165" s="111">
        <v>2</v>
      </c>
      <c r="F1165" s="111">
        <v>10</v>
      </c>
      <c r="G1165" s="111" t="s">
        <v>279</v>
      </c>
      <c r="H1165" s="112">
        <v>20794</v>
      </c>
    </row>
    <row r="1166" spans="1:8" ht="15">
      <c r="A1166" s="108" t="s">
        <v>1346</v>
      </c>
      <c r="B1166" s="109">
        <v>40248</v>
      </c>
      <c r="C1166" s="110">
        <v>2010</v>
      </c>
      <c r="D1166" s="111" t="s">
        <v>224</v>
      </c>
      <c r="E1166" s="111">
        <v>2</v>
      </c>
      <c r="F1166" s="111">
        <v>11</v>
      </c>
      <c r="G1166" s="111" t="s">
        <v>280</v>
      </c>
      <c r="H1166" s="112">
        <v>23213</v>
      </c>
    </row>
    <row r="1167" spans="1:8" ht="15">
      <c r="A1167" s="108" t="s">
        <v>1346</v>
      </c>
      <c r="B1167" s="109">
        <v>40249</v>
      </c>
      <c r="C1167" s="110">
        <v>2010</v>
      </c>
      <c r="D1167" s="111" t="s">
        <v>224</v>
      </c>
      <c r="E1167" s="111">
        <v>2</v>
      </c>
      <c r="F1167" s="111">
        <v>12</v>
      </c>
      <c r="G1167" s="111" t="s">
        <v>281</v>
      </c>
      <c r="H1167" s="112">
        <v>69368</v>
      </c>
    </row>
    <row r="1168" spans="1:8" ht="15">
      <c r="A1168" s="108" t="s">
        <v>1346</v>
      </c>
      <c r="B1168" s="109">
        <v>40250</v>
      </c>
      <c r="C1168" s="110">
        <v>2010</v>
      </c>
      <c r="D1168" s="111" t="s">
        <v>224</v>
      </c>
      <c r="E1168" s="111">
        <v>2</v>
      </c>
      <c r="F1168" s="111">
        <v>13</v>
      </c>
      <c r="G1168" s="111" t="s">
        <v>282</v>
      </c>
      <c r="H1168" s="112">
        <v>58944</v>
      </c>
    </row>
    <row r="1169" spans="1:8" ht="15">
      <c r="A1169" s="108" t="s">
        <v>1346</v>
      </c>
      <c r="B1169" s="109">
        <v>40251</v>
      </c>
      <c r="C1169" s="110">
        <v>2010</v>
      </c>
      <c r="D1169" s="111" t="s">
        <v>224</v>
      </c>
      <c r="E1169" s="111">
        <v>2</v>
      </c>
      <c r="F1169" s="111">
        <v>14</v>
      </c>
      <c r="G1169" s="111" t="s">
        <v>1343</v>
      </c>
      <c r="H1169" s="112">
        <v>60315</v>
      </c>
    </row>
    <row r="1170" spans="1:8" ht="15">
      <c r="A1170" s="108" t="s">
        <v>1346</v>
      </c>
      <c r="B1170" s="109">
        <v>40252</v>
      </c>
      <c r="C1170" s="110">
        <v>2010</v>
      </c>
      <c r="D1170" s="111" t="s">
        <v>224</v>
      </c>
      <c r="E1170" s="111">
        <v>3</v>
      </c>
      <c r="F1170" s="111">
        <v>15</v>
      </c>
      <c r="G1170" s="111" t="s">
        <v>1342</v>
      </c>
      <c r="H1170" s="112">
        <v>65973</v>
      </c>
    </row>
    <row r="1171" spans="1:8" ht="15">
      <c r="A1171" s="108" t="s">
        <v>1346</v>
      </c>
      <c r="B1171" s="109">
        <v>40253</v>
      </c>
      <c r="C1171" s="110">
        <v>2010</v>
      </c>
      <c r="D1171" s="111" t="s">
        <v>224</v>
      </c>
      <c r="E1171" s="111">
        <v>3</v>
      </c>
      <c r="F1171" s="111">
        <v>16</v>
      </c>
      <c r="G1171" s="111" t="s">
        <v>278</v>
      </c>
      <c r="H1171" s="112">
        <v>24863</v>
      </c>
    </row>
    <row r="1172" spans="1:8" ht="15">
      <c r="A1172" s="108" t="s">
        <v>1346</v>
      </c>
      <c r="B1172" s="109">
        <v>40254</v>
      </c>
      <c r="C1172" s="110">
        <v>2010</v>
      </c>
      <c r="D1172" s="111" t="s">
        <v>224</v>
      </c>
      <c r="E1172" s="111">
        <v>3</v>
      </c>
      <c r="F1172" s="111">
        <v>17</v>
      </c>
      <c r="G1172" s="111" t="s">
        <v>279</v>
      </c>
      <c r="H1172" s="112">
        <v>31043</v>
      </c>
    </row>
    <row r="1173" spans="1:8" ht="15">
      <c r="A1173" s="108" t="s">
        <v>1346</v>
      </c>
      <c r="B1173" s="109">
        <v>40255</v>
      </c>
      <c r="C1173" s="110">
        <v>2010</v>
      </c>
      <c r="D1173" s="111" t="s">
        <v>224</v>
      </c>
      <c r="E1173" s="111">
        <v>3</v>
      </c>
      <c r="F1173" s="111">
        <v>18</v>
      </c>
      <c r="G1173" s="111" t="s">
        <v>280</v>
      </c>
      <c r="H1173" s="112">
        <v>24470</v>
      </c>
    </row>
    <row r="1174" spans="1:8" ht="15">
      <c r="A1174" s="108" t="s">
        <v>1346</v>
      </c>
      <c r="B1174" s="109">
        <v>40256</v>
      </c>
      <c r="C1174" s="110">
        <v>2010</v>
      </c>
      <c r="D1174" s="111" t="s">
        <v>224</v>
      </c>
      <c r="E1174" s="111">
        <v>3</v>
      </c>
      <c r="F1174" s="111">
        <v>19</v>
      </c>
      <c r="G1174" s="111" t="s">
        <v>281</v>
      </c>
      <c r="H1174" s="112">
        <v>36094</v>
      </c>
    </row>
    <row r="1175" spans="1:8" ht="15">
      <c r="A1175" s="108" t="s">
        <v>1346</v>
      </c>
      <c r="B1175" s="109">
        <v>40257</v>
      </c>
      <c r="C1175" s="110">
        <v>2010</v>
      </c>
      <c r="D1175" s="111" t="s">
        <v>224</v>
      </c>
      <c r="E1175" s="111">
        <v>3</v>
      </c>
      <c r="F1175" s="111">
        <v>20</v>
      </c>
      <c r="G1175" s="111" t="s">
        <v>282</v>
      </c>
      <c r="H1175" s="112">
        <v>86386</v>
      </c>
    </row>
    <row r="1176" spans="1:8" ht="15">
      <c r="A1176" s="108" t="s">
        <v>1346</v>
      </c>
      <c r="B1176" s="109">
        <v>40258</v>
      </c>
      <c r="C1176" s="110">
        <v>2010</v>
      </c>
      <c r="D1176" s="111" t="s">
        <v>224</v>
      </c>
      <c r="E1176" s="111">
        <v>3</v>
      </c>
      <c r="F1176" s="111">
        <v>21</v>
      </c>
      <c r="G1176" s="111" t="s">
        <v>1343</v>
      </c>
      <c r="H1176" s="112">
        <v>75687</v>
      </c>
    </row>
    <row r="1177" spans="1:8" ht="15">
      <c r="A1177" s="108" t="s">
        <v>1346</v>
      </c>
      <c r="B1177" s="109">
        <v>40259</v>
      </c>
      <c r="C1177" s="110">
        <v>2010</v>
      </c>
      <c r="D1177" s="111" t="s">
        <v>224</v>
      </c>
      <c r="E1177" s="111">
        <v>4</v>
      </c>
      <c r="F1177" s="111">
        <v>22</v>
      </c>
      <c r="G1177" s="111" t="s">
        <v>1342</v>
      </c>
      <c r="H1177" s="112">
        <v>72633</v>
      </c>
    </row>
    <row r="1178" spans="1:8" ht="15">
      <c r="A1178" s="108" t="s">
        <v>1346</v>
      </c>
      <c r="B1178" s="109">
        <v>40260</v>
      </c>
      <c r="C1178" s="110">
        <v>2010</v>
      </c>
      <c r="D1178" s="111" t="s">
        <v>224</v>
      </c>
      <c r="E1178" s="111">
        <v>4</v>
      </c>
      <c r="F1178" s="111">
        <v>23</v>
      </c>
      <c r="G1178" s="111" t="s">
        <v>278</v>
      </c>
      <c r="H1178" s="112">
        <v>34270</v>
      </c>
    </row>
    <row r="1179" spans="1:8" ht="15">
      <c r="A1179" s="108" t="s">
        <v>1346</v>
      </c>
      <c r="B1179" s="109">
        <v>40261</v>
      </c>
      <c r="C1179" s="110">
        <v>2010</v>
      </c>
      <c r="D1179" s="111" t="s">
        <v>224</v>
      </c>
      <c r="E1179" s="111">
        <v>4</v>
      </c>
      <c r="F1179" s="111">
        <v>24</v>
      </c>
      <c r="G1179" s="111" t="s">
        <v>279</v>
      </c>
      <c r="H1179" s="112">
        <v>67313</v>
      </c>
    </row>
    <row r="1180" spans="1:8" ht="15">
      <c r="A1180" s="108" t="s">
        <v>1346</v>
      </c>
      <c r="B1180" s="109">
        <v>40262</v>
      </c>
      <c r="C1180" s="110">
        <v>2010</v>
      </c>
      <c r="D1180" s="111" t="s">
        <v>224</v>
      </c>
      <c r="E1180" s="111">
        <v>4</v>
      </c>
      <c r="F1180" s="111">
        <v>25</v>
      </c>
      <c r="G1180" s="111" t="s">
        <v>280</v>
      </c>
      <c r="H1180" s="112">
        <v>80747</v>
      </c>
    </row>
    <row r="1181" spans="1:8" ht="15">
      <c r="A1181" s="108" t="s">
        <v>1346</v>
      </c>
      <c r="B1181" s="109">
        <v>40263</v>
      </c>
      <c r="C1181" s="110">
        <v>2010</v>
      </c>
      <c r="D1181" s="111" t="s">
        <v>224</v>
      </c>
      <c r="E1181" s="111">
        <v>4</v>
      </c>
      <c r="F1181" s="111">
        <v>26</v>
      </c>
      <c r="G1181" s="111" t="s">
        <v>281</v>
      </c>
      <c r="H1181" s="112">
        <v>83081</v>
      </c>
    </row>
    <row r="1182" spans="1:8" ht="15">
      <c r="A1182" s="108" t="s">
        <v>1346</v>
      </c>
      <c r="B1182" s="109">
        <v>40264</v>
      </c>
      <c r="C1182" s="110">
        <v>2010</v>
      </c>
      <c r="D1182" s="111" t="s">
        <v>224</v>
      </c>
      <c r="E1182" s="111">
        <v>4</v>
      </c>
      <c r="F1182" s="111">
        <v>27</v>
      </c>
      <c r="G1182" s="111" t="s">
        <v>282</v>
      </c>
      <c r="H1182" s="112">
        <v>31279</v>
      </c>
    </row>
    <row r="1183" spans="1:8" ht="15">
      <c r="A1183" s="108" t="s">
        <v>1346</v>
      </c>
      <c r="B1183" s="109">
        <v>40265</v>
      </c>
      <c r="C1183" s="110">
        <v>2010</v>
      </c>
      <c r="D1183" s="111" t="s">
        <v>224</v>
      </c>
      <c r="E1183" s="111">
        <v>4</v>
      </c>
      <c r="F1183" s="111">
        <v>28</v>
      </c>
      <c r="G1183" s="111" t="s">
        <v>1343</v>
      </c>
      <c r="H1183" s="112">
        <v>82651</v>
      </c>
    </row>
    <row r="1184" spans="1:8" ht="15">
      <c r="A1184" s="108" t="s">
        <v>1346</v>
      </c>
      <c r="B1184" s="109">
        <v>40266</v>
      </c>
      <c r="C1184" s="110">
        <v>2010</v>
      </c>
      <c r="D1184" s="111" t="s">
        <v>224</v>
      </c>
      <c r="E1184" s="111">
        <v>5</v>
      </c>
      <c r="F1184" s="111">
        <v>29</v>
      </c>
      <c r="G1184" s="111" t="s">
        <v>1342</v>
      </c>
      <c r="H1184" s="112">
        <v>28891</v>
      </c>
    </row>
    <row r="1185" spans="1:8" ht="15">
      <c r="A1185" s="108" t="s">
        <v>1346</v>
      </c>
      <c r="B1185" s="109">
        <v>40267</v>
      </c>
      <c r="C1185" s="110">
        <v>2010</v>
      </c>
      <c r="D1185" s="111" t="s">
        <v>224</v>
      </c>
      <c r="E1185" s="111">
        <v>5</v>
      </c>
      <c r="F1185" s="111">
        <v>30</v>
      </c>
      <c r="G1185" s="111" t="s">
        <v>278</v>
      </c>
      <c r="H1185" s="112">
        <v>46542</v>
      </c>
    </row>
    <row r="1186" spans="1:8" ht="15">
      <c r="A1186" s="108" t="s">
        <v>1346</v>
      </c>
      <c r="B1186" s="109">
        <v>40268</v>
      </c>
      <c r="C1186" s="110">
        <v>2010</v>
      </c>
      <c r="D1186" s="111" t="s">
        <v>224</v>
      </c>
      <c r="E1186" s="111">
        <v>5</v>
      </c>
      <c r="F1186" s="111">
        <v>31</v>
      </c>
      <c r="G1186" s="111" t="s">
        <v>279</v>
      </c>
      <c r="H1186" s="112">
        <v>70802</v>
      </c>
    </row>
    <row r="1187" spans="1:8" ht="15">
      <c r="A1187" s="108" t="s">
        <v>1346</v>
      </c>
      <c r="B1187" s="109">
        <v>40269</v>
      </c>
      <c r="C1187" s="110">
        <v>2010</v>
      </c>
      <c r="D1187" s="111" t="s">
        <v>225</v>
      </c>
      <c r="E1187" s="111">
        <v>1</v>
      </c>
      <c r="F1187" s="111">
        <v>1</v>
      </c>
      <c r="G1187" s="111" t="s">
        <v>280</v>
      </c>
      <c r="H1187" s="112">
        <v>43302</v>
      </c>
    </row>
    <row r="1188" spans="1:8" ht="15">
      <c r="A1188" s="108" t="s">
        <v>1346</v>
      </c>
      <c r="B1188" s="109">
        <v>40270</v>
      </c>
      <c r="C1188" s="110">
        <v>2010</v>
      </c>
      <c r="D1188" s="111" t="s">
        <v>225</v>
      </c>
      <c r="E1188" s="111">
        <v>1</v>
      </c>
      <c r="F1188" s="111">
        <v>2</v>
      </c>
      <c r="G1188" s="111" t="s">
        <v>281</v>
      </c>
      <c r="H1188" s="112">
        <v>80150</v>
      </c>
    </row>
    <row r="1189" spans="1:8" ht="15">
      <c r="A1189" s="108" t="s">
        <v>1346</v>
      </c>
      <c r="B1189" s="109">
        <v>40271</v>
      </c>
      <c r="C1189" s="110">
        <v>2010</v>
      </c>
      <c r="D1189" s="111" t="s">
        <v>225</v>
      </c>
      <c r="E1189" s="111">
        <v>1</v>
      </c>
      <c r="F1189" s="111">
        <v>3</v>
      </c>
      <c r="G1189" s="111" t="s">
        <v>282</v>
      </c>
      <c r="H1189" s="112">
        <v>83174</v>
      </c>
    </row>
    <row r="1190" spans="1:8" ht="15">
      <c r="A1190" s="108" t="s">
        <v>1346</v>
      </c>
      <c r="B1190" s="109">
        <v>40272</v>
      </c>
      <c r="C1190" s="110">
        <v>2010</v>
      </c>
      <c r="D1190" s="111" t="s">
        <v>225</v>
      </c>
      <c r="E1190" s="111">
        <v>1</v>
      </c>
      <c r="F1190" s="111">
        <v>4</v>
      </c>
      <c r="G1190" s="111" t="s">
        <v>1343</v>
      </c>
      <c r="H1190" s="112">
        <v>70936</v>
      </c>
    </row>
    <row r="1191" spans="1:8" ht="15">
      <c r="A1191" s="108" t="s">
        <v>1346</v>
      </c>
      <c r="B1191" s="109">
        <v>40273</v>
      </c>
      <c r="C1191" s="110">
        <v>2010</v>
      </c>
      <c r="D1191" s="111" t="s">
        <v>225</v>
      </c>
      <c r="E1191" s="111">
        <v>1</v>
      </c>
      <c r="F1191" s="111">
        <v>5</v>
      </c>
      <c r="G1191" s="111" t="s">
        <v>1342</v>
      </c>
      <c r="H1191" s="112">
        <v>18153</v>
      </c>
    </row>
    <row r="1192" spans="1:8" ht="15">
      <c r="A1192" s="108" t="s">
        <v>1346</v>
      </c>
      <c r="B1192" s="109">
        <v>40274</v>
      </c>
      <c r="C1192" s="110">
        <v>2010</v>
      </c>
      <c r="D1192" s="111" t="s">
        <v>225</v>
      </c>
      <c r="E1192" s="111">
        <v>1</v>
      </c>
      <c r="F1192" s="111">
        <v>6</v>
      </c>
      <c r="G1192" s="111" t="s">
        <v>278</v>
      </c>
      <c r="H1192" s="112">
        <v>16551</v>
      </c>
    </row>
    <row r="1193" spans="1:8" ht="15">
      <c r="A1193" s="108" t="s">
        <v>1346</v>
      </c>
      <c r="B1193" s="109">
        <v>40275</v>
      </c>
      <c r="C1193" s="110">
        <v>2010</v>
      </c>
      <c r="D1193" s="111" t="s">
        <v>225</v>
      </c>
      <c r="E1193" s="111">
        <v>1</v>
      </c>
      <c r="F1193" s="111">
        <v>7</v>
      </c>
      <c r="G1193" s="111" t="s">
        <v>279</v>
      </c>
      <c r="H1193" s="112">
        <v>65164</v>
      </c>
    </row>
    <row r="1194" spans="1:8" ht="15">
      <c r="A1194" s="108" t="s">
        <v>1346</v>
      </c>
      <c r="B1194" s="109">
        <v>40276</v>
      </c>
      <c r="C1194" s="110">
        <v>2010</v>
      </c>
      <c r="D1194" s="111" t="s">
        <v>225</v>
      </c>
      <c r="E1194" s="111">
        <v>2</v>
      </c>
      <c r="F1194" s="111">
        <v>8</v>
      </c>
      <c r="G1194" s="111" t="s">
        <v>280</v>
      </c>
      <c r="H1194" s="112">
        <v>33661</v>
      </c>
    </row>
    <row r="1195" spans="1:8" ht="15">
      <c r="A1195" s="108" t="s">
        <v>1346</v>
      </c>
      <c r="B1195" s="109">
        <v>40277</v>
      </c>
      <c r="C1195" s="110">
        <v>2010</v>
      </c>
      <c r="D1195" s="111" t="s">
        <v>225</v>
      </c>
      <c r="E1195" s="111">
        <v>2</v>
      </c>
      <c r="F1195" s="111">
        <v>9</v>
      </c>
      <c r="G1195" s="111" t="s">
        <v>281</v>
      </c>
      <c r="H1195" s="112">
        <v>63932</v>
      </c>
    </row>
    <row r="1196" spans="1:8" ht="15">
      <c r="A1196" s="108" t="s">
        <v>1346</v>
      </c>
      <c r="B1196" s="109">
        <v>40278</v>
      </c>
      <c r="C1196" s="110">
        <v>2010</v>
      </c>
      <c r="D1196" s="111" t="s">
        <v>225</v>
      </c>
      <c r="E1196" s="111">
        <v>2</v>
      </c>
      <c r="F1196" s="111">
        <v>10</v>
      </c>
      <c r="G1196" s="111" t="s">
        <v>282</v>
      </c>
      <c r="H1196" s="112">
        <v>26023</v>
      </c>
    </row>
    <row r="1197" spans="1:8" ht="15">
      <c r="A1197" s="108" t="s">
        <v>1346</v>
      </c>
      <c r="B1197" s="109">
        <v>40279</v>
      </c>
      <c r="C1197" s="110">
        <v>2010</v>
      </c>
      <c r="D1197" s="111" t="s">
        <v>225</v>
      </c>
      <c r="E1197" s="111">
        <v>2</v>
      </c>
      <c r="F1197" s="111">
        <v>11</v>
      </c>
      <c r="G1197" s="111" t="s">
        <v>1343</v>
      </c>
      <c r="H1197" s="112">
        <v>75078</v>
      </c>
    </row>
    <row r="1198" spans="1:8" ht="15">
      <c r="A1198" s="108" t="s">
        <v>1346</v>
      </c>
      <c r="B1198" s="109">
        <v>40280</v>
      </c>
      <c r="C1198" s="110">
        <v>2010</v>
      </c>
      <c r="D1198" s="111" t="s">
        <v>225</v>
      </c>
      <c r="E1198" s="111">
        <v>2</v>
      </c>
      <c r="F1198" s="111">
        <v>12</v>
      </c>
      <c r="G1198" s="111" t="s">
        <v>1342</v>
      </c>
      <c r="H1198" s="112">
        <v>22689</v>
      </c>
    </row>
    <row r="1199" spans="1:8" ht="15">
      <c r="A1199" s="108" t="s">
        <v>1346</v>
      </c>
      <c r="B1199" s="109">
        <v>40281</v>
      </c>
      <c r="C1199" s="110">
        <v>2010</v>
      </c>
      <c r="D1199" s="111" t="s">
        <v>225</v>
      </c>
      <c r="E1199" s="111">
        <v>2</v>
      </c>
      <c r="F1199" s="111">
        <v>13</v>
      </c>
      <c r="G1199" s="111" t="s">
        <v>278</v>
      </c>
      <c r="H1199" s="112">
        <v>33770</v>
      </c>
    </row>
    <row r="1200" spans="1:8" ht="15">
      <c r="A1200" s="108" t="s">
        <v>1346</v>
      </c>
      <c r="B1200" s="109">
        <v>40282</v>
      </c>
      <c r="C1200" s="110">
        <v>2010</v>
      </c>
      <c r="D1200" s="111" t="s">
        <v>225</v>
      </c>
      <c r="E1200" s="111">
        <v>2</v>
      </c>
      <c r="F1200" s="111">
        <v>14</v>
      </c>
      <c r="G1200" s="111" t="s">
        <v>279</v>
      </c>
      <c r="H1200" s="112">
        <v>27607</v>
      </c>
    </row>
    <row r="1201" spans="1:8" ht="15">
      <c r="A1201" s="108" t="s">
        <v>1346</v>
      </c>
      <c r="B1201" s="109">
        <v>40283</v>
      </c>
      <c r="C1201" s="110">
        <v>2010</v>
      </c>
      <c r="D1201" s="111" t="s">
        <v>225</v>
      </c>
      <c r="E1201" s="111">
        <v>3</v>
      </c>
      <c r="F1201" s="111">
        <v>15</v>
      </c>
      <c r="G1201" s="111" t="s">
        <v>280</v>
      </c>
      <c r="H1201" s="112">
        <v>16859</v>
      </c>
    </row>
    <row r="1202" spans="1:8" ht="15">
      <c r="A1202" s="108" t="s">
        <v>1346</v>
      </c>
      <c r="B1202" s="109">
        <v>40284</v>
      </c>
      <c r="C1202" s="110">
        <v>2010</v>
      </c>
      <c r="D1202" s="111" t="s">
        <v>225</v>
      </c>
      <c r="E1202" s="111">
        <v>3</v>
      </c>
      <c r="F1202" s="111">
        <v>16</v>
      </c>
      <c r="G1202" s="111" t="s">
        <v>281</v>
      </c>
      <c r="H1202" s="112">
        <v>30248</v>
      </c>
    </row>
    <row r="1203" spans="1:8" ht="15">
      <c r="A1203" s="108" t="s">
        <v>1346</v>
      </c>
      <c r="B1203" s="109">
        <v>40285</v>
      </c>
      <c r="C1203" s="110">
        <v>2010</v>
      </c>
      <c r="D1203" s="111" t="s">
        <v>225</v>
      </c>
      <c r="E1203" s="111">
        <v>3</v>
      </c>
      <c r="F1203" s="111">
        <v>17</v>
      </c>
      <c r="G1203" s="111" t="s">
        <v>282</v>
      </c>
      <c r="H1203" s="112">
        <v>67283</v>
      </c>
    </row>
    <row r="1204" spans="1:8" ht="15">
      <c r="A1204" s="108" t="s">
        <v>1346</v>
      </c>
      <c r="B1204" s="109">
        <v>40286</v>
      </c>
      <c r="C1204" s="110">
        <v>2010</v>
      </c>
      <c r="D1204" s="111" t="s">
        <v>225</v>
      </c>
      <c r="E1204" s="111">
        <v>3</v>
      </c>
      <c r="F1204" s="111">
        <v>18</v>
      </c>
      <c r="G1204" s="111" t="s">
        <v>1343</v>
      </c>
      <c r="H1204" s="112">
        <v>30645</v>
      </c>
    </row>
    <row r="1205" spans="1:8" ht="15">
      <c r="A1205" s="108" t="s">
        <v>1346</v>
      </c>
      <c r="B1205" s="109">
        <v>40287</v>
      </c>
      <c r="C1205" s="110">
        <v>2010</v>
      </c>
      <c r="D1205" s="111" t="s">
        <v>225</v>
      </c>
      <c r="E1205" s="111">
        <v>3</v>
      </c>
      <c r="F1205" s="111">
        <v>19</v>
      </c>
      <c r="G1205" s="111" t="s">
        <v>1342</v>
      </c>
      <c r="H1205" s="112">
        <v>86646</v>
      </c>
    </row>
    <row r="1206" spans="1:8" ht="15">
      <c r="A1206" s="108" t="s">
        <v>1346</v>
      </c>
      <c r="B1206" s="109">
        <v>40288</v>
      </c>
      <c r="C1206" s="110">
        <v>2010</v>
      </c>
      <c r="D1206" s="111" t="s">
        <v>225</v>
      </c>
      <c r="E1206" s="111">
        <v>3</v>
      </c>
      <c r="F1206" s="111">
        <v>20</v>
      </c>
      <c r="G1206" s="111" t="s">
        <v>278</v>
      </c>
      <c r="H1206" s="112">
        <v>33791</v>
      </c>
    </row>
    <row r="1207" spans="1:8" ht="15">
      <c r="A1207" s="108" t="s">
        <v>1346</v>
      </c>
      <c r="B1207" s="109">
        <v>40289</v>
      </c>
      <c r="C1207" s="110">
        <v>2010</v>
      </c>
      <c r="D1207" s="111" t="s">
        <v>225</v>
      </c>
      <c r="E1207" s="111">
        <v>3</v>
      </c>
      <c r="F1207" s="111">
        <v>21</v>
      </c>
      <c r="G1207" s="111" t="s">
        <v>279</v>
      </c>
      <c r="H1207" s="112">
        <v>24034</v>
      </c>
    </row>
    <row r="1208" spans="1:8" ht="15">
      <c r="A1208" s="108" t="s">
        <v>1346</v>
      </c>
      <c r="B1208" s="109">
        <v>40290</v>
      </c>
      <c r="C1208" s="110">
        <v>2010</v>
      </c>
      <c r="D1208" s="111" t="s">
        <v>225</v>
      </c>
      <c r="E1208" s="111">
        <v>4</v>
      </c>
      <c r="F1208" s="111">
        <v>22</v>
      </c>
      <c r="G1208" s="111" t="s">
        <v>280</v>
      </c>
      <c r="H1208" s="112">
        <v>83850</v>
      </c>
    </row>
    <row r="1209" spans="1:8" ht="15">
      <c r="A1209" s="108" t="s">
        <v>1346</v>
      </c>
      <c r="B1209" s="109">
        <v>40291</v>
      </c>
      <c r="C1209" s="110">
        <v>2010</v>
      </c>
      <c r="D1209" s="111" t="s">
        <v>225</v>
      </c>
      <c r="E1209" s="111">
        <v>4</v>
      </c>
      <c r="F1209" s="111">
        <v>23</v>
      </c>
      <c r="G1209" s="111" t="s">
        <v>281</v>
      </c>
      <c r="H1209" s="112">
        <v>82657</v>
      </c>
    </row>
    <row r="1210" spans="1:8" ht="15">
      <c r="A1210" s="108" t="s">
        <v>1346</v>
      </c>
      <c r="B1210" s="109">
        <v>40292</v>
      </c>
      <c r="C1210" s="110">
        <v>2010</v>
      </c>
      <c r="D1210" s="111" t="s">
        <v>225</v>
      </c>
      <c r="E1210" s="111">
        <v>4</v>
      </c>
      <c r="F1210" s="111">
        <v>24</v>
      </c>
      <c r="G1210" s="111" t="s">
        <v>282</v>
      </c>
      <c r="H1210" s="112">
        <v>50203</v>
      </c>
    </row>
    <row r="1211" spans="1:8" ht="15">
      <c r="A1211" s="108" t="s">
        <v>1346</v>
      </c>
      <c r="B1211" s="109">
        <v>40293</v>
      </c>
      <c r="C1211" s="110">
        <v>2010</v>
      </c>
      <c r="D1211" s="111" t="s">
        <v>225</v>
      </c>
      <c r="E1211" s="111">
        <v>4</v>
      </c>
      <c r="F1211" s="111">
        <v>25</v>
      </c>
      <c r="G1211" s="111" t="s">
        <v>1343</v>
      </c>
      <c r="H1211" s="112">
        <v>48718</v>
      </c>
    </row>
    <row r="1212" spans="1:8" ht="15">
      <c r="A1212" s="108" t="s">
        <v>1346</v>
      </c>
      <c r="B1212" s="109">
        <v>40294</v>
      </c>
      <c r="C1212" s="110">
        <v>2010</v>
      </c>
      <c r="D1212" s="111" t="s">
        <v>225</v>
      </c>
      <c r="E1212" s="111">
        <v>4</v>
      </c>
      <c r="F1212" s="111">
        <v>26</v>
      </c>
      <c r="G1212" s="111" t="s">
        <v>1342</v>
      </c>
      <c r="H1212" s="112">
        <v>44502</v>
      </c>
    </row>
    <row r="1213" spans="1:8" ht="15">
      <c r="A1213" s="108" t="s">
        <v>1346</v>
      </c>
      <c r="B1213" s="109">
        <v>40295</v>
      </c>
      <c r="C1213" s="110">
        <v>2010</v>
      </c>
      <c r="D1213" s="111" t="s">
        <v>225</v>
      </c>
      <c r="E1213" s="111">
        <v>4</v>
      </c>
      <c r="F1213" s="111">
        <v>27</v>
      </c>
      <c r="G1213" s="111" t="s">
        <v>278</v>
      </c>
      <c r="H1213" s="112">
        <v>68504</v>
      </c>
    </row>
    <row r="1214" spans="1:8" ht="15">
      <c r="A1214" s="108" t="s">
        <v>1346</v>
      </c>
      <c r="B1214" s="109">
        <v>40296</v>
      </c>
      <c r="C1214" s="110">
        <v>2010</v>
      </c>
      <c r="D1214" s="111" t="s">
        <v>225</v>
      </c>
      <c r="E1214" s="111">
        <v>4</v>
      </c>
      <c r="F1214" s="111">
        <v>28</v>
      </c>
      <c r="G1214" s="111" t="s">
        <v>279</v>
      </c>
      <c r="H1214" s="112">
        <v>52790</v>
      </c>
    </row>
    <row r="1215" spans="1:8" ht="15">
      <c r="A1215" s="108" t="s">
        <v>1346</v>
      </c>
      <c r="B1215" s="109">
        <v>40297</v>
      </c>
      <c r="C1215" s="110">
        <v>2010</v>
      </c>
      <c r="D1215" s="111" t="s">
        <v>225</v>
      </c>
      <c r="E1215" s="111">
        <v>5</v>
      </c>
      <c r="F1215" s="111">
        <v>29</v>
      </c>
      <c r="G1215" s="111" t="s">
        <v>280</v>
      </c>
      <c r="H1215" s="112">
        <v>17068</v>
      </c>
    </row>
    <row r="1216" spans="1:8" ht="15">
      <c r="A1216" s="108" t="s">
        <v>1346</v>
      </c>
      <c r="B1216" s="109">
        <v>40298</v>
      </c>
      <c r="C1216" s="110">
        <v>2010</v>
      </c>
      <c r="D1216" s="111" t="s">
        <v>225</v>
      </c>
      <c r="E1216" s="111">
        <v>5</v>
      </c>
      <c r="F1216" s="111">
        <v>30</v>
      </c>
      <c r="G1216" s="111" t="s">
        <v>281</v>
      </c>
      <c r="H1216" s="112">
        <v>19232</v>
      </c>
    </row>
    <row r="1217" spans="1:8" ht="15">
      <c r="A1217" s="108" t="s">
        <v>1346</v>
      </c>
      <c r="B1217" s="109">
        <v>40299</v>
      </c>
      <c r="C1217" s="110">
        <v>2010</v>
      </c>
      <c r="D1217" s="111" t="s">
        <v>226</v>
      </c>
      <c r="E1217" s="111">
        <v>1</v>
      </c>
      <c r="F1217" s="111">
        <v>1</v>
      </c>
      <c r="G1217" s="111" t="s">
        <v>282</v>
      </c>
      <c r="H1217" s="112">
        <v>34536</v>
      </c>
    </row>
    <row r="1218" spans="1:8" ht="15">
      <c r="A1218" s="108" t="s">
        <v>1346</v>
      </c>
      <c r="B1218" s="109">
        <v>40300</v>
      </c>
      <c r="C1218" s="110">
        <v>2010</v>
      </c>
      <c r="D1218" s="111" t="s">
        <v>226</v>
      </c>
      <c r="E1218" s="111">
        <v>1</v>
      </c>
      <c r="F1218" s="111">
        <v>2</v>
      </c>
      <c r="G1218" s="111" t="s">
        <v>1343</v>
      </c>
      <c r="H1218" s="112">
        <v>19719</v>
      </c>
    </row>
    <row r="1219" spans="1:8" ht="15">
      <c r="A1219" s="108" t="s">
        <v>1346</v>
      </c>
      <c r="B1219" s="109">
        <v>40301</v>
      </c>
      <c r="C1219" s="110">
        <v>2010</v>
      </c>
      <c r="D1219" s="111" t="s">
        <v>226</v>
      </c>
      <c r="E1219" s="111">
        <v>1</v>
      </c>
      <c r="F1219" s="111">
        <v>3</v>
      </c>
      <c r="G1219" s="111" t="s">
        <v>1342</v>
      </c>
      <c r="H1219" s="112">
        <v>81911</v>
      </c>
    </row>
    <row r="1220" spans="1:8" ht="15">
      <c r="A1220" s="108" t="s">
        <v>1346</v>
      </c>
      <c r="B1220" s="109">
        <v>40302</v>
      </c>
      <c r="C1220" s="110">
        <v>2010</v>
      </c>
      <c r="D1220" s="111" t="s">
        <v>226</v>
      </c>
      <c r="E1220" s="111">
        <v>1</v>
      </c>
      <c r="F1220" s="111">
        <v>4</v>
      </c>
      <c r="G1220" s="111" t="s">
        <v>278</v>
      </c>
      <c r="H1220" s="112">
        <v>37592</v>
      </c>
    </row>
    <row r="1221" spans="1:8" ht="15">
      <c r="A1221" s="108" t="s">
        <v>1346</v>
      </c>
      <c r="B1221" s="109">
        <v>40303</v>
      </c>
      <c r="C1221" s="110">
        <v>2010</v>
      </c>
      <c r="D1221" s="111" t="s">
        <v>226</v>
      </c>
      <c r="E1221" s="111">
        <v>1</v>
      </c>
      <c r="F1221" s="111">
        <v>5</v>
      </c>
      <c r="G1221" s="111" t="s">
        <v>279</v>
      </c>
      <c r="H1221" s="112">
        <v>63779</v>
      </c>
    </row>
    <row r="1222" spans="1:8" ht="15">
      <c r="A1222" s="108" t="s">
        <v>1346</v>
      </c>
      <c r="B1222" s="109">
        <v>40304</v>
      </c>
      <c r="C1222" s="110">
        <v>2010</v>
      </c>
      <c r="D1222" s="111" t="s">
        <v>226</v>
      </c>
      <c r="E1222" s="111">
        <v>1</v>
      </c>
      <c r="F1222" s="111">
        <v>6</v>
      </c>
      <c r="G1222" s="111" t="s">
        <v>280</v>
      </c>
      <c r="H1222" s="112">
        <v>88681</v>
      </c>
    </row>
    <row r="1223" spans="1:8" ht="15">
      <c r="A1223" s="108" t="s">
        <v>1346</v>
      </c>
      <c r="B1223" s="109">
        <v>40305</v>
      </c>
      <c r="C1223" s="110">
        <v>2010</v>
      </c>
      <c r="D1223" s="111" t="s">
        <v>226</v>
      </c>
      <c r="E1223" s="111">
        <v>1</v>
      </c>
      <c r="F1223" s="111">
        <v>7</v>
      </c>
      <c r="G1223" s="111" t="s">
        <v>281</v>
      </c>
      <c r="H1223" s="112">
        <v>74524</v>
      </c>
    </row>
    <row r="1224" spans="1:8" ht="15">
      <c r="A1224" s="108" t="s">
        <v>1346</v>
      </c>
      <c r="B1224" s="109">
        <v>40306</v>
      </c>
      <c r="C1224" s="110">
        <v>2010</v>
      </c>
      <c r="D1224" s="111" t="s">
        <v>226</v>
      </c>
      <c r="E1224" s="111">
        <v>2</v>
      </c>
      <c r="F1224" s="111">
        <v>8</v>
      </c>
      <c r="G1224" s="111" t="s">
        <v>282</v>
      </c>
      <c r="H1224" s="112">
        <v>22063</v>
      </c>
    </row>
    <row r="1225" spans="1:8" ht="15">
      <c r="A1225" s="108" t="s">
        <v>1346</v>
      </c>
      <c r="B1225" s="109">
        <v>40307</v>
      </c>
      <c r="C1225" s="110">
        <v>2010</v>
      </c>
      <c r="D1225" s="111" t="s">
        <v>226</v>
      </c>
      <c r="E1225" s="111">
        <v>2</v>
      </c>
      <c r="F1225" s="111">
        <v>9</v>
      </c>
      <c r="G1225" s="111" t="s">
        <v>1343</v>
      </c>
      <c r="H1225" s="112">
        <v>63215</v>
      </c>
    </row>
    <row r="1226" spans="1:8" ht="15">
      <c r="A1226" s="108" t="s">
        <v>1346</v>
      </c>
      <c r="B1226" s="109">
        <v>40308</v>
      </c>
      <c r="C1226" s="110">
        <v>2010</v>
      </c>
      <c r="D1226" s="111" t="s">
        <v>226</v>
      </c>
      <c r="E1226" s="111">
        <v>2</v>
      </c>
      <c r="F1226" s="111">
        <v>10</v>
      </c>
      <c r="G1226" s="111" t="s">
        <v>1342</v>
      </c>
      <c r="H1226" s="112">
        <v>36143</v>
      </c>
    </row>
    <row r="1227" spans="1:8" ht="15">
      <c r="A1227" s="108" t="s">
        <v>1346</v>
      </c>
      <c r="B1227" s="109">
        <v>40309</v>
      </c>
      <c r="C1227" s="110">
        <v>2010</v>
      </c>
      <c r="D1227" s="111" t="s">
        <v>226</v>
      </c>
      <c r="E1227" s="111">
        <v>2</v>
      </c>
      <c r="F1227" s="111">
        <v>11</v>
      </c>
      <c r="G1227" s="111" t="s">
        <v>278</v>
      </c>
      <c r="H1227" s="112">
        <v>16138</v>
      </c>
    </row>
    <row r="1228" spans="1:8" ht="15">
      <c r="A1228" s="108" t="s">
        <v>1346</v>
      </c>
      <c r="B1228" s="109">
        <v>40310</v>
      </c>
      <c r="C1228" s="110">
        <v>2010</v>
      </c>
      <c r="D1228" s="111" t="s">
        <v>226</v>
      </c>
      <c r="E1228" s="111">
        <v>2</v>
      </c>
      <c r="F1228" s="111">
        <v>12</v>
      </c>
      <c r="G1228" s="111" t="s">
        <v>279</v>
      </c>
      <c r="H1228" s="112">
        <v>36699</v>
      </c>
    </row>
    <row r="1229" spans="1:8" ht="15">
      <c r="A1229" s="108" t="s">
        <v>1346</v>
      </c>
      <c r="B1229" s="109">
        <v>40311</v>
      </c>
      <c r="C1229" s="110">
        <v>2010</v>
      </c>
      <c r="D1229" s="111" t="s">
        <v>226</v>
      </c>
      <c r="E1229" s="111">
        <v>2</v>
      </c>
      <c r="F1229" s="111">
        <v>13</v>
      </c>
      <c r="G1229" s="111" t="s">
        <v>280</v>
      </c>
      <c r="H1229" s="112">
        <v>29383</v>
      </c>
    </row>
    <row r="1230" spans="1:8" ht="15">
      <c r="A1230" s="108" t="s">
        <v>1346</v>
      </c>
      <c r="B1230" s="109">
        <v>40312</v>
      </c>
      <c r="C1230" s="110">
        <v>2010</v>
      </c>
      <c r="D1230" s="111" t="s">
        <v>226</v>
      </c>
      <c r="E1230" s="111">
        <v>2</v>
      </c>
      <c r="F1230" s="111">
        <v>14</v>
      </c>
      <c r="G1230" s="111" t="s">
        <v>281</v>
      </c>
      <c r="H1230" s="112">
        <v>80688</v>
      </c>
    </row>
    <row r="1231" spans="1:8" ht="15">
      <c r="A1231" s="108" t="s">
        <v>1346</v>
      </c>
      <c r="B1231" s="109">
        <v>40313</v>
      </c>
      <c r="C1231" s="110">
        <v>2010</v>
      </c>
      <c r="D1231" s="111" t="s">
        <v>226</v>
      </c>
      <c r="E1231" s="111">
        <v>3</v>
      </c>
      <c r="F1231" s="111">
        <v>15</v>
      </c>
      <c r="G1231" s="111" t="s">
        <v>282</v>
      </c>
      <c r="H1231" s="112">
        <v>84783</v>
      </c>
    </row>
    <row r="1232" spans="1:8" ht="15">
      <c r="A1232" s="108" t="s">
        <v>1346</v>
      </c>
      <c r="B1232" s="109">
        <v>40314</v>
      </c>
      <c r="C1232" s="110">
        <v>2010</v>
      </c>
      <c r="D1232" s="111" t="s">
        <v>226</v>
      </c>
      <c r="E1232" s="111">
        <v>3</v>
      </c>
      <c r="F1232" s="111">
        <v>16</v>
      </c>
      <c r="G1232" s="111" t="s">
        <v>1343</v>
      </c>
      <c r="H1232" s="112">
        <v>44973</v>
      </c>
    </row>
    <row r="1233" spans="1:8" ht="15">
      <c r="A1233" s="108" t="s">
        <v>1346</v>
      </c>
      <c r="B1233" s="109">
        <v>40315</v>
      </c>
      <c r="C1233" s="110">
        <v>2010</v>
      </c>
      <c r="D1233" s="111" t="s">
        <v>226</v>
      </c>
      <c r="E1233" s="111">
        <v>3</v>
      </c>
      <c r="F1233" s="111">
        <v>17</v>
      </c>
      <c r="G1233" s="111" t="s">
        <v>1342</v>
      </c>
      <c r="H1233" s="112">
        <v>16334</v>
      </c>
    </row>
    <row r="1234" spans="1:8" ht="15">
      <c r="A1234" s="108" t="s">
        <v>1346</v>
      </c>
      <c r="B1234" s="109">
        <v>40316</v>
      </c>
      <c r="C1234" s="110">
        <v>2010</v>
      </c>
      <c r="D1234" s="111" t="s">
        <v>226</v>
      </c>
      <c r="E1234" s="111">
        <v>3</v>
      </c>
      <c r="F1234" s="111">
        <v>18</v>
      </c>
      <c r="G1234" s="111" t="s">
        <v>278</v>
      </c>
      <c r="H1234" s="112">
        <v>59970</v>
      </c>
    </row>
    <row r="1235" spans="1:8" ht="15">
      <c r="A1235" s="108" t="s">
        <v>1346</v>
      </c>
      <c r="B1235" s="109">
        <v>40317</v>
      </c>
      <c r="C1235" s="110">
        <v>2010</v>
      </c>
      <c r="D1235" s="111" t="s">
        <v>226</v>
      </c>
      <c r="E1235" s="111">
        <v>3</v>
      </c>
      <c r="F1235" s="111">
        <v>19</v>
      </c>
      <c r="G1235" s="111" t="s">
        <v>279</v>
      </c>
      <c r="H1235" s="112">
        <v>53931</v>
      </c>
    </row>
    <row r="1236" spans="1:8" ht="15">
      <c r="A1236" s="108" t="s">
        <v>1346</v>
      </c>
      <c r="B1236" s="109">
        <v>40318</v>
      </c>
      <c r="C1236" s="110">
        <v>2010</v>
      </c>
      <c r="D1236" s="111" t="s">
        <v>226</v>
      </c>
      <c r="E1236" s="111">
        <v>3</v>
      </c>
      <c r="F1236" s="111">
        <v>20</v>
      </c>
      <c r="G1236" s="111" t="s">
        <v>280</v>
      </c>
      <c r="H1236" s="112">
        <v>16647</v>
      </c>
    </row>
    <row r="1237" spans="1:8" ht="15">
      <c r="A1237" s="108" t="s">
        <v>1346</v>
      </c>
      <c r="B1237" s="109">
        <v>40319</v>
      </c>
      <c r="C1237" s="110">
        <v>2010</v>
      </c>
      <c r="D1237" s="111" t="s">
        <v>226</v>
      </c>
      <c r="E1237" s="111">
        <v>3</v>
      </c>
      <c r="F1237" s="111">
        <v>21</v>
      </c>
      <c r="G1237" s="111" t="s">
        <v>281</v>
      </c>
      <c r="H1237" s="112">
        <v>66283</v>
      </c>
    </row>
    <row r="1238" spans="1:8" ht="15">
      <c r="A1238" s="108" t="s">
        <v>1346</v>
      </c>
      <c r="B1238" s="109">
        <v>40320</v>
      </c>
      <c r="C1238" s="110">
        <v>2010</v>
      </c>
      <c r="D1238" s="111" t="s">
        <v>226</v>
      </c>
      <c r="E1238" s="111">
        <v>4</v>
      </c>
      <c r="F1238" s="111">
        <v>22</v>
      </c>
      <c r="G1238" s="111" t="s">
        <v>282</v>
      </c>
      <c r="H1238" s="112">
        <v>62191</v>
      </c>
    </row>
    <row r="1239" spans="1:8" ht="15">
      <c r="A1239" s="108" t="s">
        <v>1346</v>
      </c>
      <c r="B1239" s="109">
        <v>40321</v>
      </c>
      <c r="C1239" s="110">
        <v>2010</v>
      </c>
      <c r="D1239" s="111" t="s">
        <v>226</v>
      </c>
      <c r="E1239" s="111">
        <v>4</v>
      </c>
      <c r="F1239" s="111">
        <v>23</v>
      </c>
      <c r="G1239" s="111" t="s">
        <v>1343</v>
      </c>
      <c r="H1239" s="112">
        <v>75781</v>
      </c>
    </row>
    <row r="1240" spans="1:8" ht="15">
      <c r="A1240" s="108" t="s">
        <v>1346</v>
      </c>
      <c r="B1240" s="109">
        <v>40322</v>
      </c>
      <c r="C1240" s="110">
        <v>2010</v>
      </c>
      <c r="D1240" s="111" t="s">
        <v>226</v>
      </c>
      <c r="E1240" s="111">
        <v>4</v>
      </c>
      <c r="F1240" s="111">
        <v>24</v>
      </c>
      <c r="G1240" s="111" t="s">
        <v>1342</v>
      </c>
      <c r="H1240" s="112">
        <v>73863</v>
      </c>
    </row>
    <row r="1241" spans="1:8" ht="15">
      <c r="A1241" s="108" t="s">
        <v>1346</v>
      </c>
      <c r="B1241" s="109">
        <v>40323</v>
      </c>
      <c r="C1241" s="110">
        <v>2010</v>
      </c>
      <c r="D1241" s="111" t="s">
        <v>226</v>
      </c>
      <c r="E1241" s="111">
        <v>4</v>
      </c>
      <c r="F1241" s="111">
        <v>25</v>
      </c>
      <c r="G1241" s="111" t="s">
        <v>278</v>
      </c>
      <c r="H1241" s="112">
        <v>73356</v>
      </c>
    </row>
    <row r="1242" spans="1:8" ht="15">
      <c r="A1242" s="108" t="s">
        <v>1346</v>
      </c>
      <c r="B1242" s="109">
        <v>40324</v>
      </c>
      <c r="C1242" s="110">
        <v>2010</v>
      </c>
      <c r="D1242" s="111" t="s">
        <v>226</v>
      </c>
      <c r="E1242" s="111">
        <v>4</v>
      </c>
      <c r="F1242" s="111">
        <v>26</v>
      </c>
      <c r="G1242" s="111" t="s">
        <v>279</v>
      </c>
      <c r="H1242" s="112">
        <v>14148</v>
      </c>
    </row>
    <row r="1243" spans="1:8" ht="15">
      <c r="A1243" s="108" t="s">
        <v>1346</v>
      </c>
      <c r="B1243" s="109">
        <v>40325</v>
      </c>
      <c r="C1243" s="110">
        <v>2010</v>
      </c>
      <c r="D1243" s="111" t="s">
        <v>226</v>
      </c>
      <c r="E1243" s="111">
        <v>4</v>
      </c>
      <c r="F1243" s="111">
        <v>27</v>
      </c>
      <c r="G1243" s="111" t="s">
        <v>280</v>
      </c>
      <c r="H1243" s="112">
        <v>88741</v>
      </c>
    </row>
    <row r="1244" spans="1:8" ht="15">
      <c r="A1244" s="108" t="s">
        <v>1346</v>
      </c>
      <c r="B1244" s="109">
        <v>40326</v>
      </c>
      <c r="C1244" s="110">
        <v>2010</v>
      </c>
      <c r="D1244" s="111" t="s">
        <v>226</v>
      </c>
      <c r="E1244" s="111">
        <v>4</v>
      </c>
      <c r="F1244" s="111">
        <v>28</v>
      </c>
      <c r="G1244" s="111" t="s">
        <v>281</v>
      </c>
      <c r="H1244" s="112">
        <v>79200</v>
      </c>
    </row>
    <row r="1245" spans="1:8" ht="15">
      <c r="A1245" s="108" t="s">
        <v>1346</v>
      </c>
      <c r="B1245" s="109">
        <v>40327</v>
      </c>
      <c r="C1245" s="110">
        <v>2010</v>
      </c>
      <c r="D1245" s="111" t="s">
        <v>226</v>
      </c>
      <c r="E1245" s="111">
        <v>5</v>
      </c>
      <c r="F1245" s="111">
        <v>29</v>
      </c>
      <c r="G1245" s="111" t="s">
        <v>282</v>
      </c>
      <c r="H1245" s="112">
        <v>52064</v>
      </c>
    </row>
    <row r="1246" spans="1:8" ht="15">
      <c r="A1246" s="108" t="s">
        <v>1346</v>
      </c>
      <c r="B1246" s="109">
        <v>40328</v>
      </c>
      <c r="C1246" s="110">
        <v>2010</v>
      </c>
      <c r="D1246" s="111" t="s">
        <v>226</v>
      </c>
      <c r="E1246" s="111">
        <v>5</v>
      </c>
      <c r="F1246" s="111">
        <v>30</v>
      </c>
      <c r="G1246" s="111" t="s">
        <v>1343</v>
      </c>
      <c r="H1246" s="112">
        <v>40967</v>
      </c>
    </row>
    <row r="1247" spans="1:8" ht="15">
      <c r="A1247" s="108" t="s">
        <v>1346</v>
      </c>
      <c r="B1247" s="109">
        <v>40329</v>
      </c>
      <c r="C1247" s="110">
        <v>2010</v>
      </c>
      <c r="D1247" s="111" t="s">
        <v>226</v>
      </c>
      <c r="E1247" s="111">
        <v>5</v>
      </c>
      <c r="F1247" s="111">
        <v>31</v>
      </c>
      <c r="G1247" s="111" t="s">
        <v>1342</v>
      </c>
      <c r="H1247" s="112">
        <v>54477</v>
      </c>
    </row>
    <row r="1248" spans="1:8" ht="15">
      <c r="A1248" s="108" t="s">
        <v>1346</v>
      </c>
      <c r="B1248" s="109">
        <v>40330</v>
      </c>
      <c r="C1248" s="110">
        <v>2010</v>
      </c>
      <c r="D1248" s="111" t="s">
        <v>227</v>
      </c>
      <c r="E1248" s="111">
        <v>1</v>
      </c>
      <c r="F1248" s="111">
        <v>1</v>
      </c>
      <c r="G1248" s="111" t="s">
        <v>278</v>
      </c>
      <c r="H1248" s="112">
        <v>50306</v>
      </c>
    </row>
    <row r="1249" spans="1:8" ht="15">
      <c r="A1249" s="108" t="s">
        <v>1346</v>
      </c>
      <c r="B1249" s="109">
        <v>40331</v>
      </c>
      <c r="C1249" s="110">
        <v>2010</v>
      </c>
      <c r="D1249" s="111" t="s">
        <v>227</v>
      </c>
      <c r="E1249" s="111">
        <v>1</v>
      </c>
      <c r="F1249" s="111">
        <v>2</v>
      </c>
      <c r="G1249" s="111" t="s">
        <v>279</v>
      </c>
      <c r="H1249" s="112">
        <v>38682</v>
      </c>
    </row>
    <row r="1250" spans="1:8" ht="15">
      <c r="A1250" s="108" t="s">
        <v>1346</v>
      </c>
      <c r="B1250" s="109">
        <v>40332</v>
      </c>
      <c r="C1250" s="110">
        <v>2010</v>
      </c>
      <c r="D1250" s="111" t="s">
        <v>227</v>
      </c>
      <c r="E1250" s="111">
        <v>1</v>
      </c>
      <c r="F1250" s="111">
        <v>3</v>
      </c>
      <c r="G1250" s="111" t="s">
        <v>280</v>
      </c>
      <c r="H1250" s="112">
        <v>64473</v>
      </c>
    </row>
    <row r="1251" spans="1:8" ht="15">
      <c r="A1251" s="108" t="s">
        <v>1346</v>
      </c>
      <c r="B1251" s="109">
        <v>40333</v>
      </c>
      <c r="C1251" s="110">
        <v>2010</v>
      </c>
      <c r="D1251" s="111" t="s">
        <v>227</v>
      </c>
      <c r="E1251" s="111">
        <v>1</v>
      </c>
      <c r="F1251" s="111">
        <v>4</v>
      </c>
      <c r="G1251" s="111" t="s">
        <v>281</v>
      </c>
      <c r="H1251" s="112">
        <v>86736</v>
      </c>
    </row>
    <row r="1252" spans="1:8" ht="15">
      <c r="A1252" s="108" t="s">
        <v>1346</v>
      </c>
      <c r="B1252" s="109">
        <v>40334</v>
      </c>
      <c r="C1252" s="110">
        <v>2010</v>
      </c>
      <c r="D1252" s="111" t="s">
        <v>227</v>
      </c>
      <c r="E1252" s="111">
        <v>1</v>
      </c>
      <c r="F1252" s="111">
        <v>5</v>
      </c>
      <c r="G1252" s="111" t="s">
        <v>282</v>
      </c>
      <c r="H1252" s="112">
        <v>48228</v>
      </c>
    </row>
    <row r="1253" spans="1:8" ht="15">
      <c r="A1253" s="108" t="s">
        <v>1346</v>
      </c>
      <c r="B1253" s="109">
        <v>40335</v>
      </c>
      <c r="C1253" s="110">
        <v>2010</v>
      </c>
      <c r="D1253" s="111" t="s">
        <v>227</v>
      </c>
      <c r="E1253" s="111">
        <v>1</v>
      </c>
      <c r="F1253" s="111">
        <v>6</v>
      </c>
      <c r="G1253" s="111" t="s">
        <v>1343</v>
      </c>
      <c r="H1253" s="112">
        <v>30910</v>
      </c>
    </row>
    <row r="1254" spans="1:8" ht="15">
      <c r="A1254" s="108" t="s">
        <v>1346</v>
      </c>
      <c r="B1254" s="109">
        <v>40336</v>
      </c>
      <c r="C1254" s="110">
        <v>2010</v>
      </c>
      <c r="D1254" s="111" t="s">
        <v>227</v>
      </c>
      <c r="E1254" s="111">
        <v>1</v>
      </c>
      <c r="F1254" s="111">
        <v>7</v>
      </c>
      <c r="G1254" s="111" t="s">
        <v>1342</v>
      </c>
      <c r="H1254" s="112">
        <v>85427</v>
      </c>
    </row>
    <row r="1255" spans="1:8" ht="15">
      <c r="A1255" s="108" t="s">
        <v>1346</v>
      </c>
      <c r="B1255" s="109">
        <v>40337</v>
      </c>
      <c r="C1255" s="110">
        <v>2010</v>
      </c>
      <c r="D1255" s="111" t="s">
        <v>227</v>
      </c>
      <c r="E1255" s="111">
        <v>2</v>
      </c>
      <c r="F1255" s="111">
        <v>8</v>
      </c>
      <c r="G1255" s="111" t="s">
        <v>278</v>
      </c>
      <c r="H1255" s="112">
        <v>22529</v>
      </c>
    </row>
    <row r="1256" spans="1:8" ht="15">
      <c r="A1256" s="108" t="s">
        <v>1346</v>
      </c>
      <c r="B1256" s="109">
        <v>40338</v>
      </c>
      <c r="C1256" s="110">
        <v>2010</v>
      </c>
      <c r="D1256" s="111" t="s">
        <v>227</v>
      </c>
      <c r="E1256" s="111">
        <v>2</v>
      </c>
      <c r="F1256" s="111">
        <v>9</v>
      </c>
      <c r="G1256" s="111" t="s">
        <v>279</v>
      </c>
      <c r="H1256" s="112">
        <v>79348</v>
      </c>
    </row>
    <row r="1257" spans="1:8" ht="15">
      <c r="A1257" s="108" t="s">
        <v>1346</v>
      </c>
      <c r="B1257" s="109">
        <v>40339</v>
      </c>
      <c r="C1257" s="110">
        <v>2010</v>
      </c>
      <c r="D1257" s="111" t="s">
        <v>227</v>
      </c>
      <c r="E1257" s="111">
        <v>2</v>
      </c>
      <c r="F1257" s="111">
        <v>10</v>
      </c>
      <c r="G1257" s="111" t="s">
        <v>280</v>
      </c>
      <c r="H1257" s="112">
        <v>37167</v>
      </c>
    </row>
    <row r="1258" spans="1:8" ht="15">
      <c r="A1258" s="108" t="s">
        <v>1346</v>
      </c>
      <c r="B1258" s="109">
        <v>40340</v>
      </c>
      <c r="C1258" s="110">
        <v>2010</v>
      </c>
      <c r="D1258" s="111" t="s">
        <v>227</v>
      </c>
      <c r="E1258" s="111">
        <v>2</v>
      </c>
      <c r="F1258" s="111">
        <v>11</v>
      </c>
      <c r="G1258" s="111" t="s">
        <v>281</v>
      </c>
      <c r="H1258" s="112">
        <v>28495</v>
      </c>
    </row>
    <row r="1259" spans="1:8" ht="15">
      <c r="A1259" s="108" t="s">
        <v>1346</v>
      </c>
      <c r="B1259" s="109">
        <v>40341</v>
      </c>
      <c r="C1259" s="110">
        <v>2010</v>
      </c>
      <c r="D1259" s="111" t="s">
        <v>227</v>
      </c>
      <c r="E1259" s="111">
        <v>2</v>
      </c>
      <c r="F1259" s="111">
        <v>12</v>
      </c>
      <c r="G1259" s="111" t="s">
        <v>282</v>
      </c>
      <c r="H1259" s="112">
        <v>14632</v>
      </c>
    </row>
    <row r="1260" spans="1:8" ht="15">
      <c r="A1260" s="108" t="s">
        <v>1346</v>
      </c>
      <c r="B1260" s="109">
        <v>40342</v>
      </c>
      <c r="C1260" s="110">
        <v>2010</v>
      </c>
      <c r="D1260" s="111" t="s">
        <v>227</v>
      </c>
      <c r="E1260" s="111">
        <v>2</v>
      </c>
      <c r="F1260" s="111">
        <v>13</v>
      </c>
      <c r="G1260" s="111" t="s">
        <v>1343</v>
      </c>
      <c r="H1260" s="112">
        <v>72587</v>
      </c>
    </row>
    <row r="1261" spans="1:8" ht="15">
      <c r="A1261" s="108" t="s">
        <v>1346</v>
      </c>
      <c r="B1261" s="109">
        <v>40343</v>
      </c>
      <c r="C1261" s="110">
        <v>2010</v>
      </c>
      <c r="D1261" s="111" t="s">
        <v>227</v>
      </c>
      <c r="E1261" s="111">
        <v>2</v>
      </c>
      <c r="F1261" s="111">
        <v>14</v>
      </c>
      <c r="G1261" s="111" t="s">
        <v>1342</v>
      </c>
      <c r="H1261" s="112">
        <v>68260</v>
      </c>
    </row>
    <row r="1262" spans="1:8" ht="15">
      <c r="A1262" s="108" t="s">
        <v>1346</v>
      </c>
      <c r="B1262" s="109">
        <v>40344</v>
      </c>
      <c r="C1262" s="110">
        <v>2010</v>
      </c>
      <c r="D1262" s="111" t="s">
        <v>227</v>
      </c>
      <c r="E1262" s="111">
        <v>3</v>
      </c>
      <c r="F1262" s="111">
        <v>15</v>
      </c>
      <c r="G1262" s="111" t="s">
        <v>278</v>
      </c>
      <c r="H1262" s="112">
        <v>62145</v>
      </c>
    </row>
    <row r="1263" spans="1:8" ht="15">
      <c r="A1263" s="108" t="s">
        <v>1346</v>
      </c>
      <c r="B1263" s="109">
        <v>40345</v>
      </c>
      <c r="C1263" s="110">
        <v>2010</v>
      </c>
      <c r="D1263" s="111" t="s">
        <v>227</v>
      </c>
      <c r="E1263" s="111">
        <v>3</v>
      </c>
      <c r="F1263" s="111">
        <v>16</v>
      </c>
      <c r="G1263" s="111" t="s">
        <v>279</v>
      </c>
      <c r="H1263" s="112">
        <v>42837</v>
      </c>
    </row>
    <row r="1264" spans="1:8" ht="15">
      <c r="A1264" s="108" t="s">
        <v>1346</v>
      </c>
      <c r="B1264" s="109">
        <v>40346</v>
      </c>
      <c r="C1264" s="110">
        <v>2010</v>
      </c>
      <c r="D1264" s="111" t="s">
        <v>227</v>
      </c>
      <c r="E1264" s="111">
        <v>3</v>
      </c>
      <c r="F1264" s="111">
        <v>17</v>
      </c>
      <c r="G1264" s="111" t="s">
        <v>280</v>
      </c>
      <c r="H1264" s="112">
        <v>46344</v>
      </c>
    </row>
    <row r="1265" spans="1:8" ht="15">
      <c r="A1265" s="108" t="s">
        <v>1346</v>
      </c>
      <c r="B1265" s="109">
        <v>40347</v>
      </c>
      <c r="C1265" s="110">
        <v>2010</v>
      </c>
      <c r="D1265" s="111" t="s">
        <v>227</v>
      </c>
      <c r="E1265" s="111">
        <v>3</v>
      </c>
      <c r="F1265" s="111">
        <v>18</v>
      </c>
      <c r="G1265" s="111" t="s">
        <v>281</v>
      </c>
      <c r="H1265" s="112">
        <v>45441</v>
      </c>
    </row>
    <row r="1266" spans="1:8" ht="15">
      <c r="A1266" s="108" t="s">
        <v>1346</v>
      </c>
      <c r="B1266" s="109">
        <v>40348</v>
      </c>
      <c r="C1266" s="110">
        <v>2010</v>
      </c>
      <c r="D1266" s="111" t="s">
        <v>227</v>
      </c>
      <c r="E1266" s="111">
        <v>3</v>
      </c>
      <c r="F1266" s="111">
        <v>19</v>
      </c>
      <c r="G1266" s="111" t="s">
        <v>282</v>
      </c>
      <c r="H1266" s="112">
        <v>86746</v>
      </c>
    </row>
    <row r="1267" spans="1:8" ht="15">
      <c r="A1267" s="108" t="s">
        <v>1346</v>
      </c>
      <c r="B1267" s="109">
        <v>40349</v>
      </c>
      <c r="C1267" s="110">
        <v>2010</v>
      </c>
      <c r="D1267" s="111" t="s">
        <v>227</v>
      </c>
      <c r="E1267" s="111">
        <v>3</v>
      </c>
      <c r="F1267" s="111">
        <v>20</v>
      </c>
      <c r="G1267" s="111" t="s">
        <v>1343</v>
      </c>
      <c r="H1267" s="112">
        <v>29870</v>
      </c>
    </row>
    <row r="1268" spans="1:8" ht="15">
      <c r="A1268" s="108" t="s">
        <v>1346</v>
      </c>
      <c r="B1268" s="109">
        <v>40350</v>
      </c>
      <c r="C1268" s="110">
        <v>2010</v>
      </c>
      <c r="D1268" s="111" t="s">
        <v>227</v>
      </c>
      <c r="E1268" s="111">
        <v>3</v>
      </c>
      <c r="F1268" s="111">
        <v>21</v>
      </c>
      <c r="G1268" s="111" t="s">
        <v>1342</v>
      </c>
      <c r="H1268" s="112">
        <v>73879</v>
      </c>
    </row>
    <row r="1269" spans="1:8" ht="15">
      <c r="A1269" s="108" t="s">
        <v>1346</v>
      </c>
      <c r="B1269" s="109">
        <v>40351</v>
      </c>
      <c r="C1269" s="110">
        <v>2010</v>
      </c>
      <c r="D1269" s="111" t="s">
        <v>227</v>
      </c>
      <c r="E1269" s="111">
        <v>4</v>
      </c>
      <c r="F1269" s="111">
        <v>22</v>
      </c>
      <c r="G1269" s="111" t="s">
        <v>278</v>
      </c>
      <c r="H1269" s="112">
        <v>45409</v>
      </c>
    </row>
    <row r="1270" spans="1:8" ht="15">
      <c r="A1270" s="108" t="s">
        <v>1346</v>
      </c>
      <c r="B1270" s="109">
        <v>40352</v>
      </c>
      <c r="C1270" s="110">
        <v>2010</v>
      </c>
      <c r="D1270" s="111" t="s">
        <v>227</v>
      </c>
      <c r="E1270" s="111">
        <v>4</v>
      </c>
      <c r="F1270" s="111">
        <v>23</v>
      </c>
      <c r="G1270" s="111" t="s">
        <v>279</v>
      </c>
      <c r="H1270" s="112">
        <v>14728</v>
      </c>
    </row>
    <row r="1271" spans="1:8" ht="15">
      <c r="A1271" s="108" t="s">
        <v>1346</v>
      </c>
      <c r="B1271" s="109">
        <v>40353</v>
      </c>
      <c r="C1271" s="110">
        <v>2010</v>
      </c>
      <c r="D1271" s="111" t="s">
        <v>227</v>
      </c>
      <c r="E1271" s="111">
        <v>4</v>
      </c>
      <c r="F1271" s="111">
        <v>24</v>
      </c>
      <c r="G1271" s="111" t="s">
        <v>280</v>
      </c>
      <c r="H1271" s="112">
        <v>19634</v>
      </c>
    </row>
    <row r="1272" spans="1:8" ht="15">
      <c r="A1272" s="108" t="s">
        <v>1346</v>
      </c>
      <c r="B1272" s="109">
        <v>40354</v>
      </c>
      <c r="C1272" s="110">
        <v>2010</v>
      </c>
      <c r="D1272" s="111" t="s">
        <v>227</v>
      </c>
      <c r="E1272" s="111">
        <v>4</v>
      </c>
      <c r="F1272" s="111">
        <v>25</v>
      </c>
      <c r="G1272" s="111" t="s">
        <v>281</v>
      </c>
      <c r="H1272" s="112">
        <v>87981</v>
      </c>
    </row>
    <row r="1273" spans="1:8" ht="15">
      <c r="A1273" s="108" t="s">
        <v>1346</v>
      </c>
      <c r="B1273" s="109">
        <v>40355</v>
      </c>
      <c r="C1273" s="110">
        <v>2010</v>
      </c>
      <c r="D1273" s="111" t="s">
        <v>227</v>
      </c>
      <c r="E1273" s="111">
        <v>4</v>
      </c>
      <c r="F1273" s="111">
        <v>26</v>
      </c>
      <c r="G1273" s="111" t="s">
        <v>282</v>
      </c>
      <c r="H1273" s="112">
        <v>69424</v>
      </c>
    </row>
    <row r="1274" spans="1:8" ht="15">
      <c r="A1274" s="108" t="s">
        <v>1346</v>
      </c>
      <c r="B1274" s="109">
        <v>40356</v>
      </c>
      <c r="C1274" s="110">
        <v>2010</v>
      </c>
      <c r="D1274" s="111" t="s">
        <v>227</v>
      </c>
      <c r="E1274" s="111">
        <v>4</v>
      </c>
      <c r="F1274" s="111">
        <v>27</v>
      </c>
      <c r="G1274" s="111" t="s">
        <v>1343</v>
      </c>
      <c r="H1274" s="112">
        <v>56693</v>
      </c>
    </row>
    <row r="1275" spans="1:8" ht="15">
      <c r="A1275" s="108" t="s">
        <v>1346</v>
      </c>
      <c r="B1275" s="109">
        <v>40357</v>
      </c>
      <c r="C1275" s="110">
        <v>2010</v>
      </c>
      <c r="D1275" s="111" t="s">
        <v>227</v>
      </c>
      <c r="E1275" s="111">
        <v>4</v>
      </c>
      <c r="F1275" s="111">
        <v>28</v>
      </c>
      <c r="G1275" s="111" t="s">
        <v>1342</v>
      </c>
      <c r="H1275" s="112">
        <v>23232</v>
      </c>
    </row>
    <row r="1276" spans="1:8" ht="15">
      <c r="A1276" s="108" t="s">
        <v>1346</v>
      </c>
      <c r="B1276" s="109">
        <v>40358</v>
      </c>
      <c r="C1276" s="110">
        <v>2010</v>
      </c>
      <c r="D1276" s="111" t="s">
        <v>227</v>
      </c>
      <c r="E1276" s="111">
        <v>5</v>
      </c>
      <c r="F1276" s="111">
        <v>29</v>
      </c>
      <c r="G1276" s="111" t="s">
        <v>278</v>
      </c>
      <c r="H1276" s="112">
        <v>62415</v>
      </c>
    </row>
    <row r="1277" spans="1:8" ht="15">
      <c r="A1277" s="108" t="s">
        <v>1346</v>
      </c>
      <c r="B1277" s="109">
        <v>40359</v>
      </c>
      <c r="C1277" s="110">
        <v>2010</v>
      </c>
      <c r="D1277" s="111" t="s">
        <v>227</v>
      </c>
      <c r="E1277" s="111">
        <v>5</v>
      </c>
      <c r="F1277" s="111">
        <v>30</v>
      </c>
      <c r="G1277" s="111" t="s">
        <v>279</v>
      </c>
      <c r="H1277" s="112">
        <v>17295</v>
      </c>
    </row>
    <row r="1278" spans="1:8" ht="15">
      <c r="A1278" s="108" t="s">
        <v>1346</v>
      </c>
      <c r="B1278" s="109">
        <v>40360</v>
      </c>
      <c r="C1278" s="110">
        <v>2010</v>
      </c>
      <c r="D1278" s="111" t="s">
        <v>228</v>
      </c>
      <c r="E1278" s="111">
        <v>1</v>
      </c>
      <c r="F1278" s="111">
        <v>1</v>
      </c>
      <c r="G1278" s="111" t="s">
        <v>280</v>
      </c>
      <c r="H1278" s="112">
        <v>64764</v>
      </c>
    </row>
    <row r="1279" spans="1:8" ht="15">
      <c r="A1279" s="108" t="s">
        <v>1346</v>
      </c>
      <c r="B1279" s="109">
        <v>40361</v>
      </c>
      <c r="C1279" s="110">
        <v>2010</v>
      </c>
      <c r="D1279" s="111" t="s">
        <v>228</v>
      </c>
      <c r="E1279" s="111">
        <v>1</v>
      </c>
      <c r="F1279" s="111">
        <v>2</v>
      </c>
      <c r="G1279" s="111" t="s">
        <v>281</v>
      </c>
      <c r="H1279" s="112">
        <v>69568</v>
      </c>
    </row>
    <row r="1280" spans="1:8" ht="15">
      <c r="A1280" s="108" t="s">
        <v>1346</v>
      </c>
      <c r="B1280" s="109">
        <v>40362</v>
      </c>
      <c r="C1280" s="110">
        <v>2010</v>
      </c>
      <c r="D1280" s="111" t="s">
        <v>228</v>
      </c>
      <c r="E1280" s="111">
        <v>1</v>
      </c>
      <c r="F1280" s="111">
        <v>3</v>
      </c>
      <c r="G1280" s="111" t="s">
        <v>282</v>
      </c>
      <c r="H1280" s="112">
        <v>88582</v>
      </c>
    </row>
    <row r="1281" spans="1:8" ht="15">
      <c r="A1281" s="108" t="s">
        <v>1346</v>
      </c>
      <c r="B1281" s="109">
        <v>40363</v>
      </c>
      <c r="C1281" s="110">
        <v>2010</v>
      </c>
      <c r="D1281" s="111" t="s">
        <v>228</v>
      </c>
      <c r="E1281" s="111">
        <v>1</v>
      </c>
      <c r="F1281" s="111">
        <v>4</v>
      </c>
      <c r="G1281" s="111" t="s">
        <v>1343</v>
      </c>
      <c r="H1281" s="112">
        <v>85165</v>
      </c>
    </row>
    <row r="1282" spans="1:8" ht="15">
      <c r="A1282" s="108" t="s">
        <v>1346</v>
      </c>
      <c r="B1282" s="109">
        <v>40364</v>
      </c>
      <c r="C1282" s="110">
        <v>2010</v>
      </c>
      <c r="D1282" s="111" t="s">
        <v>228</v>
      </c>
      <c r="E1282" s="111">
        <v>1</v>
      </c>
      <c r="F1282" s="111">
        <v>5</v>
      </c>
      <c r="G1282" s="111" t="s">
        <v>1342</v>
      </c>
      <c r="H1282" s="112">
        <v>65762</v>
      </c>
    </row>
    <row r="1283" spans="1:8" ht="15">
      <c r="A1283" s="108" t="s">
        <v>1346</v>
      </c>
      <c r="B1283" s="109">
        <v>40365</v>
      </c>
      <c r="C1283" s="110">
        <v>2010</v>
      </c>
      <c r="D1283" s="111" t="s">
        <v>228</v>
      </c>
      <c r="E1283" s="111">
        <v>1</v>
      </c>
      <c r="F1283" s="111">
        <v>6</v>
      </c>
      <c r="G1283" s="111" t="s">
        <v>278</v>
      </c>
      <c r="H1283" s="112">
        <v>83733</v>
      </c>
    </row>
    <row r="1284" spans="1:8" ht="15">
      <c r="A1284" s="108" t="s">
        <v>1346</v>
      </c>
      <c r="B1284" s="109">
        <v>40366</v>
      </c>
      <c r="C1284" s="110">
        <v>2010</v>
      </c>
      <c r="D1284" s="111" t="s">
        <v>228</v>
      </c>
      <c r="E1284" s="111">
        <v>1</v>
      </c>
      <c r="F1284" s="111">
        <v>7</v>
      </c>
      <c r="G1284" s="111" t="s">
        <v>279</v>
      </c>
      <c r="H1284" s="112">
        <v>48570</v>
      </c>
    </row>
    <row r="1285" spans="1:8" ht="15">
      <c r="A1285" s="108" t="s">
        <v>1346</v>
      </c>
      <c r="B1285" s="109">
        <v>40367</v>
      </c>
      <c r="C1285" s="110">
        <v>2010</v>
      </c>
      <c r="D1285" s="111" t="s">
        <v>228</v>
      </c>
      <c r="E1285" s="111">
        <v>2</v>
      </c>
      <c r="F1285" s="111">
        <v>8</v>
      </c>
      <c r="G1285" s="111" t="s">
        <v>280</v>
      </c>
      <c r="H1285" s="112">
        <v>24015</v>
      </c>
    </row>
    <row r="1286" spans="1:8" ht="15">
      <c r="A1286" s="108" t="s">
        <v>1346</v>
      </c>
      <c r="B1286" s="109">
        <v>40368</v>
      </c>
      <c r="C1286" s="110">
        <v>2010</v>
      </c>
      <c r="D1286" s="111" t="s">
        <v>228</v>
      </c>
      <c r="E1286" s="111">
        <v>2</v>
      </c>
      <c r="F1286" s="111">
        <v>9</v>
      </c>
      <c r="G1286" s="111" t="s">
        <v>281</v>
      </c>
      <c r="H1286" s="112">
        <v>33677</v>
      </c>
    </row>
    <row r="1287" spans="1:8" ht="15">
      <c r="A1287" s="108" t="s">
        <v>1346</v>
      </c>
      <c r="B1287" s="109">
        <v>40369</v>
      </c>
      <c r="C1287" s="110">
        <v>2010</v>
      </c>
      <c r="D1287" s="111" t="s">
        <v>228</v>
      </c>
      <c r="E1287" s="111">
        <v>2</v>
      </c>
      <c r="F1287" s="111">
        <v>10</v>
      </c>
      <c r="G1287" s="111" t="s">
        <v>282</v>
      </c>
      <c r="H1287" s="112">
        <v>19715</v>
      </c>
    </row>
    <row r="1288" spans="1:8" ht="15">
      <c r="A1288" s="108" t="s">
        <v>1346</v>
      </c>
      <c r="B1288" s="109">
        <v>40370</v>
      </c>
      <c r="C1288" s="110">
        <v>2010</v>
      </c>
      <c r="D1288" s="111" t="s">
        <v>228</v>
      </c>
      <c r="E1288" s="111">
        <v>2</v>
      </c>
      <c r="F1288" s="111">
        <v>11</v>
      </c>
      <c r="G1288" s="111" t="s">
        <v>1343</v>
      </c>
      <c r="H1288" s="112">
        <v>60863</v>
      </c>
    </row>
    <row r="1289" spans="1:8" ht="15">
      <c r="A1289" s="108" t="s">
        <v>1346</v>
      </c>
      <c r="B1289" s="109">
        <v>40371</v>
      </c>
      <c r="C1289" s="110">
        <v>2010</v>
      </c>
      <c r="D1289" s="111" t="s">
        <v>228</v>
      </c>
      <c r="E1289" s="111">
        <v>2</v>
      </c>
      <c r="F1289" s="111">
        <v>12</v>
      </c>
      <c r="G1289" s="111" t="s">
        <v>1342</v>
      </c>
      <c r="H1289" s="112">
        <v>23435</v>
      </c>
    </row>
    <row r="1290" spans="1:8" ht="15">
      <c r="A1290" s="108" t="s">
        <v>1346</v>
      </c>
      <c r="B1290" s="109">
        <v>40372</v>
      </c>
      <c r="C1290" s="110">
        <v>2010</v>
      </c>
      <c r="D1290" s="111" t="s">
        <v>228</v>
      </c>
      <c r="E1290" s="111">
        <v>2</v>
      </c>
      <c r="F1290" s="111">
        <v>13</v>
      </c>
      <c r="G1290" s="111" t="s">
        <v>278</v>
      </c>
      <c r="H1290" s="112">
        <v>56802</v>
      </c>
    </row>
    <row r="1291" spans="1:8" ht="15">
      <c r="A1291" s="108" t="s">
        <v>1346</v>
      </c>
      <c r="B1291" s="109">
        <v>40373</v>
      </c>
      <c r="C1291" s="110">
        <v>2010</v>
      </c>
      <c r="D1291" s="111" t="s">
        <v>228</v>
      </c>
      <c r="E1291" s="111">
        <v>2</v>
      </c>
      <c r="F1291" s="111">
        <v>14</v>
      </c>
      <c r="G1291" s="111" t="s">
        <v>279</v>
      </c>
      <c r="H1291" s="112">
        <v>82839</v>
      </c>
    </row>
    <row r="1292" spans="1:8" ht="15">
      <c r="A1292" s="108" t="s">
        <v>1346</v>
      </c>
      <c r="B1292" s="109">
        <v>40374</v>
      </c>
      <c r="C1292" s="110">
        <v>2010</v>
      </c>
      <c r="D1292" s="111" t="s">
        <v>228</v>
      </c>
      <c r="E1292" s="111">
        <v>3</v>
      </c>
      <c r="F1292" s="111">
        <v>15</v>
      </c>
      <c r="G1292" s="111" t="s">
        <v>280</v>
      </c>
      <c r="H1292" s="112">
        <v>83704</v>
      </c>
    </row>
    <row r="1293" spans="1:8" ht="15">
      <c r="A1293" s="108" t="s">
        <v>1346</v>
      </c>
      <c r="B1293" s="109">
        <v>40375</v>
      </c>
      <c r="C1293" s="110">
        <v>2010</v>
      </c>
      <c r="D1293" s="111" t="s">
        <v>228</v>
      </c>
      <c r="E1293" s="111">
        <v>3</v>
      </c>
      <c r="F1293" s="111">
        <v>16</v>
      </c>
      <c r="G1293" s="111" t="s">
        <v>281</v>
      </c>
      <c r="H1293" s="112">
        <v>53692</v>
      </c>
    </row>
    <row r="1294" spans="1:8" ht="15">
      <c r="A1294" s="108" t="s">
        <v>1346</v>
      </c>
      <c r="B1294" s="109">
        <v>40376</v>
      </c>
      <c r="C1294" s="110">
        <v>2010</v>
      </c>
      <c r="D1294" s="111" t="s">
        <v>228</v>
      </c>
      <c r="E1294" s="111">
        <v>3</v>
      </c>
      <c r="F1294" s="111">
        <v>17</v>
      </c>
      <c r="G1294" s="111" t="s">
        <v>282</v>
      </c>
      <c r="H1294" s="112">
        <v>80131</v>
      </c>
    </row>
    <row r="1295" spans="1:8" ht="15">
      <c r="A1295" s="108" t="s">
        <v>1346</v>
      </c>
      <c r="B1295" s="109">
        <v>40377</v>
      </c>
      <c r="C1295" s="110">
        <v>2010</v>
      </c>
      <c r="D1295" s="111" t="s">
        <v>228</v>
      </c>
      <c r="E1295" s="111">
        <v>3</v>
      </c>
      <c r="F1295" s="111">
        <v>18</v>
      </c>
      <c r="G1295" s="111" t="s">
        <v>1343</v>
      </c>
      <c r="H1295" s="112">
        <v>33121</v>
      </c>
    </row>
    <row r="1296" spans="1:8" ht="15">
      <c r="A1296" s="108" t="s">
        <v>1346</v>
      </c>
      <c r="B1296" s="109">
        <v>40378</v>
      </c>
      <c r="C1296" s="110">
        <v>2010</v>
      </c>
      <c r="D1296" s="111" t="s">
        <v>228</v>
      </c>
      <c r="E1296" s="111">
        <v>3</v>
      </c>
      <c r="F1296" s="111">
        <v>19</v>
      </c>
      <c r="G1296" s="111" t="s">
        <v>1342</v>
      </c>
      <c r="H1296" s="112">
        <v>44180</v>
      </c>
    </row>
    <row r="1297" spans="1:8" ht="15">
      <c r="A1297" s="108" t="s">
        <v>1346</v>
      </c>
      <c r="B1297" s="109">
        <v>40379</v>
      </c>
      <c r="C1297" s="110">
        <v>2010</v>
      </c>
      <c r="D1297" s="111" t="s">
        <v>228</v>
      </c>
      <c r="E1297" s="111">
        <v>3</v>
      </c>
      <c r="F1297" s="111">
        <v>20</v>
      </c>
      <c r="G1297" s="111" t="s">
        <v>278</v>
      </c>
      <c r="H1297" s="112">
        <v>33752</v>
      </c>
    </row>
    <row r="1298" spans="1:8" ht="15">
      <c r="A1298" s="108" t="s">
        <v>1346</v>
      </c>
      <c r="B1298" s="109">
        <v>40380</v>
      </c>
      <c r="C1298" s="110">
        <v>2010</v>
      </c>
      <c r="D1298" s="111" t="s">
        <v>228</v>
      </c>
      <c r="E1298" s="111">
        <v>3</v>
      </c>
      <c r="F1298" s="111">
        <v>21</v>
      </c>
      <c r="G1298" s="111" t="s">
        <v>279</v>
      </c>
      <c r="H1298" s="112">
        <v>42852</v>
      </c>
    </row>
    <row r="1299" spans="1:8" ht="15">
      <c r="A1299" s="108" t="s">
        <v>1346</v>
      </c>
      <c r="B1299" s="109">
        <v>40381</v>
      </c>
      <c r="C1299" s="110">
        <v>2010</v>
      </c>
      <c r="D1299" s="111" t="s">
        <v>228</v>
      </c>
      <c r="E1299" s="111">
        <v>4</v>
      </c>
      <c r="F1299" s="111">
        <v>22</v>
      </c>
      <c r="G1299" s="111" t="s">
        <v>280</v>
      </c>
      <c r="H1299" s="112">
        <v>85978</v>
      </c>
    </row>
    <row r="1300" spans="1:8" ht="15">
      <c r="A1300" s="108" t="s">
        <v>1346</v>
      </c>
      <c r="B1300" s="109">
        <v>40382</v>
      </c>
      <c r="C1300" s="110">
        <v>2010</v>
      </c>
      <c r="D1300" s="111" t="s">
        <v>228</v>
      </c>
      <c r="E1300" s="111">
        <v>4</v>
      </c>
      <c r="F1300" s="111">
        <v>23</v>
      </c>
      <c r="G1300" s="111" t="s">
        <v>281</v>
      </c>
      <c r="H1300" s="112">
        <v>70975</v>
      </c>
    </row>
    <row r="1301" spans="1:8" ht="15">
      <c r="A1301" s="108" t="s">
        <v>1346</v>
      </c>
      <c r="B1301" s="109">
        <v>40383</v>
      </c>
      <c r="C1301" s="110">
        <v>2010</v>
      </c>
      <c r="D1301" s="111" t="s">
        <v>228</v>
      </c>
      <c r="E1301" s="111">
        <v>4</v>
      </c>
      <c r="F1301" s="111">
        <v>24</v>
      </c>
      <c r="G1301" s="111" t="s">
        <v>282</v>
      </c>
      <c r="H1301" s="112">
        <v>88482</v>
      </c>
    </row>
    <row r="1302" spans="1:8" ht="15">
      <c r="A1302" s="108" t="s">
        <v>1346</v>
      </c>
      <c r="B1302" s="109">
        <v>40384</v>
      </c>
      <c r="C1302" s="110">
        <v>2010</v>
      </c>
      <c r="D1302" s="111" t="s">
        <v>228</v>
      </c>
      <c r="E1302" s="111">
        <v>4</v>
      </c>
      <c r="F1302" s="111">
        <v>25</v>
      </c>
      <c r="G1302" s="111" t="s">
        <v>1343</v>
      </c>
      <c r="H1302" s="112">
        <v>64216</v>
      </c>
    </row>
    <row r="1303" spans="1:8" ht="15">
      <c r="A1303" s="108" t="s">
        <v>1346</v>
      </c>
      <c r="B1303" s="109">
        <v>40385</v>
      </c>
      <c r="C1303" s="110">
        <v>2010</v>
      </c>
      <c r="D1303" s="111" t="s">
        <v>228</v>
      </c>
      <c r="E1303" s="111">
        <v>4</v>
      </c>
      <c r="F1303" s="111">
        <v>26</v>
      </c>
      <c r="G1303" s="111" t="s">
        <v>1342</v>
      </c>
      <c r="H1303" s="112">
        <v>52484</v>
      </c>
    </row>
    <row r="1304" spans="1:8" ht="15">
      <c r="A1304" s="108" t="s">
        <v>1346</v>
      </c>
      <c r="B1304" s="109">
        <v>40386</v>
      </c>
      <c r="C1304" s="110">
        <v>2010</v>
      </c>
      <c r="D1304" s="111" t="s">
        <v>228</v>
      </c>
      <c r="E1304" s="111">
        <v>4</v>
      </c>
      <c r="F1304" s="111">
        <v>27</v>
      </c>
      <c r="G1304" s="111" t="s">
        <v>278</v>
      </c>
      <c r="H1304" s="112">
        <v>53102</v>
      </c>
    </row>
    <row r="1305" spans="1:8" ht="15">
      <c r="A1305" s="108" t="s">
        <v>1346</v>
      </c>
      <c r="B1305" s="109">
        <v>40387</v>
      </c>
      <c r="C1305" s="110">
        <v>2010</v>
      </c>
      <c r="D1305" s="111" t="s">
        <v>228</v>
      </c>
      <c r="E1305" s="111">
        <v>4</v>
      </c>
      <c r="F1305" s="111">
        <v>28</v>
      </c>
      <c r="G1305" s="111" t="s">
        <v>279</v>
      </c>
      <c r="H1305" s="112">
        <v>48672</v>
      </c>
    </row>
    <row r="1306" spans="1:8" ht="15">
      <c r="A1306" s="108" t="s">
        <v>1346</v>
      </c>
      <c r="B1306" s="109">
        <v>40388</v>
      </c>
      <c r="C1306" s="110">
        <v>2010</v>
      </c>
      <c r="D1306" s="111" t="s">
        <v>228</v>
      </c>
      <c r="E1306" s="111">
        <v>5</v>
      </c>
      <c r="F1306" s="111">
        <v>29</v>
      </c>
      <c r="G1306" s="111" t="s">
        <v>280</v>
      </c>
      <c r="H1306" s="112">
        <v>49347</v>
      </c>
    </row>
    <row r="1307" spans="1:8" ht="15">
      <c r="A1307" s="108" t="s">
        <v>1346</v>
      </c>
      <c r="B1307" s="109">
        <v>40389</v>
      </c>
      <c r="C1307" s="110">
        <v>2010</v>
      </c>
      <c r="D1307" s="111" t="s">
        <v>228</v>
      </c>
      <c r="E1307" s="111">
        <v>5</v>
      </c>
      <c r="F1307" s="111">
        <v>30</v>
      </c>
      <c r="G1307" s="111" t="s">
        <v>281</v>
      </c>
      <c r="H1307" s="112">
        <v>77641</v>
      </c>
    </row>
    <row r="1308" spans="1:8" ht="15">
      <c r="A1308" s="108" t="s">
        <v>1346</v>
      </c>
      <c r="B1308" s="109">
        <v>40390</v>
      </c>
      <c r="C1308" s="110">
        <v>2010</v>
      </c>
      <c r="D1308" s="111" t="s">
        <v>228</v>
      </c>
      <c r="E1308" s="111">
        <v>5</v>
      </c>
      <c r="F1308" s="111">
        <v>31</v>
      </c>
      <c r="G1308" s="111" t="s">
        <v>282</v>
      </c>
      <c r="H1308" s="112">
        <v>14357</v>
      </c>
    </row>
    <row r="1309" spans="1:8" ht="15">
      <c r="A1309" s="108" t="s">
        <v>1346</v>
      </c>
      <c r="B1309" s="109">
        <v>40391</v>
      </c>
      <c r="C1309" s="110">
        <v>2010</v>
      </c>
      <c r="D1309" s="111" t="s">
        <v>229</v>
      </c>
      <c r="E1309" s="111">
        <v>1</v>
      </c>
      <c r="F1309" s="111">
        <v>1</v>
      </c>
      <c r="G1309" s="111" t="s">
        <v>1343</v>
      </c>
      <c r="H1309" s="112">
        <v>58864</v>
      </c>
    </row>
    <row r="1310" spans="1:8" ht="15">
      <c r="A1310" s="108" t="s">
        <v>1346</v>
      </c>
      <c r="B1310" s="109">
        <v>40392</v>
      </c>
      <c r="C1310" s="110">
        <v>2010</v>
      </c>
      <c r="D1310" s="111" t="s">
        <v>229</v>
      </c>
      <c r="E1310" s="111">
        <v>1</v>
      </c>
      <c r="F1310" s="111">
        <v>2</v>
      </c>
      <c r="G1310" s="111" t="s">
        <v>1342</v>
      </c>
      <c r="H1310" s="112">
        <v>37622</v>
      </c>
    </row>
    <row r="1311" spans="1:8" ht="15">
      <c r="A1311" s="108" t="s">
        <v>1346</v>
      </c>
      <c r="B1311" s="109">
        <v>40393</v>
      </c>
      <c r="C1311" s="110">
        <v>2010</v>
      </c>
      <c r="D1311" s="111" t="s">
        <v>229</v>
      </c>
      <c r="E1311" s="111">
        <v>1</v>
      </c>
      <c r="F1311" s="111">
        <v>3</v>
      </c>
      <c r="G1311" s="111" t="s">
        <v>278</v>
      </c>
      <c r="H1311" s="112">
        <v>82050</v>
      </c>
    </row>
    <row r="1312" spans="1:8" ht="15">
      <c r="A1312" s="108" t="s">
        <v>1346</v>
      </c>
      <c r="B1312" s="109">
        <v>40394</v>
      </c>
      <c r="C1312" s="110">
        <v>2010</v>
      </c>
      <c r="D1312" s="111" t="s">
        <v>229</v>
      </c>
      <c r="E1312" s="111">
        <v>1</v>
      </c>
      <c r="F1312" s="111">
        <v>4</v>
      </c>
      <c r="G1312" s="111" t="s">
        <v>279</v>
      </c>
      <c r="H1312" s="112">
        <v>19945</v>
      </c>
    </row>
    <row r="1313" spans="1:8" ht="15">
      <c r="A1313" s="108" t="s">
        <v>1346</v>
      </c>
      <c r="B1313" s="109">
        <v>40395</v>
      </c>
      <c r="C1313" s="110">
        <v>2010</v>
      </c>
      <c r="D1313" s="111" t="s">
        <v>229</v>
      </c>
      <c r="E1313" s="111">
        <v>1</v>
      </c>
      <c r="F1313" s="111">
        <v>5</v>
      </c>
      <c r="G1313" s="111" t="s">
        <v>280</v>
      </c>
      <c r="H1313" s="112">
        <v>41628</v>
      </c>
    </row>
    <row r="1314" spans="1:8" ht="15">
      <c r="A1314" s="108" t="s">
        <v>1346</v>
      </c>
      <c r="B1314" s="109">
        <v>40396</v>
      </c>
      <c r="C1314" s="110">
        <v>2010</v>
      </c>
      <c r="D1314" s="111" t="s">
        <v>229</v>
      </c>
      <c r="E1314" s="111">
        <v>1</v>
      </c>
      <c r="F1314" s="111">
        <v>6</v>
      </c>
      <c r="G1314" s="111" t="s">
        <v>281</v>
      </c>
      <c r="H1314" s="112">
        <v>87771</v>
      </c>
    </row>
    <row r="1315" spans="1:8" ht="15">
      <c r="A1315" s="108" t="s">
        <v>1346</v>
      </c>
      <c r="B1315" s="109">
        <v>40397</v>
      </c>
      <c r="C1315" s="110">
        <v>2010</v>
      </c>
      <c r="D1315" s="111" t="s">
        <v>229</v>
      </c>
      <c r="E1315" s="111">
        <v>1</v>
      </c>
      <c r="F1315" s="111">
        <v>7</v>
      </c>
      <c r="G1315" s="111" t="s">
        <v>282</v>
      </c>
      <c r="H1315" s="112">
        <v>88317</v>
      </c>
    </row>
    <row r="1316" spans="1:8" ht="15">
      <c r="A1316" s="108" t="s">
        <v>1346</v>
      </c>
      <c r="B1316" s="109">
        <v>40398</v>
      </c>
      <c r="C1316" s="110">
        <v>2010</v>
      </c>
      <c r="D1316" s="111" t="s">
        <v>229</v>
      </c>
      <c r="E1316" s="111">
        <v>2</v>
      </c>
      <c r="F1316" s="111">
        <v>8</v>
      </c>
      <c r="G1316" s="111" t="s">
        <v>1343</v>
      </c>
      <c r="H1316" s="112">
        <v>83385</v>
      </c>
    </row>
    <row r="1317" spans="1:8" ht="15">
      <c r="A1317" s="108" t="s">
        <v>1346</v>
      </c>
      <c r="B1317" s="109">
        <v>40399</v>
      </c>
      <c r="C1317" s="110">
        <v>2010</v>
      </c>
      <c r="D1317" s="111" t="s">
        <v>229</v>
      </c>
      <c r="E1317" s="111">
        <v>2</v>
      </c>
      <c r="F1317" s="111">
        <v>9</v>
      </c>
      <c r="G1317" s="111" t="s">
        <v>1342</v>
      </c>
      <c r="H1317" s="112">
        <v>40279</v>
      </c>
    </row>
    <row r="1318" spans="1:8" ht="15">
      <c r="A1318" s="108" t="s">
        <v>1346</v>
      </c>
      <c r="B1318" s="109">
        <v>40400</v>
      </c>
      <c r="C1318" s="110">
        <v>2010</v>
      </c>
      <c r="D1318" s="111" t="s">
        <v>229</v>
      </c>
      <c r="E1318" s="111">
        <v>2</v>
      </c>
      <c r="F1318" s="111">
        <v>10</v>
      </c>
      <c r="G1318" s="111" t="s">
        <v>278</v>
      </c>
      <c r="H1318" s="112">
        <v>86621</v>
      </c>
    </row>
    <row r="1319" spans="1:8" ht="15">
      <c r="A1319" s="108" t="s">
        <v>1346</v>
      </c>
      <c r="B1319" s="109">
        <v>40401</v>
      </c>
      <c r="C1319" s="110">
        <v>2010</v>
      </c>
      <c r="D1319" s="111" t="s">
        <v>229</v>
      </c>
      <c r="E1319" s="111">
        <v>2</v>
      </c>
      <c r="F1319" s="111">
        <v>11</v>
      </c>
      <c r="G1319" s="111" t="s">
        <v>279</v>
      </c>
      <c r="H1319" s="112">
        <v>32455</v>
      </c>
    </row>
    <row r="1320" spans="1:8" ht="15">
      <c r="A1320" s="108" t="s">
        <v>1346</v>
      </c>
      <c r="B1320" s="109">
        <v>40402</v>
      </c>
      <c r="C1320" s="110">
        <v>2010</v>
      </c>
      <c r="D1320" s="111" t="s">
        <v>229</v>
      </c>
      <c r="E1320" s="111">
        <v>2</v>
      </c>
      <c r="F1320" s="111">
        <v>12</v>
      </c>
      <c r="G1320" s="111" t="s">
        <v>280</v>
      </c>
      <c r="H1320" s="112">
        <v>24172</v>
      </c>
    </row>
    <row r="1321" spans="1:8" ht="15">
      <c r="A1321" s="108" t="s">
        <v>1346</v>
      </c>
      <c r="B1321" s="109">
        <v>40403</v>
      </c>
      <c r="C1321" s="110">
        <v>2010</v>
      </c>
      <c r="D1321" s="111" t="s">
        <v>229</v>
      </c>
      <c r="E1321" s="111">
        <v>2</v>
      </c>
      <c r="F1321" s="111">
        <v>13</v>
      </c>
      <c r="G1321" s="111" t="s">
        <v>281</v>
      </c>
      <c r="H1321" s="112">
        <v>22732</v>
      </c>
    </row>
    <row r="1322" spans="1:8" ht="15">
      <c r="A1322" s="108" t="s">
        <v>1346</v>
      </c>
      <c r="B1322" s="109">
        <v>40404</v>
      </c>
      <c r="C1322" s="110">
        <v>2010</v>
      </c>
      <c r="D1322" s="111" t="s">
        <v>229</v>
      </c>
      <c r="E1322" s="111">
        <v>2</v>
      </c>
      <c r="F1322" s="111">
        <v>14</v>
      </c>
      <c r="G1322" s="111" t="s">
        <v>282</v>
      </c>
      <c r="H1322" s="112">
        <v>42465</v>
      </c>
    </row>
    <row r="1323" spans="1:8" ht="15">
      <c r="A1323" s="108" t="s">
        <v>1346</v>
      </c>
      <c r="B1323" s="109">
        <v>40405</v>
      </c>
      <c r="C1323" s="110">
        <v>2010</v>
      </c>
      <c r="D1323" s="111" t="s">
        <v>229</v>
      </c>
      <c r="E1323" s="111">
        <v>3</v>
      </c>
      <c r="F1323" s="111">
        <v>15</v>
      </c>
      <c r="G1323" s="111" t="s">
        <v>1343</v>
      </c>
      <c r="H1323" s="112">
        <v>77535</v>
      </c>
    </row>
    <row r="1324" spans="1:8" ht="15">
      <c r="A1324" s="108" t="s">
        <v>1346</v>
      </c>
      <c r="B1324" s="109">
        <v>40406</v>
      </c>
      <c r="C1324" s="110">
        <v>2010</v>
      </c>
      <c r="D1324" s="111" t="s">
        <v>229</v>
      </c>
      <c r="E1324" s="111">
        <v>3</v>
      </c>
      <c r="F1324" s="111">
        <v>16</v>
      </c>
      <c r="G1324" s="111" t="s">
        <v>1342</v>
      </c>
      <c r="H1324" s="112">
        <v>71689</v>
      </c>
    </row>
    <row r="1325" spans="1:8" ht="15">
      <c r="A1325" s="108" t="s">
        <v>1346</v>
      </c>
      <c r="B1325" s="109">
        <v>40407</v>
      </c>
      <c r="C1325" s="110">
        <v>2010</v>
      </c>
      <c r="D1325" s="111" t="s">
        <v>229</v>
      </c>
      <c r="E1325" s="111">
        <v>3</v>
      </c>
      <c r="F1325" s="111">
        <v>17</v>
      </c>
      <c r="G1325" s="111" t="s">
        <v>278</v>
      </c>
      <c r="H1325" s="112">
        <v>29468</v>
      </c>
    </row>
    <row r="1326" spans="1:8" ht="15">
      <c r="A1326" s="108" t="s">
        <v>1346</v>
      </c>
      <c r="B1326" s="109">
        <v>40408</v>
      </c>
      <c r="C1326" s="110">
        <v>2010</v>
      </c>
      <c r="D1326" s="111" t="s">
        <v>229</v>
      </c>
      <c r="E1326" s="111">
        <v>3</v>
      </c>
      <c r="F1326" s="111">
        <v>18</v>
      </c>
      <c r="G1326" s="111" t="s">
        <v>279</v>
      </c>
      <c r="H1326" s="112">
        <v>35872</v>
      </c>
    </row>
    <row r="1327" spans="1:8" ht="15">
      <c r="A1327" s="108" t="s">
        <v>1346</v>
      </c>
      <c r="B1327" s="109">
        <v>40409</v>
      </c>
      <c r="C1327" s="110">
        <v>2010</v>
      </c>
      <c r="D1327" s="111" t="s">
        <v>229</v>
      </c>
      <c r="E1327" s="111">
        <v>3</v>
      </c>
      <c r="F1327" s="111">
        <v>19</v>
      </c>
      <c r="G1327" s="111" t="s">
        <v>280</v>
      </c>
      <c r="H1327" s="112">
        <v>57614</v>
      </c>
    </row>
    <row r="1328" spans="1:8" ht="15">
      <c r="A1328" s="108" t="s">
        <v>1346</v>
      </c>
      <c r="B1328" s="109">
        <v>40410</v>
      </c>
      <c r="C1328" s="110">
        <v>2010</v>
      </c>
      <c r="D1328" s="111" t="s">
        <v>229</v>
      </c>
      <c r="E1328" s="111">
        <v>3</v>
      </c>
      <c r="F1328" s="111">
        <v>20</v>
      </c>
      <c r="G1328" s="111" t="s">
        <v>281</v>
      </c>
      <c r="H1328" s="112">
        <v>72740</v>
      </c>
    </row>
    <row r="1329" spans="1:8" ht="15">
      <c r="A1329" s="108" t="s">
        <v>1346</v>
      </c>
      <c r="B1329" s="109">
        <v>40411</v>
      </c>
      <c r="C1329" s="110">
        <v>2010</v>
      </c>
      <c r="D1329" s="111" t="s">
        <v>229</v>
      </c>
      <c r="E1329" s="111">
        <v>3</v>
      </c>
      <c r="F1329" s="111">
        <v>21</v>
      </c>
      <c r="G1329" s="111" t="s">
        <v>282</v>
      </c>
      <c r="H1329" s="112">
        <v>65158</v>
      </c>
    </row>
    <row r="1330" spans="1:8" ht="15">
      <c r="A1330" s="108" t="s">
        <v>1346</v>
      </c>
      <c r="B1330" s="109">
        <v>40412</v>
      </c>
      <c r="C1330" s="110">
        <v>2010</v>
      </c>
      <c r="D1330" s="111" t="s">
        <v>229</v>
      </c>
      <c r="E1330" s="111">
        <v>4</v>
      </c>
      <c r="F1330" s="111">
        <v>22</v>
      </c>
      <c r="G1330" s="111" t="s">
        <v>1343</v>
      </c>
      <c r="H1330" s="112">
        <v>39499</v>
      </c>
    </row>
    <row r="1331" spans="1:8" ht="15">
      <c r="A1331" s="108" t="s">
        <v>1346</v>
      </c>
      <c r="B1331" s="109">
        <v>40413</v>
      </c>
      <c r="C1331" s="110">
        <v>2010</v>
      </c>
      <c r="D1331" s="111" t="s">
        <v>229</v>
      </c>
      <c r="E1331" s="111">
        <v>4</v>
      </c>
      <c r="F1331" s="111">
        <v>23</v>
      </c>
      <c r="G1331" s="111" t="s">
        <v>1342</v>
      </c>
      <c r="H1331" s="112">
        <v>64259</v>
      </c>
    </row>
    <row r="1332" spans="1:8" ht="15">
      <c r="A1332" s="108" t="s">
        <v>1346</v>
      </c>
      <c r="B1332" s="109">
        <v>40414</v>
      </c>
      <c r="C1332" s="110">
        <v>2010</v>
      </c>
      <c r="D1332" s="111" t="s">
        <v>229</v>
      </c>
      <c r="E1332" s="111">
        <v>4</v>
      </c>
      <c r="F1332" s="111">
        <v>24</v>
      </c>
      <c r="G1332" s="111" t="s">
        <v>278</v>
      </c>
      <c r="H1332" s="112">
        <v>73590</v>
      </c>
    </row>
    <row r="1333" spans="1:8" ht="15">
      <c r="A1333" s="108" t="s">
        <v>1346</v>
      </c>
      <c r="B1333" s="109">
        <v>40415</v>
      </c>
      <c r="C1333" s="110">
        <v>2010</v>
      </c>
      <c r="D1333" s="111" t="s">
        <v>229</v>
      </c>
      <c r="E1333" s="111">
        <v>4</v>
      </c>
      <c r="F1333" s="111">
        <v>25</v>
      </c>
      <c r="G1333" s="111" t="s">
        <v>279</v>
      </c>
      <c r="H1333" s="112">
        <v>56723</v>
      </c>
    </row>
    <row r="1334" spans="1:8" ht="15">
      <c r="A1334" s="108" t="s">
        <v>1346</v>
      </c>
      <c r="B1334" s="109">
        <v>40416</v>
      </c>
      <c r="C1334" s="110">
        <v>2010</v>
      </c>
      <c r="D1334" s="111" t="s">
        <v>229</v>
      </c>
      <c r="E1334" s="111">
        <v>4</v>
      </c>
      <c r="F1334" s="111">
        <v>26</v>
      </c>
      <c r="G1334" s="111" t="s">
        <v>280</v>
      </c>
      <c r="H1334" s="112">
        <v>61624</v>
      </c>
    </row>
    <row r="1335" spans="1:8" ht="15">
      <c r="A1335" s="108" t="s">
        <v>1346</v>
      </c>
      <c r="B1335" s="109">
        <v>40417</v>
      </c>
      <c r="C1335" s="110">
        <v>2010</v>
      </c>
      <c r="D1335" s="111" t="s">
        <v>229</v>
      </c>
      <c r="E1335" s="111">
        <v>4</v>
      </c>
      <c r="F1335" s="111">
        <v>27</v>
      </c>
      <c r="G1335" s="111" t="s">
        <v>281</v>
      </c>
      <c r="H1335" s="112">
        <v>31701</v>
      </c>
    </row>
    <row r="1336" spans="1:8" ht="15">
      <c r="A1336" s="108" t="s">
        <v>1346</v>
      </c>
      <c r="B1336" s="109">
        <v>40418</v>
      </c>
      <c r="C1336" s="110">
        <v>2010</v>
      </c>
      <c r="D1336" s="111" t="s">
        <v>229</v>
      </c>
      <c r="E1336" s="111">
        <v>4</v>
      </c>
      <c r="F1336" s="111">
        <v>28</v>
      </c>
      <c r="G1336" s="111" t="s">
        <v>282</v>
      </c>
      <c r="H1336" s="112">
        <v>15678</v>
      </c>
    </row>
    <row r="1337" spans="1:8" ht="15">
      <c r="A1337" s="108" t="s">
        <v>1346</v>
      </c>
      <c r="B1337" s="109">
        <v>40419</v>
      </c>
      <c r="C1337" s="110">
        <v>2010</v>
      </c>
      <c r="D1337" s="111" t="s">
        <v>229</v>
      </c>
      <c r="E1337" s="111">
        <v>5</v>
      </c>
      <c r="F1337" s="111">
        <v>29</v>
      </c>
      <c r="G1337" s="111" t="s">
        <v>1343</v>
      </c>
      <c r="H1337" s="112">
        <v>21042</v>
      </c>
    </row>
    <row r="1338" spans="1:8" ht="15">
      <c r="A1338" s="108" t="s">
        <v>1346</v>
      </c>
      <c r="B1338" s="109">
        <v>40420</v>
      </c>
      <c r="C1338" s="110">
        <v>2010</v>
      </c>
      <c r="D1338" s="111" t="s">
        <v>229</v>
      </c>
      <c r="E1338" s="111">
        <v>5</v>
      </c>
      <c r="F1338" s="111">
        <v>30</v>
      </c>
      <c r="G1338" s="111" t="s">
        <v>1342</v>
      </c>
      <c r="H1338" s="112">
        <v>46221</v>
      </c>
    </row>
    <row r="1339" spans="1:8" ht="15">
      <c r="A1339" s="108" t="s">
        <v>1346</v>
      </c>
      <c r="B1339" s="109">
        <v>40421</v>
      </c>
      <c r="C1339" s="110">
        <v>2010</v>
      </c>
      <c r="D1339" s="111" t="s">
        <v>229</v>
      </c>
      <c r="E1339" s="111">
        <v>5</v>
      </c>
      <c r="F1339" s="111">
        <v>31</v>
      </c>
      <c r="G1339" s="111" t="s">
        <v>278</v>
      </c>
      <c r="H1339" s="112">
        <v>57979</v>
      </c>
    </row>
    <row r="1340" spans="1:8" ht="15">
      <c r="A1340" s="108" t="s">
        <v>1346</v>
      </c>
      <c r="B1340" s="109">
        <v>40422</v>
      </c>
      <c r="C1340" s="110">
        <v>2010</v>
      </c>
      <c r="D1340" s="111" t="s">
        <v>230</v>
      </c>
      <c r="E1340" s="111">
        <v>1</v>
      </c>
      <c r="F1340" s="111">
        <v>1</v>
      </c>
      <c r="G1340" s="111" t="s">
        <v>279</v>
      </c>
      <c r="H1340" s="112">
        <v>38476</v>
      </c>
    </row>
    <row r="1341" spans="1:8" ht="15">
      <c r="A1341" s="108" t="s">
        <v>1346</v>
      </c>
      <c r="B1341" s="109">
        <v>40423</v>
      </c>
      <c r="C1341" s="110">
        <v>2010</v>
      </c>
      <c r="D1341" s="111" t="s">
        <v>230</v>
      </c>
      <c r="E1341" s="111">
        <v>1</v>
      </c>
      <c r="F1341" s="111">
        <v>2</v>
      </c>
      <c r="G1341" s="111" t="s">
        <v>280</v>
      </c>
      <c r="H1341" s="112">
        <v>29105</v>
      </c>
    </row>
    <row r="1342" spans="1:8" ht="15">
      <c r="A1342" s="108" t="s">
        <v>1346</v>
      </c>
      <c r="B1342" s="109">
        <v>40424</v>
      </c>
      <c r="C1342" s="110">
        <v>2010</v>
      </c>
      <c r="D1342" s="111" t="s">
        <v>230</v>
      </c>
      <c r="E1342" s="111">
        <v>1</v>
      </c>
      <c r="F1342" s="111">
        <v>3</v>
      </c>
      <c r="G1342" s="111" t="s">
        <v>281</v>
      </c>
      <c r="H1342" s="112">
        <v>30291</v>
      </c>
    </row>
    <row r="1343" spans="1:8" ht="15">
      <c r="A1343" s="108" t="s">
        <v>1346</v>
      </c>
      <c r="B1343" s="109">
        <v>40425</v>
      </c>
      <c r="C1343" s="110">
        <v>2010</v>
      </c>
      <c r="D1343" s="111" t="s">
        <v>230</v>
      </c>
      <c r="E1343" s="111">
        <v>1</v>
      </c>
      <c r="F1343" s="111">
        <v>4</v>
      </c>
      <c r="G1343" s="111" t="s">
        <v>282</v>
      </c>
      <c r="H1343" s="112">
        <v>21452</v>
      </c>
    </row>
    <row r="1344" spans="1:8" ht="15">
      <c r="A1344" s="108" t="s">
        <v>1346</v>
      </c>
      <c r="B1344" s="109">
        <v>40426</v>
      </c>
      <c r="C1344" s="110">
        <v>2010</v>
      </c>
      <c r="D1344" s="111" t="s">
        <v>230</v>
      </c>
      <c r="E1344" s="111">
        <v>1</v>
      </c>
      <c r="F1344" s="111">
        <v>5</v>
      </c>
      <c r="G1344" s="111" t="s">
        <v>1343</v>
      </c>
      <c r="H1344" s="112">
        <v>48928</v>
      </c>
    </row>
    <row r="1345" spans="1:8" ht="15">
      <c r="A1345" s="108" t="s">
        <v>1346</v>
      </c>
      <c r="B1345" s="109">
        <v>40427</v>
      </c>
      <c r="C1345" s="110">
        <v>2010</v>
      </c>
      <c r="D1345" s="111" t="s">
        <v>230</v>
      </c>
      <c r="E1345" s="111">
        <v>1</v>
      </c>
      <c r="F1345" s="111">
        <v>6</v>
      </c>
      <c r="G1345" s="111" t="s">
        <v>1342</v>
      </c>
      <c r="H1345" s="112">
        <v>82323</v>
      </c>
    </row>
    <row r="1346" spans="1:8" ht="15">
      <c r="A1346" s="108" t="s">
        <v>1346</v>
      </c>
      <c r="B1346" s="109">
        <v>40428</v>
      </c>
      <c r="C1346" s="110">
        <v>2010</v>
      </c>
      <c r="D1346" s="111" t="s">
        <v>230</v>
      </c>
      <c r="E1346" s="111">
        <v>1</v>
      </c>
      <c r="F1346" s="111">
        <v>7</v>
      </c>
      <c r="G1346" s="111" t="s">
        <v>278</v>
      </c>
      <c r="H1346" s="112">
        <v>20709</v>
      </c>
    </row>
    <row r="1347" spans="1:8" ht="15">
      <c r="A1347" s="108" t="s">
        <v>1346</v>
      </c>
      <c r="B1347" s="109">
        <v>40429</v>
      </c>
      <c r="C1347" s="110">
        <v>2010</v>
      </c>
      <c r="D1347" s="111" t="s">
        <v>230</v>
      </c>
      <c r="E1347" s="111">
        <v>2</v>
      </c>
      <c r="F1347" s="111">
        <v>8</v>
      </c>
      <c r="G1347" s="111" t="s">
        <v>279</v>
      </c>
      <c r="H1347" s="112">
        <v>49446</v>
      </c>
    </row>
    <row r="1348" spans="1:8" ht="15">
      <c r="A1348" s="108" t="s">
        <v>1346</v>
      </c>
      <c r="B1348" s="109">
        <v>40430</v>
      </c>
      <c r="C1348" s="110">
        <v>2010</v>
      </c>
      <c r="D1348" s="111" t="s">
        <v>230</v>
      </c>
      <c r="E1348" s="111">
        <v>2</v>
      </c>
      <c r="F1348" s="111">
        <v>9</v>
      </c>
      <c r="G1348" s="111" t="s">
        <v>280</v>
      </c>
      <c r="H1348" s="112">
        <v>42654</v>
      </c>
    </row>
    <row r="1349" spans="1:8" ht="15">
      <c r="A1349" s="108" t="s">
        <v>1346</v>
      </c>
      <c r="B1349" s="109">
        <v>40431</v>
      </c>
      <c r="C1349" s="110">
        <v>2010</v>
      </c>
      <c r="D1349" s="111" t="s">
        <v>230</v>
      </c>
      <c r="E1349" s="111">
        <v>2</v>
      </c>
      <c r="F1349" s="111">
        <v>10</v>
      </c>
      <c r="G1349" s="111" t="s">
        <v>281</v>
      </c>
      <c r="H1349" s="112">
        <v>61694</v>
      </c>
    </row>
    <row r="1350" spans="1:8" ht="15">
      <c r="A1350" s="108" t="s">
        <v>1346</v>
      </c>
      <c r="B1350" s="109">
        <v>40432</v>
      </c>
      <c r="C1350" s="110">
        <v>2010</v>
      </c>
      <c r="D1350" s="111" t="s">
        <v>230</v>
      </c>
      <c r="E1350" s="111">
        <v>2</v>
      </c>
      <c r="F1350" s="111">
        <v>11</v>
      </c>
      <c r="G1350" s="111" t="s">
        <v>282</v>
      </c>
      <c r="H1350" s="112">
        <v>31154</v>
      </c>
    </row>
    <row r="1351" spans="1:8" ht="15">
      <c r="A1351" s="108" t="s">
        <v>1346</v>
      </c>
      <c r="B1351" s="109">
        <v>40433</v>
      </c>
      <c r="C1351" s="110">
        <v>2010</v>
      </c>
      <c r="D1351" s="111" t="s">
        <v>230</v>
      </c>
      <c r="E1351" s="111">
        <v>2</v>
      </c>
      <c r="F1351" s="111">
        <v>12</v>
      </c>
      <c r="G1351" s="111" t="s">
        <v>1343</v>
      </c>
      <c r="H1351" s="112">
        <v>67018</v>
      </c>
    </row>
    <row r="1352" spans="1:8" ht="15">
      <c r="A1352" s="108" t="s">
        <v>1346</v>
      </c>
      <c r="B1352" s="109">
        <v>40434</v>
      </c>
      <c r="C1352" s="110">
        <v>2010</v>
      </c>
      <c r="D1352" s="111" t="s">
        <v>230</v>
      </c>
      <c r="E1352" s="111">
        <v>2</v>
      </c>
      <c r="F1352" s="111">
        <v>13</v>
      </c>
      <c r="G1352" s="111" t="s">
        <v>1342</v>
      </c>
      <c r="H1352" s="112">
        <v>41003</v>
      </c>
    </row>
    <row r="1353" spans="1:8" ht="15">
      <c r="A1353" s="108" t="s">
        <v>1346</v>
      </c>
      <c r="B1353" s="109">
        <v>40435</v>
      </c>
      <c r="C1353" s="110">
        <v>2010</v>
      </c>
      <c r="D1353" s="111" t="s">
        <v>230</v>
      </c>
      <c r="E1353" s="111">
        <v>2</v>
      </c>
      <c r="F1353" s="111">
        <v>14</v>
      </c>
      <c r="G1353" s="111" t="s">
        <v>278</v>
      </c>
      <c r="H1353" s="112">
        <v>80037</v>
      </c>
    </row>
    <row r="1354" spans="1:8" ht="15">
      <c r="A1354" s="108" t="s">
        <v>1346</v>
      </c>
      <c r="B1354" s="109">
        <v>40436</v>
      </c>
      <c r="C1354" s="110">
        <v>2010</v>
      </c>
      <c r="D1354" s="111" t="s">
        <v>230</v>
      </c>
      <c r="E1354" s="111">
        <v>3</v>
      </c>
      <c r="F1354" s="111">
        <v>15</v>
      </c>
      <c r="G1354" s="111" t="s">
        <v>279</v>
      </c>
      <c r="H1354" s="112">
        <v>64705</v>
      </c>
    </row>
    <row r="1355" spans="1:8" ht="15">
      <c r="A1355" s="108" t="s">
        <v>1346</v>
      </c>
      <c r="B1355" s="109">
        <v>40437</v>
      </c>
      <c r="C1355" s="110">
        <v>2010</v>
      </c>
      <c r="D1355" s="111" t="s">
        <v>230</v>
      </c>
      <c r="E1355" s="111">
        <v>3</v>
      </c>
      <c r="F1355" s="111">
        <v>16</v>
      </c>
      <c r="G1355" s="111" t="s">
        <v>280</v>
      </c>
      <c r="H1355" s="112">
        <v>69965</v>
      </c>
    </row>
    <row r="1356" spans="1:8" ht="15">
      <c r="A1356" s="108" t="s">
        <v>1346</v>
      </c>
      <c r="B1356" s="109">
        <v>40438</v>
      </c>
      <c r="C1356" s="110">
        <v>2010</v>
      </c>
      <c r="D1356" s="111" t="s">
        <v>230</v>
      </c>
      <c r="E1356" s="111">
        <v>3</v>
      </c>
      <c r="F1356" s="111">
        <v>17</v>
      </c>
      <c r="G1356" s="111" t="s">
        <v>281</v>
      </c>
      <c r="H1356" s="112">
        <v>25524</v>
      </c>
    </row>
    <row r="1357" spans="1:8" ht="15">
      <c r="A1357" s="108" t="s">
        <v>1346</v>
      </c>
      <c r="B1357" s="109">
        <v>40439</v>
      </c>
      <c r="C1357" s="110">
        <v>2010</v>
      </c>
      <c r="D1357" s="111" t="s">
        <v>230</v>
      </c>
      <c r="E1357" s="111">
        <v>3</v>
      </c>
      <c r="F1357" s="111">
        <v>18</v>
      </c>
      <c r="G1357" s="111" t="s">
        <v>282</v>
      </c>
      <c r="H1357" s="112">
        <v>64153</v>
      </c>
    </row>
    <row r="1358" spans="1:8" ht="15">
      <c r="A1358" s="108" t="s">
        <v>1346</v>
      </c>
      <c r="B1358" s="109">
        <v>40440</v>
      </c>
      <c r="C1358" s="110">
        <v>2010</v>
      </c>
      <c r="D1358" s="111" t="s">
        <v>230</v>
      </c>
      <c r="E1358" s="111">
        <v>3</v>
      </c>
      <c r="F1358" s="111">
        <v>19</v>
      </c>
      <c r="G1358" s="111" t="s">
        <v>1343</v>
      </c>
      <c r="H1358" s="112">
        <v>39067</v>
      </c>
    </row>
    <row r="1359" spans="1:8" ht="15">
      <c r="A1359" s="108" t="s">
        <v>1346</v>
      </c>
      <c r="B1359" s="109">
        <v>40441</v>
      </c>
      <c r="C1359" s="110">
        <v>2010</v>
      </c>
      <c r="D1359" s="111" t="s">
        <v>230</v>
      </c>
      <c r="E1359" s="111">
        <v>3</v>
      </c>
      <c r="F1359" s="111">
        <v>20</v>
      </c>
      <c r="G1359" s="111" t="s">
        <v>1342</v>
      </c>
      <c r="H1359" s="112">
        <v>68415</v>
      </c>
    </row>
    <row r="1360" spans="1:8" ht="15">
      <c r="A1360" s="108" t="s">
        <v>1346</v>
      </c>
      <c r="B1360" s="109">
        <v>40442</v>
      </c>
      <c r="C1360" s="110">
        <v>2010</v>
      </c>
      <c r="D1360" s="111" t="s">
        <v>230</v>
      </c>
      <c r="E1360" s="111">
        <v>3</v>
      </c>
      <c r="F1360" s="111">
        <v>21</v>
      </c>
      <c r="G1360" s="111" t="s">
        <v>278</v>
      </c>
      <c r="H1360" s="112">
        <v>69644</v>
      </c>
    </row>
    <row r="1361" spans="1:8" ht="15">
      <c r="A1361" s="108" t="s">
        <v>1346</v>
      </c>
      <c r="B1361" s="109">
        <v>40443</v>
      </c>
      <c r="C1361" s="110">
        <v>2010</v>
      </c>
      <c r="D1361" s="111" t="s">
        <v>230</v>
      </c>
      <c r="E1361" s="111">
        <v>4</v>
      </c>
      <c r="F1361" s="111">
        <v>22</v>
      </c>
      <c r="G1361" s="111" t="s">
        <v>279</v>
      </c>
      <c r="H1361" s="112">
        <v>31130</v>
      </c>
    </row>
    <row r="1362" spans="1:8" ht="15">
      <c r="A1362" s="108" t="s">
        <v>1346</v>
      </c>
      <c r="B1362" s="109">
        <v>40444</v>
      </c>
      <c r="C1362" s="110">
        <v>2010</v>
      </c>
      <c r="D1362" s="111" t="s">
        <v>230</v>
      </c>
      <c r="E1362" s="111">
        <v>4</v>
      </c>
      <c r="F1362" s="111">
        <v>23</v>
      </c>
      <c r="G1362" s="111" t="s">
        <v>280</v>
      </c>
      <c r="H1362" s="112">
        <v>46307</v>
      </c>
    </row>
    <row r="1363" spans="1:8" ht="15">
      <c r="A1363" s="108" t="s">
        <v>1346</v>
      </c>
      <c r="B1363" s="109">
        <v>40445</v>
      </c>
      <c r="C1363" s="110">
        <v>2010</v>
      </c>
      <c r="D1363" s="111" t="s">
        <v>230</v>
      </c>
      <c r="E1363" s="111">
        <v>4</v>
      </c>
      <c r="F1363" s="111">
        <v>24</v>
      </c>
      <c r="G1363" s="111" t="s">
        <v>281</v>
      </c>
      <c r="H1363" s="112">
        <v>37936</v>
      </c>
    </row>
    <row r="1364" spans="1:8" ht="15">
      <c r="A1364" s="108" t="s">
        <v>1346</v>
      </c>
      <c r="B1364" s="109">
        <v>40446</v>
      </c>
      <c r="C1364" s="110">
        <v>2010</v>
      </c>
      <c r="D1364" s="111" t="s">
        <v>230</v>
      </c>
      <c r="E1364" s="111">
        <v>4</v>
      </c>
      <c r="F1364" s="111">
        <v>25</v>
      </c>
      <c r="G1364" s="111" t="s">
        <v>282</v>
      </c>
      <c r="H1364" s="112">
        <v>60856</v>
      </c>
    </row>
    <row r="1365" spans="1:8" ht="15">
      <c r="A1365" s="108" t="s">
        <v>1346</v>
      </c>
      <c r="B1365" s="109">
        <v>40447</v>
      </c>
      <c r="C1365" s="110">
        <v>2010</v>
      </c>
      <c r="D1365" s="111" t="s">
        <v>230</v>
      </c>
      <c r="E1365" s="111">
        <v>4</v>
      </c>
      <c r="F1365" s="111">
        <v>26</v>
      </c>
      <c r="G1365" s="111" t="s">
        <v>1343</v>
      </c>
      <c r="H1365" s="112">
        <v>15322</v>
      </c>
    </row>
    <row r="1366" spans="1:8" ht="15">
      <c r="A1366" s="108" t="s">
        <v>1346</v>
      </c>
      <c r="B1366" s="109">
        <v>40448</v>
      </c>
      <c r="C1366" s="110">
        <v>2010</v>
      </c>
      <c r="D1366" s="111" t="s">
        <v>230</v>
      </c>
      <c r="E1366" s="111">
        <v>4</v>
      </c>
      <c r="F1366" s="111">
        <v>27</v>
      </c>
      <c r="G1366" s="111" t="s">
        <v>1342</v>
      </c>
      <c r="H1366" s="112">
        <v>78829</v>
      </c>
    </row>
    <row r="1367" spans="1:8" ht="15">
      <c r="A1367" s="108" t="s">
        <v>1346</v>
      </c>
      <c r="B1367" s="109">
        <v>40449</v>
      </c>
      <c r="C1367" s="110">
        <v>2010</v>
      </c>
      <c r="D1367" s="111" t="s">
        <v>230</v>
      </c>
      <c r="E1367" s="111">
        <v>4</v>
      </c>
      <c r="F1367" s="111">
        <v>28</v>
      </c>
      <c r="G1367" s="111" t="s">
        <v>278</v>
      </c>
      <c r="H1367" s="112">
        <v>35431</v>
      </c>
    </row>
    <row r="1368" spans="1:8" ht="15">
      <c r="A1368" s="108" t="s">
        <v>1346</v>
      </c>
      <c r="B1368" s="109">
        <v>40450</v>
      </c>
      <c r="C1368" s="110">
        <v>2010</v>
      </c>
      <c r="D1368" s="111" t="s">
        <v>230</v>
      </c>
      <c r="E1368" s="111">
        <v>5</v>
      </c>
      <c r="F1368" s="111">
        <v>29</v>
      </c>
      <c r="G1368" s="111" t="s">
        <v>279</v>
      </c>
      <c r="H1368" s="112">
        <v>27166</v>
      </c>
    </row>
    <row r="1369" spans="1:8" ht="15">
      <c r="A1369" s="108" t="s">
        <v>1346</v>
      </c>
      <c r="B1369" s="109">
        <v>40451</v>
      </c>
      <c r="C1369" s="110">
        <v>2010</v>
      </c>
      <c r="D1369" s="111" t="s">
        <v>230</v>
      </c>
      <c r="E1369" s="111">
        <v>5</v>
      </c>
      <c r="F1369" s="111">
        <v>30</v>
      </c>
      <c r="G1369" s="111" t="s">
        <v>280</v>
      </c>
      <c r="H1369" s="112">
        <v>80889</v>
      </c>
    </row>
    <row r="1370" spans="1:8" ht="15">
      <c r="A1370" s="108" t="s">
        <v>1346</v>
      </c>
      <c r="B1370" s="109">
        <v>40452</v>
      </c>
      <c r="C1370" s="110">
        <v>2010</v>
      </c>
      <c r="D1370" s="111" t="s">
        <v>231</v>
      </c>
      <c r="E1370" s="111">
        <v>1</v>
      </c>
      <c r="F1370" s="111">
        <v>1</v>
      </c>
      <c r="G1370" s="111" t="s">
        <v>281</v>
      </c>
      <c r="H1370" s="112">
        <v>88715</v>
      </c>
    </row>
    <row r="1371" spans="1:8" ht="15">
      <c r="A1371" s="108" t="s">
        <v>1346</v>
      </c>
      <c r="B1371" s="109">
        <v>40453</v>
      </c>
      <c r="C1371" s="110">
        <v>2010</v>
      </c>
      <c r="D1371" s="111" t="s">
        <v>231</v>
      </c>
      <c r="E1371" s="111">
        <v>1</v>
      </c>
      <c r="F1371" s="111">
        <v>2</v>
      </c>
      <c r="G1371" s="111" t="s">
        <v>282</v>
      </c>
      <c r="H1371" s="112">
        <v>79846</v>
      </c>
    </row>
    <row r="1372" spans="1:8" ht="15">
      <c r="A1372" s="108" t="s">
        <v>1346</v>
      </c>
      <c r="B1372" s="109">
        <v>40454</v>
      </c>
      <c r="C1372" s="110">
        <v>2010</v>
      </c>
      <c r="D1372" s="111" t="s">
        <v>231</v>
      </c>
      <c r="E1372" s="111">
        <v>1</v>
      </c>
      <c r="F1372" s="111">
        <v>3</v>
      </c>
      <c r="G1372" s="111" t="s">
        <v>1343</v>
      </c>
      <c r="H1372" s="112">
        <v>84822</v>
      </c>
    </row>
    <row r="1373" spans="1:8" ht="15">
      <c r="A1373" s="108" t="s">
        <v>1346</v>
      </c>
      <c r="B1373" s="109">
        <v>40455</v>
      </c>
      <c r="C1373" s="110">
        <v>2010</v>
      </c>
      <c r="D1373" s="111" t="s">
        <v>231</v>
      </c>
      <c r="E1373" s="111">
        <v>1</v>
      </c>
      <c r="F1373" s="111">
        <v>4</v>
      </c>
      <c r="G1373" s="111" t="s">
        <v>1342</v>
      </c>
      <c r="H1373" s="112">
        <v>35313</v>
      </c>
    </row>
    <row r="1374" spans="1:8" ht="15">
      <c r="A1374" s="108" t="s">
        <v>1346</v>
      </c>
      <c r="B1374" s="109">
        <v>40456</v>
      </c>
      <c r="C1374" s="110">
        <v>2010</v>
      </c>
      <c r="D1374" s="111" t="s">
        <v>231</v>
      </c>
      <c r="E1374" s="111">
        <v>1</v>
      </c>
      <c r="F1374" s="111">
        <v>5</v>
      </c>
      <c r="G1374" s="111" t="s">
        <v>278</v>
      </c>
      <c r="H1374" s="112">
        <v>60274</v>
      </c>
    </row>
    <row r="1375" spans="1:8" ht="15">
      <c r="A1375" s="108" t="s">
        <v>1346</v>
      </c>
      <c r="B1375" s="109">
        <v>40457</v>
      </c>
      <c r="C1375" s="110">
        <v>2010</v>
      </c>
      <c r="D1375" s="111" t="s">
        <v>231</v>
      </c>
      <c r="E1375" s="111">
        <v>1</v>
      </c>
      <c r="F1375" s="111">
        <v>6</v>
      </c>
      <c r="G1375" s="111" t="s">
        <v>279</v>
      </c>
      <c r="H1375" s="112">
        <v>71502</v>
      </c>
    </row>
    <row r="1376" spans="1:8" ht="15">
      <c r="A1376" s="108" t="s">
        <v>1346</v>
      </c>
      <c r="B1376" s="109">
        <v>40458</v>
      </c>
      <c r="C1376" s="110">
        <v>2010</v>
      </c>
      <c r="D1376" s="111" t="s">
        <v>231</v>
      </c>
      <c r="E1376" s="111">
        <v>1</v>
      </c>
      <c r="F1376" s="111">
        <v>7</v>
      </c>
      <c r="G1376" s="111" t="s">
        <v>280</v>
      </c>
      <c r="H1376" s="112">
        <v>54668</v>
      </c>
    </row>
    <row r="1377" spans="1:8" ht="15">
      <c r="A1377" s="108" t="s">
        <v>1346</v>
      </c>
      <c r="B1377" s="109">
        <v>40459</v>
      </c>
      <c r="C1377" s="110">
        <v>2010</v>
      </c>
      <c r="D1377" s="111" t="s">
        <v>231</v>
      </c>
      <c r="E1377" s="111">
        <v>2</v>
      </c>
      <c r="F1377" s="111">
        <v>8</v>
      </c>
      <c r="G1377" s="111" t="s">
        <v>281</v>
      </c>
      <c r="H1377" s="112">
        <v>19348</v>
      </c>
    </row>
    <row r="1378" spans="1:8" ht="15">
      <c r="A1378" s="108" t="s">
        <v>1346</v>
      </c>
      <c r="B1378" s="109">
        <v>40460</v>
      </c>
      <c r="C1378" s="110">
        <v>2010</v>
      </c>
      <c r="D1378" s="111" t="s">
        <v>231</v>
      </c>
      <c r="E1378" s="111">
        <v>2</v>
      </c>
      <c r="F1378" s="111">
        <v>9</v>
      </c>
      <c r="G1378" s="111" t="s">
        <v>282</v>
      </c>
      <c r="H1378" s="112">
        <v>28802</v>
      </c>
    </row>
    <row r="1379" spans="1:8" ht="15">
      <c r="A1379" s="108" t="s">
        <v>1346</v>
      </c>
      <c r="B1379" s="109">
        <v>40461</v>
      </c>
      <c r="C1379" s="110">
        <v>2010</v>
      </c>
      <c r="D1379" s="111" t="s">
        <v>231</v>
      </c>
      <c r="E1379" s="111">
        <v>2</v>
      </c>
      <c r="F1379" s="111">
        <v>10</v>
      </c>
      <c r="G1379" s="111" t="s">
        <v>1343</v>
      </c>
      <c r="H1379" s="112">
        <v>87347</v>
      </c>
    </row>
    <row r="1380" spans="1:8" ht="15">
      <c r="A1380" s="108" t="s">
        <v>1346</v>
      </c>
      <c r="B1380" s="109">
        <v>40462</v>
      </c>
      <c r="C1380" s="110">
        <v>2010</v>
      </c>
      <c r="D1380" s="111" t="s">
        <v>231</v>
      </c>
      <c r="E1380" s="111">
        <v>2</v>
      </c>
      <c r="F1380" s="111">
        <v>11</v>
      </c>
      <c r="G1380" s="111" t="s">
        <v>1342</v>
      </c>
      <c r="H1380" s="112">
        <v>54775</v>
      </c>
    </row>
    <row r="1381" spans="1:8" ht="15">
      <c r="A1381" s="108" t="s">
        <v>1346</v>
      </c>
      <c r="B1381" s="109">
        <v>40463</v>
      </c>
      <c r="C1381" s="110">
        <v>2010</v>
      </c>
      <c r="D1381" s="111" t="s">
        <v>231</v>
      </c>
      <c r="E1381" s="111">
        <v>2</v>
      </c>
      <c r="F1381" s="111">
        <v>12</v>
      </c>
      <c r="G1381" s="111" t="s">
        <v>278</v>
      </c>
      <c r="H1381" s="112">
        <v>79467</v>
      </c>
    </row>
    <row r="1382" spans="1:8" ht="15">
      <c r="A1382" s="108" t="s">
        <v>1346</v>
      </c>
      <c r="B1382" s="109">
        <v>40464</v>
      </c>
      <c r="C1382" s="110">
        <v>2010</v>
      </c>
      <c r="D1382" s="111" t="s">
        <v>231</v>
      </c>
      <c r="E1382" s="111">
        <v>2</v>
      </c>
      <c r="F1382" s="111">
        <v>13</v>
      </c>
      <c r="G1382" s="111" t="s">
        <v>279</v>
      </c>
      <c r="H1382" s="112">
        <v>54612</v>
      </c>
    </row>
    <row r="1383" spans="1:8" ht="15">
      <c r="A1383" s="108" t="s">
        <v>1346</v>
      </c>
      <c r="B1383" s="109">
        <v>40465</v>
      </c>
      <c r="C1383" s="110">
        <v>2010</v>
      </c>
      <c r="D1383" s="111" t="s">
        <v>231</v>
      </c>
      <c r="E1383" s="111">
        <v>2</v>
      </c>
      <c r="F1383" s="111">
        <v>14</v>
      </c>
      <c r="G1383" s="111" t="s">
        <v>280</v>
      </c>
      <c r="H1383" s="112">
        <v>32960</v>
      </c>
    </row>
    <row r="1384" spans="1:8" ht="15">
      <c r="A1384" s="108" t="s">
        <v>1346</v>
      </c>
      <c r="B1384" s="109">
        <v>40466</v>
      </c>
      <c r="C1384" s="110">
        <v>2010</v>
      </c>
      <c r="D1384" s="111" t="s">
        <v>231</v>
      </c>
      <c r="E1384" s="111">
        <v>3</v>
      </c>
      <c r="F1384" s="111">
        <v>15</v>
      </c>
      <c r="G1384" s="111" t="s">
        <v>281</v>
      </c>
      <c r="H1384" s="112">
        <v>55322</v>
      </c>
    </row>
    <row r="1385" spans="1:8" ht="15">
      <c r="A1385" s="108" t="s">
        <v>1346</v>
      </c>
      <c r="B1385" s="109">
        <v>40467</v>
      </c>
      <c r="C1385" s="110">
        <v>2010</v>
      </c>
      <c r="D1385" s="111" t="s">
        <v>231</v>
      </c>
      <c r="E1385" s="111">
        <v>3</v>
      </c>
      <c r="F1385" s="111">
        <v>16</v>
      </c>
      <c r="G1385" s="111" t="s">
        <v>282</v>
      </c>
      <c r="H1385" s="112">
        <v>47725</v>
      </c>
    </row>
    <row r="1386" spans="1:8" ht="15">
      <c r="A1386" s="108" t="s">
        <v>1346</v>
      </c>
      <c r="B1386" s="109">
        <v>40468</v>
      </c>
      <c r="C1386" s="110">
        <v>2010</v>
      </c>
      <c r="D1386" s="111" t="s">
        <v>231</v>
      </c>
      <c r="E1386" s="111">
        <v>3</v>
      </c>
      <c r="F1386" s="111">
        <v>17</v>
      </c>
      <c r="G1386" s="111" t="s">
        <v>1343</v>
      </c>
      <c r="H1386" s="112">
        <v>36823</v>
      </c>
    </row>
    <row r="1387" spans="1:8" ht="15">
      <c r="A1387" s="108" t="s">
        <v>1346</v>
      </c>
      <c r="B1387" s="109">
        <v>40469</v>
      </c>
      <c r="C1387" s="110">
        <v>2010</v>
      </c>
      <c r="D1387" s="111" t="s">
        <v>231</v>
      </c>
      <c r="E1387" s="111">
        <v>3</v>
      </c>
      <c r="F1387" s="111">
        <v>18</v>
      </c>
      <c r="G1387" s="111" t="s">
        <v>1342</v>
      </c>
      <c r="H1387" s="112">
        <v>46857</v>
      </c>
    </row>
    <row r="1388" spans="1:8" ht="15">
      <c r="A1388" s="108" t="s">
        <v>1346</v>
      </c>
      <c r="B1388" s="109">
        <v>40470</v>
      </c>
      <c r="C1388" s="110">
        <v>2010</v>
      </c>
      <c r="D1388" s="111" t="s">
        <v>231</v>
      </c>
      <c r="E1388" s="111">
        <v>3</v>
      </c>
      <c r="F1388" s="111">
        <v>19</v>
      </c>
      <c r="G1388" s="111" t="s">
        <v>278</v>
      </c>
      <c r="H1388" s="112">
        <v>56943</v>
      </c>
    </row>
    <row r="1389" spans="1:8" ht="15">
      <c r="A1389" s="108" t="s">
        <v>1346</v>
      </c>
      <c r="B1389" s="109">
        <v>40471</v>
      </c>
      <c r="C1389" s="110">
        <v>2010</v>
      </c>
      <c r="D1389" s="111" t="s">
        <v>231</v>
      </c>
      <c r="E1389" s="111">
        <v>3</v>
      </c>
      <c r="F1389" s="111">
        <v>20</v>
      </c>
      <c r="G1389" s="111" t="s">
        <v>279</v>
      </c>
      <c r="H1389" s="112">
        <v>39860</v>
      </c>
    </row>
    <row r="1390" spans="1:8" ht="15">
      <c r="A1390" s="108" t="s">
        <v>1346</v>
      </c>
      <c r="B1390" s="109">
        <v>40472</v>
      </c>
      <c r="C1390" s="110">
        <v>2010</v>
      </c>
      <c r="D1390" s="111" t="s">
        <v>231</v>
      </c>
      <c r="E1390" s="111">
        <v>3</v>
      </c>
      <c r="F1390" s="111">
        <v>21</v>
      </c>
      <c r="G1390" s="111" t="s">
        <v>280</v>
      </c>
      <c r="H1390" s="112">
        <v>19203</v>
      </c>
    </row>
    <row r="1391" spans="1:8" ht="15">
      <c r="A1391" s="108" t="s">
        <v>1346</v>
      </c>
      <c r="B1391" s="109">
        <v>40473</v>
      </c>
      <c r="C1391" s="110">
        <v>2010</v>
      </c>
      <c r="D1391" s="111" t="s">
        <v>231</v>
      </c>
      <c r="E1391" s="111">
        <v>4</v>
      </c>
      <c r="F1391" s="111">
        <v>22</v>
      </c>
      <c r="G1391" s="111" t="s">
        <v>281</v>
      </c>
      <c r="H1391" s="112">
        <v>71331</v>
      </c>
    </row>
    <row r="1392" spans="1:8" ht="15">
      <c r="A1392" s="108" t="s">
        <v>1346</v>
      </c>
      <c r="B1392" s="109">
        <v>40474</v>
      </c>
      <c r="C1392" s="110">
        <v>2010</v>
      </c>
      <c r="D1392" s="111" t="s">
        <v>231</v>
      </c>
      <c r="E1392" s="111">
        <v>4</v>
      </c>
      <c r="F1392" s="111">
        <v>23</v>
      </c>
      <c r="G1392" s="111" t="s">
        <v>282</v>
      </c>
      <c r="H1392" s="112">
        <v>27524</v>
      </c>
    </row>
    <row r="1393" spans="1:8" ht="15">
      <c r="A1393" s="108" t="s">
        <v>1346</v>
      </c>
      <c r="B1393" s="109">
        <v>40475</v>
      </c>
      <c r="C1393" s="110">
        <v>2010</v>
      </c>
      <c r="D1393" s="111" t="s">
        <v>231</v>
      </c>
      <c r="E1393" s="111">
        <v>4</v>
      </c>
      <c r="F1393" s="111">
        <v>24</v>
      </c>
      <c r="G1393" s="111" t="s">
        <v>1343</v>
      </c>
      <c r="H1393" s="112">
        <v>24046</v>
      </c>
    </row>
    <row r="1394" spans="1:8" ht="15">
      <c r="A1394" s="108" t="s">
        <v>1346</v>
      </c>
      <c r="B1394" s="109">
        <v>40476</v>
      </c>
      <c r="C1394" s="110">
        <v>2010</v>
      </c>
      <c r="D1394" s="111" t="s">
        <v>231</v>
      </c>
      <c r="E1394" s="111">
        <v>4</v>
      </c>
      <c r="F1394" s="111">
        <v>25</v>
      </c>
      <c r="G1394" s="111" t="s">
        <v>1342</v>
      </c>
      <c r="H1394" s="112">
        <v>18772</v>
      </c>
    </row>
    <row r="1395" spans="1:8" ht="15">
      <c r="A1395" s="108" t="s">
        <v>1346</v>
      </c>
      <c r="B1395" s="109">
        <v>40477</v>
      </c>
      <c r="C1395" s="110">
        <v>2010</v>
      </c>
      <c r="D1395" s="111" t="s">
        <v>231</v>
      </c>
      <c r="E1395" s="111">
        <v>4</v>
      </c>
      <c r="F1395" s="111">
        <v>26</v>
      </c>
      <c r="G1395" s="111" t="s">
        <v>278</v>
      </c>
      <c r="H1395" s="112">
        <v>30800</v>
      </c>
    </row>
    <row r="1396" spans="1:8" ht="15">
      <c r="A1396" s="108" t="s">
        <v>1346</v>
      </c>
      <c r="B1396" s="109">
        <v>40478</v>
      </c>
      <c r="C1396" s="110">
        <v>2010</v>
      </c>
      <c r="D1396" s="111" t="s">
        <v>231</v>
      </c>
      <c r="E1396" s="111">
        <v>4</v>
      </c>
      <c r="F1396" s="111">
        <v>27</v>
      </c>
      <c r="G1396" s="111" t="s">
        <v>279</v>
      </c>
      <c r="H1396" s="112">
        <v>65260</v>
      </c>
    </row>
    <row r="1397" spans="1:8" ht="15">
      <c r="A1397" s="108" t="s">
        <v>1346</v>
      </c>
      <c r="B1397" s="109">
        <v>40479</v>
      </c>
      <c r="C1397" s="110">
        <v>2010</v>
      </c>
      <c r="D1397" s="111" t="s">
        <v>231</v>
      </c>
      <c r="E1397" s="111">
        <v>4</v>
      </c>
      <c r="F1397" s="111">
        <v>28</v>
      </c>
      <c r="G1397" s="111" t="s">
        <v>280</v>
      </c>
      <c r="H1397" s="112">
        <v>25793</v>
      </c>
    </row>
    <row r="1398" spans="1:8" ht="15">
      <c r="A1398" s="108" t="s">
        <v>1346</v>
      </c>
      <c r="B1398" s="109">
        <v>40480</v>
      </c>
      <c r="C1398" s="110">
        <v>2010</v>
      </c>
      <c r="D1398" s="111" t="s">
        <v>231</v>
      </c>
      <c r="E1398" s="111">
        <v>5</v>
      </c>
      <c r="F1398" s="111">
        <v>29</v>
      </c>
      <c r="G1398" s="111" t="s">
        <v>281</v>
      </c>
      <c r="H1398" s="112">
        <v>36471</v>
      </c>
    </row>
    <row r="1399" spans="1:8" ht="15">
      <c r="A1399" s="108" t="s">
        <v>1346</v>
      </c>
      <c r="B1399" s="109">
        <v>40481</v>
      </c>
      <c r="C1399" s="110">
        <v>2010</v>
      </c>
      <c r="D1399" s="111" t="s">
        <v>231</v>
      </c>
      <c r="E1399" s="111">
        <v>5</v>
      </c>
      <c r="F1399" s="111">
        <v>30</v>
      </c>
      <c r="G1399" s="111" t="s">
        <v>282</v>
      </c>
      <c r="H1399" s="112">
        <v>69846</v>
      </c>
    </row>
    <row r="1400" spans="1:8" ht="15">
      <c r="A1400" s="108" t="s">
        <v>1346</v>
      </c>
      <c r="B1400" s="109">
        <v>40482</v>
      </c>
      <c r="C1400" s="110">
        <v>2010</v>
      </c>
      <c r="D1400" s="111" t="s">
        <v>231</v>
      </c>
      <c r="E1400" s="111">
        <v>5</v>
      </c>
      <c r="F1400" s="111">
        <v>31</v>
      </c>
      <c r="G1400" s="111" t="s">
        <v>1343</v>
      </c>
      <c r="H1400" s="112">
        <v>21544</v>
      </c>
    </row>
    <row r="1401" spans="1:8" ht="15">
      <c r="A1401" s="108" t="s">
        <v>1346</v>
      </c>
      <c r="B1401" s="109">
        <v>40483</v>
      </c>
      <c r="C1401" s="110">
        <v>2010</v>
      </c>
      <c r="D1401" s="111" t="s">
        <v>232</v>
      </c>
      <c r="E1401" s="111">
        <v>1</v>
      </c>
      <c r="F1401" s="111">
        <v>1</v>
      </c>
      <c r="G1401" s="111" t="s">
        <v>1342</v>
      </c>
      <c r="H1401" s="112">
        <v>91846</v>
      </c>
    </row>
    <row r="1402" spans="1:8" ht="15">
      <c r="A1402" s="108" t="s">
        <v>1346</v>
      </c>
      <c r="B1402" s="109">
        <v>40484</v>
      </c>
      <c r="C1402" s="110">
        <v>2010</v>
      </c>
      <c r="D1402" s="111" t="s">
        <v>232</v>
      </c>
      <c r="E1402" s="111">
        <v>1</v>
      </c>
      <c r="F1402" s="111">
        <v>2</v>
      </c>
      <c r="G1402" s="111" t="s">
        <v>278</v>
      </c>
      <c r="H1402" s="112">
        <v>93564</v>
      </c>
    </row>
    <row r="1403" spans="1:8" ht="15">
      <c r="A1403" s="108" t="s">
        <v>1346</v>
      </c>
      <c r="B1403" s="109">
        <v>40485</v>
      </c>
      <c r="C1403" s="110">
        <v>2010</v>
      </c>
      <c r="D1403" s="111" t="s">
        <v>232</v>
      </c>
      <c r="E1403" s="111">
        <v>1</v>
      </c>
      <c r="F1403" s="111">
        <v>3</v>
      </c>
      <c r="G1403" s="111" t="s">
        <v>279</v>
      </c>
      <c r="H1403" s="112">
        <v>127178</v>
      </c>
    </row>
    <row r="1404" spans="1:8" ht="15">
      <c r="A1404" s="108" t="s">
        <v>1346</v>
      </c>
      <c r="B1404" s="109">
        <v>40486</v>
      </c>
      <c r="C1404" s="110">
        <v>2010</v>
      </c>
      <c r="D1404" s="111" t="s">
        <v>232</v>
      </c>
      <c r="E1404" s="111">
        <v>1</v>
      </c>
      <c r="F1404" s="111">
        <v>4</v>
      </c>
      <c r="G1404" s="111" t="s">
        <v>280</v>
      </c>
      <c r="H1404" s="112">
        <v>87688</v>
      </c>
    </row>
    <row r="1405" spans="1:8" ht="15">
      <c r="A1405" s="108" t="s">
        <v>1346</v>
      </c>
      <c r="B1405" s="109">
        <v>40487</v>
      </c>
      <c r="C1405" s="110">
        <v>2010</v>
      </c>
      <c r="D1405" s="111" t="s">
        <v>232</v>
      </c>
      <c r="E1405" s="111">
        <v>1</v>
      </c>
      <c r="F1405" s="111">
        <v>5</v>
      </c>
      <c r="G1405" s="111" t="s">
        <v>281</v>
      </c>
      <c r="H1405" s="112">
        <v>139026</v>
      </c>
    </row>
    <row r="1406" spans="1:8" ht="15">
      <c r="A1406" s="108" t="s">
        <v>1346</v>
      </c>
      <c r="B1406" s="109">
        <v>40488</v>
      </c>
      <c r="C1406" s="110">
        <v>2010</v>
      </c>
      <c r="D1406" s="111" t="s">
        <v>232</v>
      </c>
      <c r="E1406" s="111">
        <v>1</v>
      </c>
      <c r="F1406" s="111">
        <v>6</v>
      </c>
      <c r="G1406" s="111" t="s">
        <v>282</v>
      </c>
      <c r="H1406" s="112">
        <v>116445</v>
      </c>
    </row>
    <row r="1407" spans="1:8" ht="15">
      <c r="A1407" s="108" t="s">
        <v>1346</v>
      </c>
      <c r="B1407" s="109">
        <v>40489</v>
      </c>
      <c r="C1407" s="110">
        <v>2010</v>
      </c>
      <c r="D1407" s="111" t="s">
        <v>232</v>
      </c>
      <c r="E1407" s="111">
        <v>1</v>
      </c>
      <c r="F1407" s="111">
        <v>7</v>
      </c>
      <c r="G1407" s="111" t="s">
        <v>1343</v>
      </c>
      <c r="H1407" s="112">
        <v>89618</v>
      </c>
    </row>
    <row r="1408" spans="1:8" ht="15">
      <c r="A1408" s="108" t="s">
        <v>1346</v>
      </c>
      <c r="B1408" s="109">
        <v>40490</v>
      </c>
      <c r="C1408" s="110">
        <v>2010</v>
      </c>
      <c r="D1408" s="111" t="s">
        <v>232</v>
      </c>
      <c r="E1408" s="111">
        <v>2</v>
      </c>
      <c r="F1408" s="111">
        <v>8</v>
      </c>
      <c r="G1408" s="111" t="s">
        <v>1342</v>
      </c>
      <c r="H1408" s="112">
        <v>105659</v>
      </c>
    </row>
    <row r="1409" spans="1:8" ht="15">
      <c r="A1409" s="108" t="s">
        <v>1346</v>
      </c>
      <c r="B1409" s="109">
        <v>40491</v>
      </c>
      <c r="C1409" s="110">
        <v>2010</v>
      </c>
      <c r="D1409" s="111" t="s">
        <v>232</v>
      </c>
      <c r="E1409" s="111">
        <v>2</v>
      </c>
      <c r="F1409" s="111">
        <v>9</v>
      </c>
      <c r="G1409" s="111" t="s">
        <v>278</v>
      </c>
      <c r="H1409" s="112">
        <v>112843</v>
      </c>
    </row>
    <row r="1410" spans="1:8" ht="15">
      <c r="A1410" s="108" t="s">
        <v>1346</v>
      </c>
      <c r="B1410" s="109">
        <v>40492</v>
      </c>
      <c r="C1410" s="110">
        <v>2010</v>
      </c>
      <c r="D1410" s="111" t="s">
        <v>232</v>
      </c>
      <c r="E1410" s="111">
        <v>2</v>
      </c>
      <c r="F1410" s="111">
        <v>10</v>
      </c>
      <c r="G1410" s="111" t="s">
        <v>279</v>
      </c>
      <c r="H1410" s="112">
        <v>74664</v>
      </c>
    </row>
    <row r="1411" spans="1:8" ht="15">
      <c r="A1411" s="108" t="s">
        <v>1346</v>
      </c>
      <c r="B1411" s="109">
        <v>40493</v>
      </c>
      <c r="C1411" s="110">
        <v>2010</v>
      </c>
      <c r="D1411" s="111" t="s">
        <v>232</v>
      </c>
      <c r="E1411" s="111">
        <v>2</v>
      </c>
      <c r="F1411" s="111">
        <v>11</v>
      </c>
      <c r="G1411" s="111" t="s">
        <v>280</v>
      </c>
      <c r="H1411" s="112">
        <v>80097</v>
      </c>
    </row>
    <row r="1412" spans="1:8" ht="15">
      <c r="A1412" s="108" t="s">
        <v>1346</v>
      </c>
      <c r="B1412" s="109">
        <v>40494</v>
      </c>
      <c r="C1412" s="110">
        <v>2010</v>
      </c>
      <c r="D1412" s="111" t="s">
        <v>232</v>
      </c>
      <c r="E1412" s="111">
        <v>2</v>
      </c>
      <c r="F1412" s="111">
        <v>12</v>
      </c>
      <c r="G1412" s="111" t="s">
        <v>281</v>
      </c>
      <c r="H1412" s="112">
        <v>107541</v>
      </c>
    </row>
    <row r="1413" spans="1:8" ht="15">
      <c r="A1413" s="108" t="s">
        <v>1346</v>
      </c>
      <c r="B1413" s="109">
        <v>40495</v>
      </c>
      <c r="C1413" s="110">
        <v>2010</v>
      </c>
      <c r="D1413" s="111" t="s">
        <v>232</v>
      </c>
      <c r="E1413" s="111">
        <v>2</v>
      </c>
      <c r="F1413" s="111">
        <v>13</v>
      </c>
      <c r="G1413" s="111" t="s">
        <v>282</v>
      </c>
      <c r="H1413" s="112">
        <v>156888</v>
      </c>
    </row>
    <row r="1414" spans="1:8" ht="15">
      <c r="A1414" s="108" t="s">
        <v>1346</v>
      </c>
      <c r="B1414" s="109">
        <v>40496</v>
      </c>
      <c r="C1414" s="110">
        <v>2010</v>
      </c>
      <c r="D1414" s="111" t="s">
        <v>232</v>
      </c>
      <c r="E1414" s="111">
        <v>2</v>
      </c>
      <c r="F1414" s="111">
        <v>14</v>
      </c>
      <c r="G1414" s="111" t="s">
        <v>1343</v>
      </c>
      <c r="H1414" s="112">
        <v>121373</v>
      </c>
    </row>
    <row r="1415" spans="1:8" ht="15">
      <c r="A1415" s="108" t="s">
        <v>1346</v>
      </c>
      <c r="B1415" s="109">
        <v>40497</v>
      </c>
      <c r="C1415" s="110">
        <v>2010</v>
      </c>
      <c r="D1415" s="111" t="s">
        <v>232</v>
      </c>
      <c r="E1415" s="111">
        <v>3</v>
      </c>
      <c r="F1415" s="111">
        <v>15</v>
      </c>
      <c r="G1415" s="111" t="s">
        <v>1342</v>
      </c>
      <c r="H1415" s="112">
        <v>91683</v>
      </c>
    </row>
    <row r="1416" spans="1:8" ht="15">
      <c r="A1416" s="108" t="s">
        <v>1346</v>
      </c>
      <c r="B1416" s="109">
        <v>40498</v>
      </c>
      <c r="C1416" s="110">
        <v>2010</v>
      </c>
      <c r="D1416" s="111" t="s">
        <v>232</v>
      </c>
      <c r="E1416" s="111">
        <v>3</v>
      </c>
      <c r="F1416" s="111">
        <v>16</v>
      </c>
      <c r="G1416" s="111" t="s">
        <v>278</v>
      </c>
      <c r="H1416" s="112">
        <v>68190</v>
      </c>
    </row>
    <row r="1417" spans="1:8" ht="15">
      <c r="A1417" s="108" t="s">
        <v>1346</v>
      </c>
      <c r="B1417" s="109">
        <v>40499</v>
      </c>
      <c r="C1417" s="110">
        <v>2010</v>
      </c>
      <c r="D1417" s="111" t="s">
        <v>232</v>
      </c>
      <c r="E1417" s="111">
        <v>3</v>
      </c>
      <c r="F1417" s="111">
        <v>17</v>
      </c>
      <c r="G1417" s="111" t="s">
        <v>279</v>
      </c>
      <c r="H1417" s="112">
        <v>60850</v>
      </c>
    </row>
    <row r="1418" spans="1:8" ht="15">
      <c r="A1418" s="108" t="s">
        <v>1346</v>
      </c>
      <c r="B1418" s="109">
        <v>40500</v>
      </c>
      <c r="C1418" s="110">
        <v>2010</v>
      </c>
      <c r="D1418" s="111" t="s">
        <v>232</v>
      </c>
      <c r="E1418" s="111">
        <v>3</v>
      </c>
      <c r="F1418" s="111">
        <v>18</v>
      </c>
      <c r="G1418" s="111" t="s">
        <v>280</v>
      </c>
      <c r="H1418" s="112">
        <v>146756</v>
      </c>
    </row>
    <row r="1419" spans="1:8" ht="15">
      <c r="A1419" s="108" t="s">
        <v>1346</v>
      </c>
      <c r="B1419" s="109">
        <v>40501</v>
      </c>
      <c r="C1419" s="110">
        <v>2010</v>
      </c>
      <c r="D1419" s="111" t="s">
        <v>232</v>
      </c>
      <c r="E1419" s="111">
        <v>3</v>
      </c>
      <c r="F1419" s="111">
        <v>19</v>
      </c>
      <c r="G1419" s="111" t="s">
        <v>281</v>
      </c>
      <c r="H1419" s="112">
        <v>92652</v>
      </c>
    </row>
    <row r="1420" spans="1:8" ht="15">
      <c r="A1420" s="108" t="s">
        <v>1346</v>
      </c>
      <c r="B1420" s="109">
        <v>40502</v>
      </c>
      <c r="C1420" s="110">
        <v>2010</v>
      </c>
      <c r="D1420" s="111" t="s">
        <v>232</v>
      </c>
      <c r="E1420" s="111">
        <v>3</v>
      </c>
      <c r="F1420" s="111">
        <v>20</v>
      </c>
      <c r="G1420" s="111" t="s">
        <v>282</v>
      </c>
      <c r="H1420" s="112">
        <v>102010</v>
      </c>
    </row>
    <row r="1421" spans="1:8" ht="15">
      <c r="A1421" s="108" t="s">
        <v>1346</v>
      </c>
      <c r="B1421" s="109">
        <v>40503</v>
      </c>
      <c r="C1421" s="110">
        <v>2010</v>
      </c>
      <c r="D1421" s="111" t="s">
        <v>232</v>
      </c>
      <c r="E1421" s="111">
        <v>3</v>
      </c>
      <c r="F1421" s="111">
        <v>21</v>
      </c>
      <c r="G1421" s="111" t="s">
        <v>1343</v>
      </c>
      <c r="H1421" s="112">
        <v>159853</v>
      </c>
    </row>
    <row r="1422" spans="1:8" ht="15">
      <c r="A1422" s="108" t="s">
        <v>1346</v>
      </c>
      <c r="B1422" s="109">
        <v>40504</v>
      </c>
      <c r="C1422" s="110">
        <v>2010</v>
      </c>
      <c r="D1422" s="111" t="s">
        <v>232</v>
      </c>
      <c r="E1422" s="111">
        <v>4</v>
      </c>
      <c r="F1422" s="111">
        <v>22</v>
      </c>
      <c r="G1422" s="111" t="s">
        <v>1342</v>
      </c>
      <c r="H1422" s="112">
        <v>158277</v>
      </c>
    </row>
    <row r="1423" spans="1:8" ht="15">
      <c r="A1423" s="108" t="s">
        <v>1346</v>
      </c>
      <c r="B1423" s="109">
        <v>40505</v>
      </c>
      <c r="C1423" s="110">
        <v>2010</v>
      </c>
      <c r="D1423" s="111" t="s">
        <v>232</v>
      </c>
      <c r="E1423" s="111">
        <v>4</v>
      </c>
      <c r="F1423" s="111">
        <v>23</v>
      </c>
      <c r="G1423" s="111" t="s">
        <v>278</v>
      </c>
      <c r="H1423" s="112">
        <v>102454</v>
      </c>
    </row>
    <row r="1424" spans="1:8" ht="15">
      <c r="A1424" s="108" t="s">
        <v>1346</v>
      </c>
      <c r="B1424" s="109">
        <v>40506</v>
      </c>
      <c r="C1424" s="110">
        <v>2010</v>
      </c>
      <c r="D1424" s="111" t="s">
        <v>232</v>
      </c>
      <c r="E1424" s="111">
        <v>4</v>
      </c>
      <c r="F1424" s="111">
        <v>24</v>
      </c>
      <c r="G1424" s="111" t="s">
        <v>279</v>
      </c>
      <c r="H1424" s="112">
        <v>144627</v>
      </c>
    </row>
    <row r="1425" spans="1:8" ht="15">
      <c r="A1425" s="108" t="s">
        <v>1346</v>
      </c>
      <c r="B1425" s="109">
        <v>40507</v>
      </c>
      <c r="C1425" s="110">
        <v>2010</v>
      </c>
      <c r="D1425" s="111" t="s">
        <v>232</v>
      </c>
      <c r="E1425" s="111">
        <v>4</v>
      </c>
      <c r="F1425" s="111">
        <v>25</v>
      </c>
      <c r="G1425" s="111" t="s">
        <v>280</v>
      </c>
      <c r="H1425" s="112">
        <v>120685</v>
      </c>
    </row>
    <row r="1426" spans="1:8" ht="15">
      <c r="A1426" s="108" t="s">
        <v>1346</v>
      </c>
      <c r="B1426" s="109">
        <v>40508</v>
      </c>
      <c r="C1426" s="110">
        <v>2010</v>
      </c>
      <c r="D1426" s="111" t="s">
        <v>232</v>
      </c>
      <c r="E1426" s="111">
        <v>4</v>
      </c>
      <c r="F1426" s="111">
        <v>26</v>
      </c>
      <c r="G1426" s="111" t="s">
        <v>281</v>
      </c>
      <c r="H1426" s="112">
        <v>43944</v>
      </c>
    </row>
    <row r="1427" spans="1:8" ht="15">
      <c r="A1427" s="108" t="s">
        <v>1346</v>
      </c>
      <c r="B1427" s="109">
        <v>40509</v>
      </c>
      <c r="C1427" s="110">
        <v>2010</v>
      </c>
      <c r="D1427" s="111" t="s">
        <v>232</v>
      </c>
      <c r="E1427" s="111">
        <v>4</v>
      </c>
      <c r="F1427" s="111">
        <v>27</v>
      </c>
      <c r="G1427" s="111" t="s">
        <v>282</v>
      </c>
      <c r="H1427" s="112">
        <v>146357</v>
      </c>
    </row>
    <row r="1428" spans="1:8" ht="15">
      <c r="A1428" s="108" t="s">
        <v>1346</v>
      </c>
      <c r="B1428" s="109">
        <v>40510</v>
      </c>
      <c r="C1428" s="110">
        <v>2010</v>
      </c>
      <c r="D1428" s="111" t="s">
        <v>232</v>
      </c>
      <c r="E1428" s="111">
        <v>4</v>
      </c>
      <c r="F1428" s="111">
        <v>28</v>
      </c>
      <c r="G1428" s="111" t="s">
        <v>1343</v>
      </c>
      <c r="H1428" s="112">
        <v>131695</v>
      </c>
    </row>
    <row r="1429" spans="1:8" ht="15">
      <c r="A1429" s="108" t="s">
        <v>1346</v>
      </c>
      <c r="B1429" s="109">
        <v>40511</v>
      </c>
      <c r="C1429" s="110">
        <v>2010</v>
      </c>
      <c r="D1429" s="111" t="s">
        <v>232</v>
      </c>
      <c r="E1429" s="111">
        <v>5</v>
      </c>
      <c r="F1429" s="111">
        <v>29</v>
      </c>
      <c r="G1429" s="111" t="s">
        <v>1342</v>
      </c>
      <c r="H1429" s="112">
        <v>125119</v>
      </c>
    </row>
    <row r="1430" spans="1:8" ht="15">
      <c r="A1430" s="108" t="s">
        <v>1346</v>
      </c>
      <c r="B1430" s="109">
        <v>40512</v>
      </c>
      <c r="C1430" s="110">
        <v>2010</v>
      </c>
      <c r="D1430" s="111" t="s">
        <v>232</v>
      </c>
      <c r="E1430" s="111">
        <v>5</v>
      </c>
      <c r="F1430" s="111">
        <v>30</v>
      </c>
      <c r="G1430" s="111" t="s">
        <v>278</v>
      </c>
      <c r="H1430" s="112">
        <v>74595</v>
      </c>
    </row>
    <row r="1431" spans="1:8" ht="15">
      <c r="A1431" s="108" t="s">
        <v>1346</v>
      </c>
      <c r="B1431" s="109">
        <v>40513</v>
      </c>
      <c r="C1431" s="110">
        <v>2010</v>
      </c>
      <c r="D1431" s="111" t="s">
        <v>233</v>
      </c>
      <c r="E1431" s="111">
        <v>1</v>
      </c>
      <c r="F1431" s="111">
        <v>1</v>
      </c>
      <c r="G1431" s="111" t="s">
        <v>279</v>
      </c>
      <c r="H1431" s="112">
        <v>142861</v>
      </c>
    </row>
    <row r="1432" spans="1:8" ht="15">
      <c r="A1432" s="108" t="s">
        <v>1346</v>
      </c>
      <c r="B1432" s="109">
        <v>40514</v>
      </c>
      <c r="C1432" s="110">
        <v>2010</v>
      </c>
      <c r="D1432" s="111" t="s">
        <v>233</v>
      </c>
      <c r="E1432" s="111">
        <v>1</v>
      </c>
      <c r="F1432" s="111">
        <v>2</v>
      </c>
      <c r="G1432" s="111" t="s">
        <v>280</v>
      </c>
      <c r="H1432" s="112">
        <v>124554</v>
      </c>
    </row>
    <row r="1433" spans="1:8" ht="15">
      <c r="A1433" s="108" t="s">
        <v>1346</v>
      </c>
      <c r="B1433" s="109">
        <v>40515</v>
      </c>
      <c r="C1433" s="110">
        <v>2010</v>
      </c>
      <c r="D1433" s="111" t="s">
        <v>233</v>
      </c>
      <c r="E1433" s="111">
        <v>1</v>
      </c>
      <c r="F1433" s="111">
        <v>3</v>
      </c>
      <c r="G1433" s="111" t="s">
        <v>281</v>
      </c>
      <c r="H1433" s="112">
        <v>152480</v>
      </c>
    </row>
    <row r="1434" spans="1:8" ht="15">
      <c r="A1434" s="108" t="s">
        <v>1346</v>
      </c>
      <c r="B1434" s="109">
        <v>40516</v>
      </c>
      <c r="C1434" s="110">
        <v>2010</v>
      </c>
      <c r="D1434" s="111" t="s">
        <v>233</v>
      </c>
      <c r="E1434" s="111">
        <v>1</v>
      </c>
      <c r="F1434" s="111">
        <v>4</v>
      </c>
      <c r="G1434" s="111" t="s">
        <v>282</v>
      </c>
      <c r="H1434" s="112">
        <v>60101</v>
      </c>
    </row>
    <row r="1435" spans="1:8" ht="15">
      <c r="A1435" s="108" t="s">
        <v>1346</v>
      </c>
      <c r="B1435" s="109">
        <v>40517</v>
      </c>
      <c r="C1435" s="110">
        <v>2010</v>
      </c>
      <c r="D1435" s="111" t="s">
        <v>233</v>
      </c>
      <c r="E1435" s="111">
        <v>1</v>
      </c>
      <c r="F1435" s="111">
        <v>5</v>
      </c>
      <c r="G1435" s="111" t="s">
        <v>1343</v>
      </c>
      <c r="H1435" s="112">
        <v>158639</v>
      </c>
    </row>
    <row r="1436" spans="1:8" ht="15">
      <c r="A1436" s="108" t="s">
        <v>1346</v>
      </c>
      <c r="B1436" s="109">
        <v>40518</v>
      </c>
      <c r="C1436" s="110">
        <v>2010</v>
      </c>
      <c r="D1436" s="111" t="s">
        <v>233</v>
      </c>
      <c r="E1436" s="111">
        <v>1</v>
      </c>
      <c r="F1436" s="111">
        <v>6</v>
      </c>
      <c r="G1436" s="111" t="s">
        <v>1342</v>
      </c>
      <c r="H1436" s="112">
        <v>104795</v>
      </c>
    </row>
    <row r="1437" spans="1:8" ht="15">
      <c r="A1437" s="108" t="s">
        <v>1346</v>
      </c>
      <c r="B1437" s="109">
        <v>40519</v>
      </c>
      <c r="C1437" s="110">
        <v>2010</v>
      </c>
      <c r="D1437" s="111" t="s">
        <v>233</v>
      </c>
      <c r="E1437" s="111">
        <v>1</v>
      </c>
      <c r="F1437" s="111">
        <v>7</v>
      </c>
      <c r="G1437" s="111" t="s">
        <v>278</v>
      </c>
      <c r="H1437" s="112">
        <v>135437</v>
      </c>
    </row>
    <row r="1438" spans="1:8" ht="15">
      <c r="A1438" s="108" t="s">
        <v>1346</v>
      </c>
      <c r="B1438" s="109">
        <v>40520</v>
      </c>
      <c r="C1438" s="110">
        <v>2010</v>
      </c>
      <c r="D1438" s="111" t="s">
        <v>233</v>
      </c>
      <c r="E1438" s="111">
        <v>2</v>
      </c>
      <c r="F1438" s="111">
        <v>8</v>
      </c>
      <c r="G1438" s="111" t="s">
        <v>279</v>
      </c>
      <c r="H1438" s="112">
        <v>101416</v>
      </c>
    </row>
    <row r="1439" spans="1:8" ht="15">
      <c r="A1439" s="108" t="s">
        <v>1346</v>
      </c>
      <c r="B1439" s="109">
        <v>40521</v>
      </c>
      <c r="C1439" s="110">
        <v>2010</v>
      </c>
      <c r="D1439" s="111" t="s">
        <v>233</v>
      </c>
      <c r="E1439" s="111">
        <v>2</v>
      </c>
      <c r="F1439" s="111">
        <v>9</v>
      </c>
      <c r="G1439" s="111" t="s">
        <v>280</v>
      </c>
      <c r="H1439" s="112">
        <v>135211</v>
      </c>
    </row>
    <row r="1440" spans="1:8" ht="15">
      <c r="A1440" s="108" t="s">
        <v>1346</v>
      </c>
      <c r="B1440" s="109">
        <v>40522</v>
      </c>
      <c r="C1440" s="110">
        <v>2010</v>
      </c>
      <c r="D1440" s="111" t="s">
        <v>233</v>
      </c>
      <c r="E1440" s="111">
        <v>2</v>
      </c>
      <c r="F1440" s="111">
        <v>10</v>
      </c>
      <c r="G1440" s="111" t="s">
        <v>281</v>
      </c>
      <c r="H1440" s="112">
        <v>55195</v>
      </c>
    </row>
    <row r="1441" spans="1:8" ht="15">
      <c r="A1441" s="108" t="s">
        <v>1346</v>
      </c>
      <c r="B1441" s="109">
        <v>40523</v>
      </c>
      <c r="C1441" s="110">
        <v>2010</v>
      </c>
      <c r="D1441" s="111" t="s">
        <v>233</v>
      </c>
      <c r="E1441" s="111">
        <v>2</v>
      </c>
      <c r="F1441" s="111">
        <v>11</v>
      </c>
      <c r="G1441" s="111" t="s">
        <v>282</v>
      </c>
      <c r="H1441" s="112">
        <v>158773</v>
      </c>
    </row>
    <row r="1442" spans="1:8" ht="15">
      <c r="A1442" s="108" t="s">
        <v>1346</v>
      </c>
      <c r="B1442" s="109">
        <v>40524</v>
      </c>
      <c r="C1442" s="110">
        <v>2010</v>
      </c>
      <c r="D1442" s="111" t="s">
        <v>233</v>
      </c>
      <c r="E1442" s="111">
        <v>2</v>
      </c>
      <c r="F1442" s="111">
        <v>12</v>
      </c>
      <c r="G1442" s="111" t="s">
        <v>1343</v>
      </c>
      <c r="H1442" s="112">
        <v>73717</v>
      </c>
    </row>
    <row r="1443" spans="1:8" ht="15">
      <c r="A1443" s="108" t="s">
        <v>1346</v>
      </c>
      <c r="B1443" s="109">
        <v>40525</v>
      </c>
      <c r="C1443" s="110">
        <v>2010</v>
      </c>
      <c r="D1443" s="111" t="s">
        <v>233</v>
      </c>
      <c r="E1443" s="111">
        <v>2</v>
      </c>
      <c r="F1443" s="111">
        <v>13</v>
      </c>
      <c r="G1443" s="111" t="s">
        <v>1342</v>
      </c>
      <c r="H1443" s="112">
        <v>56933</v>
      </c>
    </row>
    <row r="1444" spans="1:8" ht="15">
      <c r="A1444" s="108" t="s">
        <v>1346</v>
      </c>
      <c r="B1444" s="109">
        <v>40526</v>
      </c>
      <c r="C1444" s="110">
        <v>2010</v>
      </c>
      <c r="D1444" s="111" t="s">
        <v>233</v>
      </c>
      <c r="E1444" s="111">
        <v>2</v>
      </c>
      <c r="F1444" s="111">
        <v>14</v>
      </c>
      <c r="G1444" s="111" t="s">
        <v>278</v>
      </c>
      <c r="H1444" s="112">
        <v>136761</v>
      </c>
    </row>
    <row r="1445" spans="1:8" ht="15">
      <c r="A1445" s="108" t="s">
        <v>1346</v>
      </c>
      <c r="B1445" s="109">
        <v>40527</v>
      </c>
      <c r="C1445" s="110">
        <v>2010</v>
      </c>
      <c r="D1445" s="111" t="s">
        <v>233</v>
      </c>
      <c r="E1445" s="111">
        <v>3</v>
      </c>
      <c r="F1445" s="111">
        <v>15</v>
      </c>
      <c r="G1445" s="111" t="s">
        <v>279</v>
      </c>
      <c r="H1445" s="112">
        <v>68644</v>
      </c>
    </row>
    <row r="1446" spans="1:8" ht="15">
      <c r="A1446" s="108" t="s">
        <v>1346</v>
      </c>
      <c r="B1446" s="109">
        <v>40528</v>
      </c>
      <c r="C1446" s="110">
        <v>2010</v>
      </c>
      <c r="D1446" s="111" t="s">
        <v>233</v>
      </c>
      <c r="E1446" s="111">
        <v>3</v>
      </c>
      <c r="F1446" s="111">
        <v>16</v>
      </c>
      <c r="G1446" s="111" t="s">
        <v>280</v>
      </c>
      <c r="H1446" s="112">
        <v>146699</v>
      </c>
    </row>
    <row r="1447" spans="1:8" ht="15">
      <c r="A1447" s="108" t="s">
        <v>1346</v>
      </c>
      <c r="B1447" s="109">
        <v>40529</v>
      </c>
      <c r="C1447" s="110">
        <v>2010</v>
      </c>
      <c r="D1447" s="111" t="s">
        <v>233</v>
      </c>
      <c r="E1447" s="111">
        <v>3</v>
      </c>
      <c r="F1447" s="111">
        <v>17</v>
      </c>
      <c r="G1447" s="111" t="s">
        <v>281</v>
      </c>
      <c r="H1447" s="112">
        <v>55441</v>
      </c>
    </row>
    <row r="1448" spans="1:8" ht="15">
      <c r="A1448" s="108" t="s">
        <v>1346</v>
      </c>
      <c r="B1448" s="109">
        <v>40530</v>
      </c>
      <c r="C1448" s="110">
        <v>2010</v>
      </c>
      <c r="D1448" s="111" t="s">
        <v>233</v>
      </c>
      <c r="E1448" s="111">
        <v>3</v>
      </c>
      <c r="F1448" s="111">
        <v>18</v>
      </c>
      <c r="G1448" s="111" t="s">
        <v>282</v>
      </c>
      <c r="H1448" s="112">
        <v>70453</v>
      </c>
    </row>
    <row r="1449" spans="1:8" ht="15">
      <c r="A1449" s="108" t="s">
        <v>1346</v>
      </c>
      <c r="B1449" s="109">
        <v>40531</v>
      </c>
      <c r="C1449" s="110">
        <v>2010</v>
      </c>
      <c r="D1449" s="111" t="s">
        <v>233</v>
      </c>
      <c r="E1449" s="111">
        <v>3</v>
      </c>
      <c r="F1449" s="111">
        <v>19</v>
      </c>
      <c r="G1449" s="111" t="s">
        <v>1343</v>
      </c>
      <c r="H1449" s="112">
        <v>104172</v>
      </c>
    </row>
    <row r="1450" spans="1:8" ht="15">
      <c r="A1450" s="108" t="s">
        <v>1346</v>
      </c>
      <c r="B1450" s="109">
        <v>40532</v>
      </c>
      <c r="C1450" s="110">
        <v>2010</v>
      </c>
      <c r="D1450" s="111" t="s">
        <v>233</v>
      </c>
      <c r="E1450" s="111">
        <v>3</v>
      </c>
      <c r="F1450" s="111">
        <v>20</v>
      </c>
      <c r="G1450" s="111" t="s">
        <v>1342</v>
      </c>
      <c r="H1450" s="112">
        <v>97082</v>
      </c>
    </row>
    <row r="1451" spans="1:8" ht="15">
      <c r="A1451" s="108" t="s">
        <v>1346</v>
      </c>
      <c r="B1451" s="109">
        <v>40533</v>
      </c>
      <c r="C1451" s="110">
        <v>2010</v>
      </c>
      <c r="D1451" s="111" t="s">
        <v>233</v>
      </c>
      <c r="E1451" s="111">
        <v>3</v>
      </c>
      <c r="F1451" s="111">
        <v>21</v>
      </c>
      <c r="G1451" s="111" t="s">
        <v>278</v>
      </c>
      <c r="H1451" s="112">
        <v>86369</v>
      </c>
    </row>
    <row r="1452" spans="1:8" ht="15">
      <c r="A1452" s="108" t="s">
        <v>1346</v>
      </c>
      <c r="B1452" s="109">
        <v>40534</v>
      </c>
      <c r="C1452" s="110">
        <v>2010</v>
      </c>
      <c r="D1452" s="111" t="s">
        <v>233</v>
      </c>
      <c r="E1452" s="111">
        <v>4</v>
      </c>
      <c r="F1452" s="111">
        <v>22</v>
      </c>
      <c r="G1452" s="111" t="s">
        <v>279</v>
      </c>
      <c r="H1452" s="112">
        <v>135314</v>
      </c>
    </row>
    <row r="1453" spans="1:8" ht="15">
      <c r="A1453" s="108" t="s">
        <v>1346</v>
      </c>
      <c r="B1453" s="109">
        <v>40535</v>
      </c>
      <c r="C1453" s="110">
        <v>2010</v>
      </c>
      <c r="D1453" s="111" t="s">
        <v>233</v>
      </c>
      <c r="E1453" s="111">
        <v>4</v>
      </c>
      <c r="F1453" s="111">
        <v>23</v>
      </c>
      <c r="G1453" s="111" t="s">
        <v>280</v>
      </c>
      <c r="H1453" s="112">
        <v>125075</v>
      </c>
    </row>
    <row r="1454" spans="1:8" ht="15">
      <c r="A1454" s="108" t="s">
        <v>1346</v>
      </c>
      <c r="B1454" s="109">
        <v>40536</v>
      </c>
      <c r="C1454" s="110">
        <v>2010</v>
      </c>
      <c r="D1454" s="111" t="s">
        <v>233</v>
      </c>
      <c r="E1454" s="111">
        <v>4</v>
      </c>
      <c r="F1454" s="111">
        <v>24</v>
      </c>
      <c r="G1454" s="111" t="s">
        <v>281</v>
      </c>
      <c r="H1454" s="112">
        <v>80717</v>
      </c>
    </row>
    <row r="1455" spans="1:8" ht="15">
      <c r="A1455" s="108" t="s">
        <v>1346</v>
      </c>
      <c r="B1455" s="109">
        <v>40537</v>
      </c>
      <c r="C1455" s="110">
        <v>2010</v>
      </c>
      <c r="D1455" s="111" t="s">
        <v>233</v>
      </c>
      <c r="E1455" s="111">
        <v>4</v>
      </c>
      <c r="F1455" s="111">
        <v>25</v>
      </c>
      <c r="G1455" s="111" t="s">
        <v>282</v>
      </c>
      <c r="H1455" s="112">
        <v>49786</v>
      </c>
    </row>
    <row r="1456" spans="1:8" ht="15">
      <c r="A1456" s="108" t="s">
        <v>1346</v>
      </c>
      <c r="B1456" s="109">
        <v>40538</v>
      </c>
      <c r="C1456" s="110">
        <v>2010</v>
      </c>
      <c r="D1456" s="111" t="s">
        <v>233</v>
      </c>
      <c r="E1456" s="111">
        <v>4</v>
      </c>
      <c r="F1456" s="111">
        <v>26</v>
      </c>
      <c r="G1456" s="111" t="s">
        <v>1343</v>
      </c>
      <c r="H1456" s="112">
        <v>49518</v>
      </c>
    </row>
    <row r="1457" spans="1:8" ht="15">
      <c r="A1457" s="108" t="s">
        <v>1346</v>
      </c>
      <c r="B1457" s="109">
        <v>40539</v>
      </c>
      <c r="C1457" s="110">
        <v>2010</v>
      </c>
      <c r="D1457" s="111" t="s">
        <v>233</v>
      </c>
      <c r="E1457" s="111">
        <v>4</v>
      </c>
      <c r="F1457" s="111">
        <v>27</v>
      </c>
      <c r="G1457" s="111" t="s">
        <v>1342</v>
      </c>
      <c r="H1457" s="112">
        <v>66691</v>
      </c>
    </row>
    <row r="1458" spans="1:8" ht="15">
      <c r="A1458" s="108" t="s">
        <v>1346</v>
      </c>
      <c r="B1458" s="109">
        <v>40540</v>
      </c>
      <c r="C1458" s="110">
        <v>2010</v>
      </c>
      <c r="D1458" s="111" t="s">
        <v>233</v>
      </c>
      <c r="E1458" s="111">
        <v>4</v>
      </c>
      <c r="F1458" s="111">
        <v>28</v>
      </c>
      <c r="G1458" s="111" t="s">
        <v>278</v>
      </c>
      <c r="H1458" s="112">
        <v>44448</v>
      </c>
    </row>
    <row r="1459" spans="1:8" ht="15">
      <c r="A1459" s="108" t="s">
        <v>1346</v>
      </c>
      <c r="B1459" s="109">
        <v>40541</v>
      </c>
      <c r="C1459" s="110">
        <v>2010</v>
      </c>
      <c r="D1459" s="111" t="s">
        <v>233</v>
      </c>
      <c r="E1459" s="111">
        <v>5</v>
      </c>
      <c r="F1459" s="111">
        <v>29</v>
      </c>
      <c r="G1459" s="111" t="s">
        <v>279</v>
      </c>
      <c r="H1459" s="112">
        <v>143872</v>
      </c>
    </row>
    <row r="1460" spans="1:8" ht="15">
      <c r="A1460" s="108" t="s">
        <v>1346</v>
      </c>
      <c r="B1460" s="109">
        <v>40542</v>
      </c>
      <c r="C1460" s="110">
        <v>2010</v>
      </c>
      <c r="D1460" s="111" t="s">
        <v>233</v>
      </c>
      <c r="E1460" s="111">
        <v>5</v>
      </c>
      <c r="F1460" s="111">
        <v>30</v>
      </c>
      <c r="G1460" s="111" t="s">
        <v>280</v>
      </c>
      <c r="H1460" s="112">
        <v>88757</v>
      </c>
    </row>
    <row r="1461" spans="1:8" ht="15">
      <c r="A1461" s="108" t="s">
        <v>1346</v>
      </c>
      <c r="B1461" s="109">
        <v>40543</v>
      </c>
      <c r="C1461" s="110">
        <v>2010</v>
      </c>
      <c r="D1461" s="111" t="s">
        <v>233</v>
      </c>
      <c r="E1461" s="111">
        <v>5</v>
      </c>
      <c r="F1461" s="111">
        <v>31</v>
      </c>
      <c r="G1461" s="111" t="s">
        <v>281</v>
      </c>
      <c r="H1461" s="112">
        <v>56986</v>
      </c>
    </row>
    <row r="1462" spans="1:8" ht="15">
      <c r="A1462" s="108" t="s">
        <v>1190</v>
      </c>
      <c r="B1462" s="109">
        <v>40179</v>
      </c>
      <c r="C1462" s="110">
        <v>2010</v>
      </c>
      <c r="D1462" s="111" t="s">
        <v>1347</v>
      </c>
      <c r="E1462" s="111">
        <v>1</v>
      </c>
      <c r="F1462" s="111">
        <v>1</v>
      </c>
      <c r="G1462" s="111" t="s">
        <v>282</v>
      </c>
      <c r="H1462" s="112">
        <v>88150</v>
      </c>
    </row>
    <row r="1463" spans="1:8" ht="15">
      <c r="A1463" s="108" t="s">
        <v>1190</v>
      </c>
      <c r="B1463" s="109">
        <v>40180</v>
      </c>
      <c r="C1463" s="110">
        <v>2010</v>
      </c>
      <c r="D1463" s="111" t="s">
        <v>1347</v>
      </c>
      <c r="E1463" s="111">
        <v>1</v>
      </c>
      <c r="F1463" s="111">
        <v>2</v>
      </c>
      <c r="G1463" s="111" t="s">
        <v>1343</v>
      </c>
      <c r="H1463" s="112">
        <v>96651</v>
      </c>
    </row>
    <row r="1464" spans="1:8" ht="15">
      <c r="A1464" s="108" t="s">
        <v>1190</v>
      </c>
      <c r="B1464" s="109">
        <v>40181</v>
      </c>
      <c r="C1464" s="110">
        <v>2010</v>
      </c>
      <c r="D1464" s="111" t="s">
        <v>1347</v>
      </c>
      <c r="E1464" s="111">
        <v>1</v>
      </c>
      <c r="F1464" s="111">
        <v>3</v>
      </c>
      <c r="G1464" s="111" t="s">
        <v>1342</v>
      </c>
      <c r="H1464" s="112">
        <v>74280</v>
      </c>
    </row>
    <row r="1465" spans="1:8" ht="15">
      <c r="A1465" s="108" t="s">
        <v>1190</v>
      </c>
      <c r="B1465" s="109">
        <v>40182</v>
      </c>
      <c r="C1465" s="110">
        <v>2010</v>
      </c>
      <c r="D1465" s="111" t="s">
        <v>1347</v>
      </c>
      <c r="E1465" s="111">
        <v>1</v>
      </c>
      <c r="F1465" s="111">
        <v>4</v>
      </c>
      <c r="G1465" s="111" t="s">
        <v>278</v>
      </c>
      <c r="H1465" s="112">
        <v>132681</v>
      </c>
    </row>
    <row r="1466" spans="1:8" ht="15">
      <c r="A1466" s="108" t="s">
        <v>1190</v>
      </c>
      <c r="B1466" s="109">
        <v>40183</v>
      </c>
      <c r="C1466" s="110">
        <v>2010</v>
      </c>
      <c r="D1466" s="111" t="s">
        <v>1347</v>
      </c>
      <c r="E1466" s="111">
        <v>1</v>
      </c>
      <c r="F1466" s="111">
        <v>5</v>
      </c>
      <c r="G1466" s="111" t="s">
        <v>279</v>
      </c>
      <c r="H1466" s="112">
        <v>124596</v>
      </c>
    </row>
    <row r="1467" spans="1:8" ht="15">
      <c r="A1467" s="108" t="s">
        <v>1190</v>
      </c>
      <c r="B1467" s="109">
        <v>40184</v>
      </c>
      <c r="C1467" s="110">
        <v>2010</v>
      </c>
      <c r="D1467" s="111" t="s">
        <v>1347</v>
      </c>
      <c r="E1467" s="111">
        <v>1</v>
      </c>
      <c r="F1467" s="111">
        <v>6</v>
      </c>
      <c r="G1467" s="111" t="s">
        <v>280</v>
      </c>
      <c r="H1467" s="112">
        <v>146985</v>
      </c>
    </row>
    <row r="1468" spans="1:8" ht="15">
      <c r="A1468" s="108" t="s">
        <v>1190</v>
      </c>
      <c r="B1468" s="109">
        <v>40185</v>
      </c>
      <c r="C1468" s="110">
        <v>2010</v>
      </c>
      <c r="D1468" s="111" t="s">
        <v>1347</v>
      </c>
      <c r="E1468" s="111">
        <v>1</v>
      </c>
      <c r="F1468" s="111">
        <v>7</v>
      </c>
      <c r="G1468" s="111" t="s">
        <v>281</v>
      </c>
      <c r="H1468" s="112">
        <v>158320</v>
      </c>
    </row>
    <row r="1469" spans="1:8" ht="15">
      <c r="A1469" s="108" t="s">
        <v>1190</v>
      </c>
      <c r="B1469" s="109">
        <v>40186</v>
      </c>
      <c r="C1469" s="110">
        <v>2010</v>
      </c>
      <c r="D1469" s="111" t="s">
        <v>1347</v>
      </c>
      <c r="E1469" s="111">
        <v>2</v>
      </c>
      <c r="F1469" s="111">
        <v>8</v>
      </c>
      <c r="G1469" s="111" t="s">
        <v>282</v>
      </c>
      <c r="H1469" s="112">
        <v>73878</v>
      </c>
    </row>
    <row r="1470" spans="1:8" ht="15">
      <c r="A1470" s="108" t="s">
        <v>1190</v>
      </c>
      <c r="B1470" s="109">
        <v>40187</v>
      </c>
      <c r="C1470" s="110">
        <v>2010</v>
      </c>
      <c r="D1470" s="111" t="s">
        <v>1347</v>
      </c>
      <c r="E1470" s="111">
        <v>2</v>
      </c>
      <c r="F1470" s="111">
        <v>9</v>
      </c>
      <c r="G1470" s="111" t="s">
        <v>1343</v>
      </c>
      <c r="H1470" s="112">
        <v>86733</v>
      </c>
    </row>
    <row r="1471" spans="1:8" ht="15">
      <c r="A1471" s="108" t="s">
        <v>1190</v>
      </c>
      <c r="B1471" s="109">
        <v>40188</v>
      </c>
      <c r="C1471" s="110">
        <v>2010</v>
      </c>
      <c r="D1471" s="111" t="s">
        <v>1347</v>
      </c>
      <c r="E1471" s="111">
        <v>2</v>
      </c>
      <c r="F1471" s="111">
        <v>10</v>
      </c>
      <c r="G1471" s="111" t="s">
        <v>1342</v>
      </c>
      <c r="H1471" s="112">
        <v>92052</v>
      </c>
    </row>
    <row r="1472" spans="1:8" ht="15">
      <c r="A1472" s="108" t="s">
        <v>1190</v>
      </c>
      <c r="B1472" s="109">
        <v>40189</v>
      </c>
      <c r="C1472" s="110">
        <v>2010</v>
      </c>
      <c r="D1472" s="111" t="s">
        <v>1347</v>
      </c>
      <c r="E1472" s="111">
        <v>2</v>
      </c>
      <c r="F1472" s="111">
        <v>11</v>
      </c>
      <c r="G1472" s="111" t="s">
        <v>278</v>
      </c>
      <c r="H1472" s="112">
        <v>87867</v>
      </c>
    </row>
    <row r="1473" spans="1:8" ht="15">
      <c r="A1473" s="108" t="s">
        <v>1190</v>
      </c>
      <c r="B1473" s="109">
        <v>40190</v>
      </c>
      <c r="C1473" s="110">
        <v>2010</v>
      </c>
      <c r="D1473" s="111" t="s">
        <v>1347</v>
      </c>
      <c r="E1473" s="111">
        <v>2</v>
      </c>
      <c r="F1473" s="111">
        <v>12</v>
      </c>
      <c r="G1473" s="111" t="s">
        <v>279</v>
      </c>
      <c r="H1473" s="112">
        <v>144582</v>
      </c>
    </row>
    <row r="1474" spans="1:8" ht="15">
      <c r="A1474" s="108" t="s">
        <v>1190</v>
      </c>
      <c r="B1474" s="109">
        <v>40191</v>
      </c>
      <c r="C1474" s="110">
        <v>2010</v>
      </c>
      <c r="D1474" s="111" t="s">
        <v>1347</v>
      </c>
      <c r="E1474" s="111">
        <v>2</v>
      </c>
      <c r="F1474" s="111">
        <v>13</v>
      </c>
      <c r="G1474" s="111" t="s">
        <v>280</v>
      </c>
      <c r="H1474" s="112">
        <v>65290</v>
      </c>
    </row>
    <row r="1475" spans="1:8" ht="15">
      <c r="A1475" s="108" t="s">
        <v>1190</v>
      </c>
      <c r="B1475" s="109">
        <v>40192</v>
      </c>
      <c r="C1475" s="110">
        <v>2010</v>
      </c>
      <c r="D1475" s="111" t="s">
        <v>1347</v>
      </c>
      <c r="E1475" s="111">
        <v>2</v>
      </c>
      <c r="F1475" s="111">
        <v>14</v>
      </c>
      <c r="G1475" s="111" t="s">
        <v>281</v>
      </c>
      <c r="H1475" s="112">
        <v>50160</v>
      </c>
    </row>
    <row r="1476" spans="1:8" ht="15">
      <c r="A1476" s="108" t="s">
        <v>1190</v>
      </c>
      <c r="B1476" s="109">
        <v>40193</v>
      </c>
      <c r="C1476" s="110">
        <v>2010</v>
      </c>
      <c r="D1476" s="111" t="s">
        <v>1347</v>
      </c>
      <c r="E1476" s="111">
        <v>3</v>
      </c>
      <c r="F1476" s="111">
        <v>15</v>
      </c>
      <c r="G1476" s="111" t="s">
        <v>282</v>
      </c>
      <c r="H1476" s="112">
        <v>43005</v>
      </c>
    </row>
    <row r="1477" spans="1:8" ht="15">
      <c r="A1477" s="108" t="s">
        <v>1190</v>
      </c>
      <c r="B1477" s="109">
        <v>40194</v>
      </c>
      <c r="C1477" s="110">
        <v>2010</v>
      </c>
      <c r="D1477" s="111" t="s">
        <v>1347</v>
      </c>
      <c r="E1477" s="111">
        <v>3</v>
      </c>
      <c r="F1477" s="111">
        <v>16</v>
      </c>
      <c r="G1477" s="111" t="s">
        <v>1343</v>
      </c>
      <c r="H1477" s="112">
        <v>125586</v>
      </c>
    </row>
    <row r="1478" spans="1:8" ht="15">
      <c r="A1478" s="108" t="s">
        <v>1190</v>
      </c>
      <c r="B1478" s="109">
        <v>40195</v>
      </c>
      <c r="C1478" s="110">
        <v>2010</v>
      </c>
      <c r="D1478" s="111" t="s">
        <v>1347</v>
      </c>
      <c r="E1478" s="111">
        <v>3</v>
      </c>
      <c r="F1478" s="111">
        <v>17</v>
      </c>
      <c r="G1478" s="111" t="s">
        <v>1342</v>
      </c>
      <c r="H1478" s="112">
        <v>40344</v>
      </c>
    </row>
    <row r="1479" spans="1:8" ht="15">
      <c r="A1479" s="108" t="s">
        <v>1190</v>
      </c>
      <c r="B1479" s="109">
        <v>40196</v>
      </c>
      <c r="C1479" s="110">
        <v>2010</v>
      </c>
      <c r="D1479" s="111" t="s">
        <v>1347</v>
      </c>
      <c r="E1479" s="111">
        <v>3</v>
      </c>
      <c r="F1479" s="111">
        <v>18</v>
      </c>
      <c r="G1479" s="111" t="s">
        <v>278</v>
      </c>
      <c r="H1479" s="112">
        <v>139625</v>
      </c>
    </row>
    <row r="1480" spans="1:8" ht="15">
      <c r="A1480" s="108" t="s">
        <v>1190</v>
      </c>
      <c r="B1480" s="109">
        <v>40197</v>
      </c>
      <c r="C1480" s="110">
        <v>2010</v>
      </c>
      <c r="D1480" s="111" t="s">
        <v>1347</v>
      </c>
      <c r="E1480" s="111">
        <v>3</v>
      </c>
      <c r="F1480" s="111">
        <v>19</v>
      </c>
      <c r="G1480" s="111" t="s">
        <v>279</v>
      </c>
      <c r="H1480" s="112">
        <v>67255</v>
      </c>
    </row>
    <row r="1481" spans="1:8" ht="15">
      <c r="A1481" s="108" t="s">
        <v>1190</v>
      </c>
      <c r="B1481" s="109">
        <v>40198</v>
      </c>
      <c r="C1481" s="110">
        <v>2010</v>
      </c>
      <c r="D1481" s="111" t="s">
        <v>1347</v>
      </c>
      <c r="E1481" s="111">
        <v>3</v>
      </c>
      <c r="F1481" s="111">
        <v>20</v>
      </c>
      <c r="G1481" s="111" t="s">
        <v>280</v>
      </c>
      <c r="H1481" s="112">
        <v>50528</v>
      </c>
    </row>
    <row r="1482" spans="1:8" ht="15">
      <c r="A1482" s="108" t="s">
        <v>1190</v>
      </c>
      <c r="B1482" s="109">
        <v>40199</v>
      </c>
      <c r="C1482" s="110">
        <v>2010</v>
      </c>
      <c r="D1482" s="111" t="s">
        <v>1347</v>
      </c>
      <c r="E1482" s="111">
        <v>3</v>
      </c>
      <c r="F1482" s="111">
        <v>21</v>
      </c>
      <c r="G1482" s="111" t="s">
        <v>281</v>
      </c>
      <c r="H1482" s="112">
        <v>58349</v>
      </c>
    </row>
    <row r="1483" spans="1:8" ht="15">
      <c r="A1483" s="108" t="s">
        <v>1190</v>
      </c>
      <c r="B1483" s="109">
        <v>40200</v>
      </c>
      <c r="C1483" s="110">
        <v>2010</v>
      </c>
      <c r="D1483" s="111" t="s">
        <v>1347</v>
      </c>
      <c r="E1483" s="111">
        <v>4</v>
      </c>
      <c r="F1483" s="111">
        <v>22</v>
      </c>
      <c r="G1483" s="111" t="s">
        <v>282</v>
      </c>
      <c r="H1483" s="112">
        <v>119630</v>
      </c>
    </row>
    <row r="1484" spans="1:8" ht="15">
      <c r="A1484" s="108" t="s">
        <v>1190</v>
      </c>
      <c r="B1484" s="109">
        <v>40201</v>
      </c>
      <c r="C1484" s="110">
        <v>2010</v>
      </c>
      <c r="D1484" s="111" t="s">
        <v>1347</v>
      </c>
      <c r="E1484" s="111">
        <v>4</v>
      </c>
      <c r="F1484" s="111">
        <v>23</v>
      </c>
      <c r="G1484" s="111" t="s">
        <v>1343</v>
      </c>
      <c r="H1484" s="112">
        <v>142208</v>
      </c>
    </row>
    <row r="1485" spans="1:8" ht="15">
      <c r="A1485" s="108" t="s">
        <v>1190</v>
      </c>
      <c r="B1485" s="109">
        <v>40202</v>
      </c>
      <c r="C1485" s="110">
        <v>2010</v>
      </c>
      <c r="D1485" s="111" t="s">
        <v>1347</v>
      </c>
      <c r="E1485" s="111">
        <v>4</v>
      </c>
      <c r="F1485" s="111">
        <v>24</v>
      </c>
      <c r="G1485" s="111" t="s">
        <v>1342</v>
      </c>
      <c r="H1485" s="112">
        <v>139774</v>
      </c>
    </row>
    <row r="1486" spans="1:8" ht="15">
      <c r="A1486" s="108" t="s">
        <v>1190</v>
      </c>
      <c r="B1486" s="109">
        <v>40203</v>
      </c>
      <c r="C1486" s="110">
        <v>2010</v>
      </c>
      <c r="D1486" s="111" t="s">
        <v>1347</v>
      </c>
      <c r="E1486" s="111">
        <v>4</v>
      </c>
      <c r="F1486" s="111">
        <v>25</v>
      </c>
      <c r="G1486" s="111" t="s">
        <v>278</v>
      </c>
      <c r="H1486" s="112">
        <v>94322</v>
      </c>
    </row>
    <row r="1487" spans="1:8" ht="15">
      <c r="A1487" s="108" t="s">
        <v>1190</v>
      </c>
      <c r="B1487" s="109">
        <v>40204</v>
      </c>
      <c r="C1487" s="110">
        <v>2010</v>
      </c>
      <c r="D1487" s="111" t="s">
        <v>1347</v>
      </c>
      <c r="E1487" s="111">
        <v>4</v>
      </c>
      <c r="F1487" s="111">
        <v>26</v>
      </c>
      <c r="G1487" s="111" t="s">
        <v>279</v>
      </c>
      <c r="H1487" s="112">
        <v>90917</v>
      </c>
    </row>
    <row r="1488" spans="1:8" ht="15">
      <c r="A1488" s="108" t="s">
        <v>1190</v>
      </c>
      <c r="B1488" s="109">
        <v>40205</v>
      </c>
      <c r="C1488" s="110">
        <v>2010</v>
      </c>
      <c r="D1488" s="111" t="s">
        <v>1347</v>
      </c>
      <c r="E1488" s="111">
        <v>4</v>
      </c>
      <c r="F1488" s="111">
        <v>27</v>
      </c>
      <c r="G1488" s="111" t="s">
        <v>280</v>
      </c>
      <c r="H1488" s="112">
        <v>84837</v>
      </c>
    </row>
    <row r="1489" spans="1:8" ht="15">
      <c r="A1489" s="108" t="s">
        <v>1190</v>
      </c>
      <c r="B1489" s="109">
        <v>40206</v>
      </c>
      <c r="C1489" s="110">
        <v>2010</v>
      </c>
      <c r="D1489" s="111" t="s">
        <v>1347</v>
      </c>
      <c r="E1489" s="111">
        <v>4</v>
      </c>
      <c r="F1489" s="111">
        <v>28</v>
      </c>
      <c r="G1489" s="111" t="s">
        <v>281</v>
      </c>
      <c r="H1489" s="112">
        <v>134873</v>
      </c>
    </row>
    <row r="1490" spans="1:8" ht="15">
      <c r="A1490" s="108" t="s">
        <v>1190</v>
      </c>
      <c r="B1490" s="109">
        <v>40207</v>
      </c>
      <c r="C1490" s="110">
        <v>2010</v>
      </c>
      <c r="D1490" s="111" t="s">
        <v>1347</v>
      </c>
      <c r="E1490" s="111">
        <v>5</v>
      </c>
      <c r="F1490" s="111">
        <v>29</v>
      </c>
      <c r="G1490" s="111" t="s">
        <v>282</v>
      </c>
      <c r="H1490" s="112">
        <v>73239</v>
      </c>
    </row>
    <row r="1491" spans="1:8" ht="15">
      <c r="A1491" s="108" t="s">
        <v>1190</v>
      </c>
      <c r="B1491" s="109">
        <v>40208</v>
      </c>
      <c r="C1491" s="110">
        <v>2010</v>
      </c>
      <c r="D1491" s="111" t="s">
        <v>1347</v>
      </c>
      <c r="E1491" s="111">
        <v>5</v>
      </c>
      <c r="F1491" s="111">
        <v>30</v>
      </c>
      <c r="G1491" s="111" t="s">
        <v>1343</v>
      </c>
      <c r="H1491" s="112">
        <v>140450</v>
      </c>
    </row>
    <row r="1492" spans="1:8" ht="15">
      <c r="A1492" s="108" t="s">
        <v>1190</v>
      </c>
      <c r="B1492" s="109">
        <v>40209</v>
      </c>
      <c r="C1492" s="110">
        <v>2010</v>
      </c>
      <c r="D1492" s="111" t="s">
        <v>1347</v>
      </c>
      <c r="E1492" s="111">
        <v>5</v>
      </c>
      <c r="F1492" s="111">
        <v>31</v>
      </c>
      <c r="G1492" s="111" t="s">
        <v>1342</v>
      </c>
      <c r="H1492" s="112">
        <v>159462</v>
      </c>
    </row>
    <row r="1493" spans="1:8" ht="15">
      <c r="A1493" s="108" t="s">
        <v>1190</v>
      </c>
      <c r="B1493" s="109">
        <v>40210</v>
      </c>
      <c r="C1493" s="110">
        <v>2010</v>
      </c>
      <c r="D1493" s="111" t="s">
        <v>223</v>
      </c>
      <c r="E1493" s="111">
        <v>1</v>
      </c>
      <c r="F1493" s="111">
        <v>1</v>
      </c>
      <c r="G1493" s="111" t="s">
        <v>278</v>
      </c>
      <c r="H1493" s="112">
        <v>42135</v>
      </c>
    </row>
    <row r="1494" spans="1:8" ht="15">
      <c r="A1494" s="108" t="s">
        <v>1190</v>
      </c>
      <c r="B1494" s="109">
        <v>40211</v>
      </c>
      <c r="C1494" s="110">
        <v>2010</v>
      </c>
      <c r="D1494" s="111" t="s">
        <v>223</v>
      </c>
      <c r="E1494" s="111">
        <v>1</v>
      </c>
      <c r="F1494" s="111">
        <v>2</v>
      </c>
      <c r="G1494" s="111" t="s">
        <v>279</v>
      </c>
      <c r="H1494" s="112">
        <v>16643</v>
      </c>
    </row>
    <row r="1495" spans="1:8" ht="15">
      <c r="A1495" s="108" t="s">
        <v>1190</v>
      </c>
      <c r="B1495" s="109">
        <v>40212</v>
      </c>
      <c r="C1495" s="110">
        <v>2010</v>
      </c>
      <c r="D1495" s="111" t="s">
        <v>223</v>
      </c>
      <c r="E1495" s="111">
        <v>1</v>
      </c>
      <c r="F1495" s="111">
        <v>3</v>
      </c>
      <c r="G1495" s="111" t="s">
        <v>280</v>
      </c>
      <c r="H1495" s="112">
        <v>29812</v>
      </c>
    </row>
    <row r="1496" spans="1:8" ht="15">
      <c r="A1496" s="108" t="s">
        <v>1190</v>
      </c>
      <c r="B1496" s="109">
        <v>40213</v>
      </c>
      <c r="C1496" s="110">
        <v>2010</v>
      </c>
      <c r="D1496" s="111" t="s">
        <v>223</v>
      </c>
      <c r="E1496" s="111">
        <v>1</v>
      </c>
      <c r="F1496" s="111">
        <v>4</v>
      </c>
      <c r="G1496" s="111" t="s">
        <v>281</v>
      </c>
      <c r="H1496" s="112">
        <v>80053</v>
      </c>
    </row>
    <row r="1497" spans="1:8" ht="15">
      <c r="A1497" s="108" t="s">
        <v>1190</v>
      </c>
      <c r="B1497" s="109">
        <v>40214</v>
      </c>
      <c r="C1497" s="110">
        <v>2010</v>
      </c>
      <c r="D1497" s="111" t="s">
        <v>223</v>
      </c>
      <c r="E1497" s="111">
        <v>1</v>
      </c>
      <c r="F1497" s="111">
        <v>5</v>
      </c>
      <c r="G1497" s="111" t="s">
        <v>282</v>
      </c>
      <c r="H1497" s="112">
        <v>27451</v>
      </c>
    </row>
    <row r="1498" spans="1:8" ht="15">
      <c r="A1498" s="108" t="s">
        <v>1190</v>
      </c>
      <c r="B1498" s="109">
        <v>40215</v>
      </c>
      <c r="C1498" s="110">
        <v>2010</v>
      </c>
      <c r="D1498" s="111" t="s">
        <v>223</v>
      </c>
      <c r="E1498" s="111">
        <v>1</v>
      </c>
      <c r="F1498" s="111">
        <v>6</v>
      </c>
      <c r="G1498" s="111" t="s">
        <v>1343</v>
      </c>
      <c r="H1498" s="112">
        <v>28910</v>
      </c>
    </row>
    <row r="1499" spans="1:8" ht="15">
      <c r="A1499" s="108" t="s">
        <v>1190</v>
      </c>
      <c r="B1499" s="109">
        <v>40216</v>
      </c>
      <c r="C1499" s="110">
        <v>2010</v>
      </c>
      <c r="D1499" s="111" t="s">
        <v>223</v>
      </c>
      <c r="E1499" s="111">
        <v>1</v>
      </c>
      <c r="F1499" s="111">
        <v>7</v>
      </c>
      <c r="G1499" s="111" t="s">
        <v>1342</v>
      </c>
      <c r="H1499" s="112">
        <v>67651</v>
      </c>
    </row>
    <row r="1500" spans="1:8" ht="15">
      <c r="A1500" s="108" t="s">
        <v>1190</v>
      </c>
      <c r="B1500" s="109">
        <v>40217</v>
      </c>
      <c r="C1500" s="110">
        <v>2010</v>
      </c>
      <c r="D1500" s="111" t="s">
        <v>223</v>
      </c>
      <c r="E1500" s="111">
        <v>2</v>
      </c>
      <c r="F1500" s="111">
        <v>8</v>
      </c>
      <c r="G1500" s="111" t="s">
        <v>278</v>
      </c>
      <c r="H1500" s="112">
        <v>86723</v>
      </c>
    </row>
    <row r="1501" spans="1:8" ht="15">
      <c r="A1501" s="108" t="s">
        <v>1190</v>
      </c>
      <c r="B1501" s="109">
        <v>40218</v>
      </c>
      <c r="C1501" s="110">
        <v>2010</v>
      </c>
      <c r="D1501" s="111" t="s">
        <v>223</v>
      </c>
      <c r="E1501" s="111">
        <v>2</v>
      </c>
      <c r="F1501" s="111">
        <v>9</v>
      </c>
      <c r="G1501" s="111" t="s">
        <v>279</v>
      </c>
      <c r="H1501" s="112">
        <v>75456</v>
      </c>
    </row>
    <row r="1502" spans="1:8" ht="15">
      <c r="A1502" s="108" t="s">
        <v>1190</v>
      </c>
      <c r="B1502" s="109">
        <v>40219</v>
      </c>
      <c r="C1502" s="110">
        <v>2010</v>
      </c>
      <c r="D1502" s="111" t="s">
        <v>223</v>
      </c>
      <c r="E1502" s="111">
        <v>2</v>
      </c>
      <c r="F1502" s="111">
        <v>10</v>
      </c>
      <c r="G1502" s="111" t="s">
        <v>280</v>
      </c>
      <c r="H1502" s="112">
        <v>73925</v>
      </c>
    </row>
    <row r="1503" spans="1:8" ht="15">
      <c r="A1503" s="108" t="s">
        <v>1190</v>
      </c>
      <c r="B1503" s="109">
        <v>40220</v>
      </c>
      <c r="C1503" s="110">
        <v>2010</v>
      </c>
      <c r="D1503" s="111" t="s">
        <v>223</v>
      </c>
      <c r="E1503" s="111">
        <v>2</v>
      </c>
      <c r="F1503" s="111">
        <v>11</v>
      </c>
      <c r="G1503" s="111" t="s">
        <v>281</v>
      </c>
      <c r="H1503" s="112">
        <v>31309</v>
      </c>
    </row>
    <row r="1504" spans="1:8" ht="15">
      <c r="A1504" s="108" t="s">
        <v>1190</v>
      </c>
      <c r="B1504" s="109">
        <v>40221</v>
      </c>
      <c r="C1504" s="110">
        <v>2010</v>
      </c>
      <c r="D1504" s="111" t="s">
        <v>223</v>
      </c>
      <c r="E1504" s="111">
        <v>2</v>
      </c>
      <c r="F1504" s="111">
        <v>12</v>
      </c>
      <c r="G1504" s="111" t="s">
        <v>282</v>
      </c>
      <c r="H1504" s="112">
        <v>74514</v>
      </c>
    </row>
    <row r="1505" spans="1:8" ht="15">
      <c r="A1505" s="108" t="s">
        <v>1190</v>
      </c>
      <c r="B1505" s="109">
        <v>40222</v>
      </c>
      <c r="C1505" s="110">
        <v>2010</v>
      </c>
      <c r="D1505" s="111" t="s">
        <v>223</v>
      </c>
      <c r="E1505" s="111">
        <v>2</v>
      </c>
      <c r="F1505" s="111">
        <v>13</v>
      </c>
      <c r="G1505" s="111" t="s">
        <v>1343</v>
      </c>
      <c r="H1505" s="112">
        <v>64655</v>
      </c>
    </row>
    <row r="1506" spans="1:8" ht="15">
      <c r="A1506" s="108" t="s">
        <v>1190</v>
      </c>
      <c r="B1506" s="109">
        <v>40223</v>
      </c>
      <c r="C1506" s="110">
        <v>2010</v>
      </c>
      <c r="D1506" s="111" t="s">
        <v>223</v>
      </c>
      <c r="E1506" s="111">
        <v>2</v>
      </c>
      <c r="F1506" s="111">
        <v>14</v>
      </c>
      <c r="G1506" s="111" t="s">
        <v>1342</v>
      </c>
      <c r="H1506" s="112">
        <v>69998</v>
      </c>
    </row>
    <row r="1507" spans="1:8" ht="15">
      <c r="A1507" s="108" t="s">
        <v>1190</v>
      </c>
      <c r="B1507" s="109">
        <v>40224</v>
      </c>
      <c r="C1507" s="110">
        <v>2010</v>
      </c>
      <c r="D1507" s="111" t="s">
        <v>223</v>
      </c>
      <c r="E1507" s="111">
        <v>3</v>
      </c>
      <c r="F1507" s="111">
        <v>15</v>
      </c>
      <c r="G1507" s="111" t="s">
        <v>278</v>
      </c>
      <c r="H1507" s="112">
        <v>18089</v>
      </c>
    </row>
    <row r="1508" spans="1:8" ht="15">
      <c r="A1508" s="108" t="s">
        <v>1190</v>
      </c>
      <c r="B1508" s="109">
        <v>40225</v>
      </c>
      <c r="C1508" s="110">
        <v>2010</v>
      </c>
      <c r="D1508" s="111" t="s">
        <v>223</v>
      </c>
      <c r="E1508" s="111">
        <v>3</v>
      </c>
      <c r="F1508" s="111">
        <v>16</v>
      </c>
      <c r="G1508" s="111" t="s">
        <v>279</v>
      </c>
      <c r="H1508" s="112">
        <v>79831</v>
      </c>
    </row>
    <row r="1509" spans="1:8" ht="15">
      <c r="A1509" s="108" t="s">
        <v>1190</v>
      </c>
      <c r="B1509" s="109">
        <v>40226</v>
      </c>
      <c r="C1509" s="110">
        <v>2010</v>
      </c>
      <c r="D1509" s="111" t="s">
        <v>223</v>
      </c>
      <c r="E1509" s="111">
        <v>3</v>
      </c>
      <c r="F1509" s="111">
        <v>17</v>
      </c>
      <c r="G1509" s="111" t="s">
        <v>280</v>
      </c>
      <c r="H1509" s="112">
        <v>75337</v>
      </c>
    </row>
    <row r="1510" spans="1:8" ht="15">
      <c r="A1510" s="108" t="s">
        <v>1190</v>
      </c>
      <c r="B1510" s="109">
        <v>40227</v>
      </c>
      <c r="C1510" s="110">
        <v>2010</v>
      </c>
      <c r="D1510" s="111" t="s">
        <v>223</v>
      </c>
      <c r="E1510" s="111">
        <v>3</v>
      </c>
      <c r="F1510" s="111">
        <v>18</v>
      </c>
      <c r="G1510" s="111" t="s">
        <v>281</v>
      </c>
      <c r="H1510" s="112">
        <v>39933</v>
      </c>
    </row>
    <row r="1511" spans="1:8" ht="15">
      <c r="A1511" s="108" t="s">
        <v>1190</v>
      </c>
      <c r="B1511" s="109">
        <v>40228</v>
      </c>
      <c r="C1511" s="110">
        <v>2010</v>
      </c>
      <c r="D1511" s="111" t="s">
        <v>223</v>
      </c>
      <c r="E1511" s="111">
        <v>3</v>
      </c>
      <c r="F1511" s="111">
        <v>19</v>
      </c>
      <c r="G1511" s="111" t="s">
        <v>282</v>
      </c>
      <c r="H1511" s="112">
        <v>87327</v>
      </c>
    </row>
    <row r="1512" spans="1:8" ht="15">
      <c r="A1512" s="108" t="s">
        <v>1190</v>
      </c>
      <c r="B1512" s="109">
        <v>40229</v>
      </c>
      <c r="C1512" s="110">
        <v>2010</v>
      </c>
      <c r="D1512" s="111" t="s">
        <v>223</v>
      </c>
      <c r="E1512" s="111">
        <v>3</v>
      </c>
      <c r="F1512" s="111">
        <v>20</v>
      </c>
      <c r="G1512" s="111" t="s">
        <v>1343</v>
      </c>
      <c r="H1512" s="112">
        <v>30306</v>
      </c>
    </row>
    <row r="1513" spans="1:8" ht="15">
      <c r="A1513" s="108" t="s">
        <v>1190</v>
      </c>
      <c r="B1513" s="109">
        <v>40230</v>
      </c>
      <c r="C1513" s="110">
        <v>2010</v>
      </c>
      <c r="D1513" s="111" t="s">
        <v>223</v>
      </c>
      <c r="E1513" s="111">
        <v>3</v>
      </c>
      <c r="F1513" s="111">
        <v>21</v>
      </c>
      <c r="G1513" s="111" t="s">
        <v>1342</v>
      </c>
      <c r="H1513" s="112">
        <v>86074</v>
      </c>
    </row>
    <row r="1514" spans="1:8" ht="15">
      <c r="A1514" s="108" t="s">
        <v>1190</v>
      </c>
      <c r="B1514" s="109">
        <v>40231</v>
      </c>
      <c r="C1514" s="110">
        <v>2010</v>
      </c>
      <c r="D1514" s="111" t="s">
        <v>223</v>
      </c>
      <c r="E1514" s="111">
        <v>4</v>
      </c>
      <c r="F1514" s="111">
        <v>22</v>
      </c>
      <c r="G1514" s="111" t="s">
        <v>278</v>
      </c>
      <c r="H1514" s="112">
        <v>30217</v>
      </c>
    </row>
    <row r="1515" spans="1:8" ht="15">
      <c r="A1515" s="108" t="s">
        <v>1190</v>
      </c>
      <c r="B1515" s="109">
        <v>40232</v>
      </c>
      <c r="C1515" s="110">
        <v>2010</v>
      </c>
      <c r="D1515" s="111" t="s">
        <v>223</v>
      </c>
      <c r="E1515" s="111">
        <v>4</v>
      </c>
      <c r="F1515" s="111">
        <v>23</v>
      </c>
      <c r="G1515" s="111" t="s">
        <v>279</v>
      </c>
      <c r="H1515" s="112">
        <v>43925</v>
      </c>
    </row>
    <row r="1516" spans="1:8" ht="15">
      <c r="A1516" s="108" t="s">
        <v>1190</v>
      </c>
      <c r="B1516" s="109">
        <v>40233</v>
      </c>
      <c r="C1516" s="110">
        <v>2010</v>
      </c>
      <c r="D1516" s="111" t="s">
        <v>223</v>
      </c>
      <c r="E1516" s="111">
        <v>4</v>
      </c>
      <c r="F1516" s="111">
        <v>24</v>
      </c>
      <c r="G1516" s="111" t="s">
        <v>280</v>
      </c>
      <c r="H1516" s="112">
        <v>65979</v>
      </c>
    </row>
    <row r="1517" spans="1:8" ht="15">
      <c r="A1517" s="108" t="s">
        <v>1190</v>
      </c>
      <c r="B1517" s="109">
        <v>40234</v>
      </c>
      <c r="C1517" s="110">
        <v>2010</v>
      </c>
      <c r="D1517" s="111" t="s">
        <v>223</v>
      </c>
      <c r="E1517" s="111">
        <v>4</v>
      </c>
      <c r="F1517" s="111">
        <v>25</v>
      </c>
      <c r="G1517" s="111" t="s">
        <v>281</v>
      </c>
      <c r="H1517" s="112">
        <v>66947</v>
      </c>
    </row>
    <row r="1518" spans="1:8" ht="15">
      <c r="A1518" s="108" t="s">
        <v>1190</v>
      </c>
      <c r="B1518" s="109">
        <v>40235</v>
      </c>
      <c r="C1518" s="110">
        <v>2010</v>
      </c>
      <c r="D1518" s="111" t="s">
        <v>223</v>
      </c>
      <c r="E1518" s="111">
        <v>4</v>
      </c>
      <c r="F1518" s="111">
        <v>26</v>
      </c>
      <c r="G1518" s="111" t="s">
        <v>282</v>
      </c>
      <c r="H1518" s="112">
        <v>24421</v>
      </c>
    </row>
    <row r="1519" spans="1:8" ht="15">
      <c r="A1519" s="108" t="s">
        <v>1190</v>
      </c>
      <c r="B1519" s="109">
        <v>40236</v>
      </c>
      <c r="C1519" s="110">
        <v>2010</v>
      </c>
      <c r="D1519" s="111" t="s">
        <v>223</v>
      </c>
      <c r="E1519" s="111">
        <v>4</v>
      </c>
      <c r="F1519" s="111">
        <v>27</v>
      </c>
      <c r="G1519" s="111" t="s">
        <v>1343</v>
      </c>
      <c r="H1519" s="112">
        <v>16781</v>
      </c>
    </row>
    <row r="1520" spans="1:8" ht="15">
      <c r="A1520" s="108" t="s">
        <v>1190</v>
      </c>
      <c r="B1520" s="109">
        <v>40237</v>
      </c>
      <c r="C1520" s="110">
        <v>2010</v>
      </c>
      <c r="D1520" s="111" t="s">
        <v>223</v>
      </c>
      <c r="E1520" s="111">
        <v>4</v>
      </c>
      <c r="F1520" s="111">
        <v>28</v>
      </c>
      <c r="G1520" s="111" t="s">
        <v>1342</v>
      </c>
      <c r="H1520" s="112">
        <v>87518</v>
      </c>
    </row>
    <row r="1521" spans="1:8" ht="15">
      <c r="A1521" s="108" t="s">
        <v>1190</v>
      </c>
      <c r="B1521" s="109">
        <v>40238</v>
      </c>
      <c r="C1521" s="110">
        <v>2010</v>
      </c>
      <c r="D1521" s="111" t="s">
        <v>224</v>
      </c>
      <c r="E1521" s="111">
        <v>1</v>
      </c>
      <c r="F1521" s="111">
        <v>1</v>
      </c>
      <c r="G1521" s="111" t="s">
        <v>278</v>
      </c>
      <c r="H1521" s="112">
        <v>43666</v>
      </c>
    </row>
    <row r="1522" spans="1:8" ht="15">
      <c r="A1522" s="108" t="s">
        <v>1190</v>
      </c>
      <c r="B1522" s="109">
        <v>40239</v>
      </c>
      <c r="C1522" s="110">
        <v>2010</v>
      </c>
      <c r="D1522" s="111" t="s">
        <v>224</v>
      </c>
      <c r="E1522" s="111">
        <v>1</v>
      </c>
      <c r="F1522" s="111">
        <v>2</v>
      </c>
      <c r="G1522" s="111" t="s">
        <v>279</v>
      </c>
      <c r="H1522" s="112">
        <v>44301</v>
      </c>
    </row>
    <row r="1523" spans="1:8" ht="15">
      <c r="A1523" s="108" t="s">
        <v>1190</v>
      </c>
      <c r="B1523" s="109">
        <v>40240</v>
      </c>
      <c r="C1523" s="110">
        <v>2010</v>
      </c>
      <c r="D1523" s="111" t="s">
        <v>224</v>
      </c>
      <c r="E1523" s="111">
        <v>1</v>
      </c>
      <c r="F1523" s="111">
        <v>3</v>
      </c>
      <c r="G1523" s="111" t="s">
        <v>280</v>
      </c>
      <c r="H1523" s="112">
        <v>32817</v>
      </c>
    </row>
    <row r="1524" spans="1:8" ht="15">
      <c r="A1524" s="108" t="s">
        <v>1190</v>
      </c>
      <c r="B1524" s="109">
        <v>40241</v>
      </c>
      <c r="C1524" s="110">
        <v>2010</v>
      </c>
      <c r="D1524" s="111" t="s">
        <v>224</v>
      </c>
      <c r="E1524" s="111">
        <v>1</v>
      </c>
      <c r="F1524" s="111">
        <v>4</v>
      </c>
      <c r="G1524" s="111" t="s">
        <v>281</v>
      </c>
      <c r="H1524" s="112">
        <v>43416</v>
      </c>
    </row>
    <row r="1525" spans="1:8" ht="15">
      <c r="A1525" s="108" t="s">
        <v>1190</v>
      </c>
      <c r="B1525" s="109">
        <v>40242</v>
      </c>
      <c r="C1525" s="110">
        <v>2010</v>
      </c>
      <c r="D1525" s="111" t="s">
        <v>224</v>
      </c>
      <c r="E1525" s="111">
        <v>1</v>
      </c>
      <c r="F1525" s="111">
        <v>5</v>
      </c>
      <c r="G1525" s="111" t="s">
        <v>282</v>
      </c>
      <c r="H1525" s="112">
        <v>16434</v>
      </c>
    </row>
    <row r="1526" spans="1:8" ht="15">
      <c r="A1526" s="108" t="s">
        <v>1190</v>
      </c>
      <c r="B1526" s="109">
        <v>40243</v>
      </c>
      <c r="C1526" s="110">
        <v>2010</v>
      </c>
      <c r="D1526" s="111" t="s">
        <v>224</v>
      </c>
      <c r="E1526" s="111">
        <v>1</v>
      </c>
      <c r="F1526" s="111">
        <v>6</v>
      </c>
      <c r="G1526" s="111" t="s">
        <v>1343</v>
      </c>
      <c r="H1526" s="112">
        <v>36721</v>
      </c>
    </row>
    <row r="1527" spans="1:8" ht="15">
      <c r="A1527" s="108" t="s">
        <v>1190</v>
      </c>
      <c r="B1527" s="109">
        <v>40244</v>
      </c>
      <c r="C1527" s="110">
        <v>2010</v>
      </c>
      <c r="D1527" s="111" t="s">
        <v>224</v>
      </c>
      <c r="E1527" s="111">
        <v>1</v>
      </c>
      <c r="F1527" s="111">
        <v>7</v>
      </c>
      <c r="G1527" s="111" t="s">
        <v>1342</v>
      </c>
      <c r="H1527" s="112">
        <v>22215</v>
      </c>
    </row>
    <row r="1528" spans="1:8" ht="15">
      <c r="A1528" s="108" t="s">
        <v>1190</v>
      </c>
      <c r="B1528" s="109">
        <v>40245</v>
      </c>
      <c r="C1528" s="110">
        <v>2010</v>
      </c>
      <c r="D1528" s="111" t="s">
        <v>224</v>
      </c>
      <c r="E1528" s="111">
        <v>2</v>
      </c>
      <c r="F1528" s="111">
        <v>8</v>
      </c>
      <c r="G1528" s="111" t="s">
        <v>278</v>
      </c>
      <c r="H1528" s="112">
        <v>20269</v>
      </c>
    </row>
    <row r="1529" spans="1:8" ht="15">
      <c r="A1529" s="108" t="s">
        <v>1190</v>
      </c>
      <c r="B1529" s="109">
        <v>40246</v>
      </c>
      <c r="C1529" s="110">
        <v>2010</v>
      </c>
      <c r="D1529" s="111" t="s">
        <v>224</v>
      </c>
      <c r="E1529" s="111">
        <v>2</v>
      </c>
      <c r="F1529" s="111">
        <v>9</v>
      </c>
      <c r="G1529" s="111" t="s">
        <v>279</v>
      </c>
      <c r="H1529" s="112">
        <v>50372</v>
      </c>
    </row>
    <row r="1530" spans="1:8" ht="15">
      <c r="A1530" s="108" t="s">
        <v>1190</v>
      </c>
      <c r="B1530" s="109">
        <v>40247</v>
      </c>
      <c r="C1530" s="110">
        <v>2010</v>
      </c>
      <c r="D1530" s="111" t="s">
        <v>224</v>
      </c>
      <c r="E1530" s="111">
        <v>2</v>
      </c>
      <c r="F1530" s="111">
        <v>10</v>
      </c>
      <c r="G1530" s="111" t="s">
        <v>280</v>
      </c>
      <c r="H1530" s="112">
        <v>62453</v>
      </c>
    </row>
    <row r="1531" spans="1:8" ht="15">
      <c r="A1531" s="108" t="s">
        <v>1190</v>
      </c>
      <c r="B1531" s="109">
        <v>40248</v>
      </c>
      <c r="C1531" s="110">
        <v>2010</v>
      </c>
      <c r="D1531" s="111" t="s">
        <v>224</v>
      </c>
      <c r="E1531" s="111">
        <v>2</v>
      </c>
      <c r="F1531" s="111">
        <v>11</v>
      </c>
      <c r="G1531" s="111" t="s">
        <v>281</v>
      </c>
      <c r="H1531" s="112">
        <v>14142</v>
      </c>
    </row>
    <row r="1532" spans="1:8" ht="15">
      <c r="A1532" s="108" t="s">
        <v>1190</v>
      </c>
      <c r="B1532" s="109">
        <v>40249</v>
      </c>
      <c r="C1532" s="110">
        <v>2010</v>
      </c>
      <c r="D1532" s="111" t="s">
        <v>224</v>
      </c>
      <c r="E1532" s="111">
        <v>2</v>
      </c>
      <c r="F1532" s="111">
        <v>12</v>
      </c>
      <c r="G1532" s="111" t="s">
        <v>282</v>
      </c>
      <c r="H1532" s="112">
        <v>79890</v>
      </c>
    </row>
    <row r="1533" spans="1:8" ht="15">
      <c r="A1533" s="108" t="s">
        <v>1190</v>
      </c>
      <c r="B1533" s="109">
        <v>40250</v>
      </c>
      <c r="C1533" s="110">
        <v>2010</v>
      </c>
      <c r="D1533" s="111" t="s">
        <v>224</v>
      </c>
      <c r="E1533" s="111">
        <v>2</v>
      </c>
      <c r="F1533" s="111">
        <v>13</v>
      </c>
      <c r="G1533" s="111" t="s">
        <v>1343</v>
      </c>
      <c r="H1533" s="112">
        <v>62726</v>
      </c>
    </row>
    <row r="1534" spans="1:8" ht="15">
      <c r="A1534" s="108" t="s">
        <v>1190</v>
      </c>
      <c r="B1534" s="109">
        <v>40251</v>
      </c>
      <c r="C1534" s="110">
        <v>2010</v>
      </c>
      <c r="D1534" s="111" t="s">
        <v>224</v>
      </c>
      <c r="E1534" s="111">
        <v>2</v>
      </c>
      <c r="F1534" s="111">
        <v>14</v>
      </c>
      <c r="G1534" s="111" t="s">
        <v>1342</v>
      </c>
      <c r="H1534" s="112">
        <v>18781</v>
      </c>
    </row>
    <row r="1535" spans="1:8" ht="15">
      <c r="A1535" s="108" t="s">
        <v>1190</v>
      </c>
      <c r="B1535" s="109">
        <v>40252</v>
      </c>
      <c r="C1535" s="110">
        <v>2010</v>
      </c>
      <c r="D1535" s="111" t="s">
        <v>224</v>
      </c>
      <c r="E1535" s="111">
        <v>3</v>
      </c>
      <c r="F1535" s="111">
        <v>15</v>
      </c>
      <c r="G1535" s="111" t="s">
        <v>278</v>
      </c>
      <c r="H1535" s="112">
        <v>22418</v>
      </c>
    </row>
    <row r="1536" spans="1:8" ht="15">
      <c r="A1536" s="108" t="s">
        <v>1190</v>
      </c>
      <c r="B1536" s="109">
        <v>40253</v>
      </c>
      <c r="C1536" s="110">
        <v>2010</v>
      </c>
      <c r="D1536" s="111" t="s">
        <v>224</v>
      </c>
      <c r="E1536" s="111">
        <v>3</v>
      </c>
      <c r="F1536" s="111">
        <v>16</v>
      </c>
      <c r="G1536" s="111" t="s">
        <v>279</v>
      </c>
      <c r="H1536" s="112">
        <v>22558</v>
      </c>
    </row>
    <row r="1537" spans="1:8" ht="15">
      <c r="A1537" s="108" t="s">
        <v>1190</v>
      </c>
      <c r="B1537" s="109">
        <v>40254</v>
      </c>
      <c r="C1537" s="110">
        <v>2010</v>
      </c>
      <c r="D1537" s="111" t="s">
        <v>224</v>
      </c>
      <c r="E1537" s="111">
        <v>3</v>
      </c>
      <c r="F1537" s="111">
        <v>17</v>
      </c>
      <c r="G1537" s="111" t="s">
        <v>280</v>
      </c>
      <c r="H1537" s="112">
        <v>27454</v>
      </c>
    </row>
    <row r="1538" spans="1:8" ht="15">
      <c r="A1538" s="108" t="s">
        <v>1190</v>
      </c>
      <c r="B1538" s="109">
        <v>40255</v>
      </c>
      <c r="C1538" s="110">
        <v>2010</v>
      </c>
      <c r="D1538" s="111" t="s">
        <v>224</v>
      </c>
      <c r="E1538" s="111">
        <v>3</v>
      </c>
      <c r="F1538" s="111">
        <v>18</v>
      </c>
      <c r="G1538" s="111" t="s">
        <v>281</v>
      </c>
      <c r="H1538" s="112">
        <v>40711</v>
      </c>
    </row>
    <row r="1539" spans="1:8" ht="15">
      <c r="A1539" s="108" t="s">
        <v>1190</v>
      </c>
      <c r="B1539" s="109">
        <v>40256</v>
      </c>
      <c r="C1539" s="110">
        <v>2010</v>
      </c>
      <c r="D1539" s="111" t="s">
        <v>224</v>
      </c>
      <c r="E1539" s="111">
        <v>3</v>
      </c>
      <c r="F1539" s="111">
        <v>19</v>
      </c>
      <c r="G1539" s="111" t="s">
        <v>282</v>
      </c>
      <c r="H1539" s="112">
        <v>48723</v>
      </c>
    </row>
    <row r="1540" spans="1:8" ht="15">
      <c r="A1540" s="108" t="s">
        <v>1190</v>
      </c>
      <c r="B1540" s="109">
        <v>40257</v>
      </c>
      <c r="C1540" s="110">
        <v>2010</v>
      </c>
      <c r="D1540" s="111" t="s">
        <v>224</v>
      </c>
      <c r="E1540" s="111">
        <v>3</v>
      </c>
      <c r="F1540" s="111">
        <v>20</v>
      </c>
      <c r="G1540" s="111" t="s">
        <v>1343</v>
      </c>
      <c r="H1540" s="112">
        <v>51897</v>
      </c>
    </row>
    <row r="1541" spans="1:8" ht="15">
      <c r="A1541" s="108" t="s">
        <v>1190</v>
      </c>
      <c r="B1541" s="109">
        <v>40258</v>
      </c>
      <c r="C1541" s="110">
        <v>2010</v>
      </c>
      <c r="D1541" s="111" t="s">
        <v>224</v>
      </c>
      <c r="E1541" s="111">
        <v>3</v>
      </c>
      <c r="F1541" s="111">
        <v>21</v>
      </c>
      <c r="G1541" s="111" t="s">
        <v>1342</v>
      </c>
      <c r="H1541" s="112">
        <v>83879</v>
      </c>
    </row>
    <row r="1542" spans="1:8" ht="15">
      <c r="A1542" s="108" t="s">
        <v>1190</v>
      </c>
      <c r="B1542" s="109">
        <v>40259</v>
      </c>
      <c r="C1542" s="110">
        <v>2010</v>
      </c>
      <c r="D1542" s="111" t="s">
        <v>224</v>
      </c>
      <c r="E1542" s="111">
        <v>4</v>
      </c>
      <c r="F1542" s="111">
        <v>22</v>
      </c>
      <c r="G1542" s="111" t="s">
        <v>278</v>
      </c>
      <c r="H1542" s="112">
        <v>53464</v>
      </c>
    </row>
    <row r="1543" spans="1:8" ht="15">
      <c r="A1543" s="108" t="s">
        <v>1190</v>
      </c>
      <c r="B1543" s="109">
        <v>40260</v>
      </c>
      <c r="C1543" s="110">
        <v>2010</v>
      </c>
      <c r="D1543" s="111" t="s">
        <v>224</v>
      </c>
      <c r="E1543" s="111">
        <v>4</v>
      </c>
      <c r="F1543" s="111">
        <v>23</v>
      </c>
      <c r="G1543" s="111" t="s">
        <v>279</v>
      </c>
      <c r="H1543" s="112">
        <v>55937</v>
      </c>
    </row>
    <row r="1544" spans="1:8" ht="15">
      <c r="A1544" s="108" t="s">
        <v>1190</v>
      </c>
      <c r="B1544" s="109">
        <v>40261</v>
      </c>
      <c r="C1544" s="110">
        <v>2010</v>
      </c>
      <c r="D1544" s="111" t="s">
        <v>224</v>
      </c>
      <c r="E1544" s="111">
        <v>4</v>
      </c>
      <c r="F1544" s="111">
        <v>24</v>
      </c>
      <c r="G1544" s="111" t="s">
        <v>280</v>
      </c>
      <c r="H1544" s="112">
        <v>44551</v>
      </c>
    </row>
    <row r="1545" spans="1:8" ht="15">
      <c r="A1545" s="108" t="s">
        <v>1190</v>
      </c>
      <c r="B1545" s="109">
        <v>40262</v>
      </c>
      <c r="C1545" s="110">
        <v>2010</v>
      </c>
      <c r="D1545" s="111" t="s">
        <v>224</v>
      </c>
      <c r="E1545" s="111">
        <v>4</v>
      </c>
      <c r="F1545" s="111">
        <v>25</v>
      </c>
      <c r="G1545" s="111" t="s">
        <v>281</v>
      </c>
      <c r="H1545" s="112">
        <v>70586</v>
      </c>
    </row>
    <row r="1546" spans="1:8" ht="15">
      <c r="A1546" s="108" t="s">
        <v>1190</v>
      </c>
      <c r="B1546" s="109">
        <v>40263</v>
      </c>
      <c r="C1546" s="110">
        <v>2010</v>
      </c>
      <c r="D1546" s="111" t="s">
        <v>224</v>
      </c>
      <c r="E1546" s="111">
        <v>4</v>
      </c>
      <c r="F1546" s="111">
        <v>26</v>
      </c>
      <c r="G1546" s="111" t="s">
        <v>282</v>
      </c>
      <c r="H1546" s="112">
        <v>47622</v>
      </c>
    </row>
    <row r="1547" spans="1:8" ht="15">
      <c r="A1547" s="108" t="s">
        <v>1190</v>
      </c>
      <c r="B1547" s="109">
        <v>40264</v>
      </c>
      <c r="C1547" s="110">
        <v>2010</v>
      </c>
      <c r="D1547" s="111" t="s">
        <v>224</v>
      </c>
      <c r="E1547" s="111">
        <v>4</v>
      </c>
      <c r="F1547" s="111">
        <v>27</v>
      </c>
      <c r="G1547" s="111" t="s">
        <v>1343</v>
      </c>
      <c r="H1547" s="112">
        <v>26663</v>
      </c>
    </row>
    <row r="1548" spans="1:8" ht="15">
      <c r="A1548" s="108" t="s">
        <v>1190</v>
      </c>
      <c r="B1548" s="109">
        <v>40265</v>
      </c>
      <c r="C1548" s="110">
        <v>2010</v>
      </c>
      <c r="D1548" s="111" t="s">
        <v>224</v>
      </c>
      <c r="E1548" s="111">
        <v>4</v>
      </c>
      <c r="F1548" s="111">
        <v>28</v>
      </c>
      <c r="G1548" s="111" t="s">
        <v>1342</v>
      </c>
      <c r="H1548" s="112">
        <v>68001</v>
      </c>
    </row>
    <row r="1549" spans="1:8" ht="15">
      <c r="A1549" s="108" t="s">
        <v>1190</v>
      </c>
      <c r="B1549" s="109">
        <v>40266</v>
      </c>
      <c r="C1549" s="110">
        <v>2010</v>
      </c>
      <c r="D1549" s="111" t="s">
        <v>224</v>
      </c>
      <c r="E1549" s="111">
        <v>5</v>
      </c>
      <c r="F1549" s="111">
        <v>29</v>
      </c>
      <c r="G1549" s="111" t="s">
        <v>278</v>
      </c>
      <c r="H1549" s="112">
        <v>60595</v>
      </c>
    </row>
    <row r="1550" spans="1:8" ht="15">
      <c r="A1550" s="108" t="s">
        <v>1190</v>
      </c>
      <c r="B1550" s="109">
        <v>40267</v>
      </c>
      <c r="C1550" s="110">
        <v>2010</v>
      </c>
      <c r="D1550" s="111" t="s">
        <v>224</v>
      </c>
      <c r="E1550" s="111">
        <v>5</v>
      </c>
      <c r="F1550" s="111">
        <v>30</v>
      </c>
      <c r="G1550" s="111" t="s">
        <v>279</v>
      </c>
      <c r="H1550" s="112">
        <v>59145</v>
      </c>
    </row>
    <row r="1551" spans="1:8" ht="15">
      <c r="A1551" s="108" t="s">
        <v>1190</v>
      </c>
      <c r="B1551" s="109">
        <v>40268</v>
      </c>
      <c r="C1551" s="110">
        <v>2010</v>
      </c>
      <c r="D1551" s="111" t="s">
        <v>224</v>
      </c>
      <c r="E1551" s="111">
        <v>5</v>
      </c>
      <c r="F1551" s="111">
        <v>31</v>
      </c>
      <c r="G1551" s="111" t="s">
        <v>280</v>
      </c>
      <c r="H1551" s="112">
        <v>43641</v>
      </c>
    </row>
    <row r="1552" spans="1:8" ht="15">
      <c r="A1552" s="108" t="s">
        <v>1190</v>
      </c>
      <c r="B1552" s="109">
        <v>40269</v>
      </c>
      <c r="C1552" s="110">
        <v>2010</v>
      </c>
      <c r="D1552" s="111" t="s">
        <v>225</v>
      </c>
      <c r="E1552" s="111">
        <v>1</v>
      </c>
      <c r="F1552" s="111">
        <v>1</v>
      </c>
      <c r="G1552" s="111" t="s">
        <v>281</v>
      </c>
      <c r="H1552" s="112">
        <v>45617</v>
      </c>
    </row>
    <row r="1553" spans="1:8" ht="15">
      <c r="A1553" s="108" t="s">
        <v>1190</v>
      </c>
      <c r="B1553" s="109">
        <v>40270</v>
      </c>
      <c r="C1553" s="110">
        <v>2010</v>
      </c>
      <c r="D1553" s="111" t="s">
        <v>225</v>
      </c>
      <c r="E1553" s="111">
        <v>1</v>
      </c>
      <c r="F1553" s="111">
        <v>2</v>
      </c>
      <c r="G1553" s="111" t="s">
        <v>282</v>
      </c>
      <c r="H1553" s="112">
        <v>43868</v>
      </c>
    </row>
    <row r="1554" spans="1:8" ht="15">
      <c r="A1554" s="108" t="s">
        <v>1190</v>
      </c>
      <c r="B1554" s="109">
        <v>40271</v>
      </c>
      <c r="C1554" s="110">
        <v>2010</v>
      </c>
      <c r="D1554" s="111" t="s">
        <v>225</v>
      </c>
      <c r="E1554" s="111">
        <v>1</v>
      </c>
      <c r="F1554" s="111">
        <v>3</v>
      </c>
      <c r="G1554" s="111" t="s">
        <v>1343</v>
      </c>
      <c r="H1554" s="112">
        <v>68423</v>
      </c>
    </row>
    <row r="1555" spans="1:8" ht="15">
      <c r="A1555" s="108" t="s">
        <v>1190</v>
      </c>
      <c r="B1555" s="109">
        <v>40272</v>
      </c>
      <c r="C1555" s="110">
        <v>2010</v>
      </c>
      <c r="D1555" s="111" t="s">
        <v>225</v>
      </c>
      <c r="E1555" s="111">
        <v>1</v>
      </c>
      <c r="F1555" s="111">
        <v>4</v>
      </c>
      <c r="G1555" s="111" t="s">
        <v>1342</v>
      </c>
      <c r="H1555" s="112">
        <v>32850</v>
      </c>
    </row>
    <row r="1556" spans="1:8" ht="15">
      <c r="A1556" s="108" t="s">
        <v>1190</v>
      </c>
      <c r="B1556" s="109">
        <v>40273</v>
      </c>
      <c r="C1556" s="110">
        <v>2010</v>
      </c>
      <c r="D1556" s="111" t="s">
        <v>225</v>
      </c>
      <c r="E1556" s="111">
        <v>1</v>
      </c>
      <c r="F1556" s="111">
        <v>5</v>
      </c>
      <c r="G1556" s="111" t="s">
        <v>278</v>
      </c>
      <c r="H1556" s="112">
        <v>29366</v>
      </c>
    </row>
    <row r="1557" spans="1:8" ht="15">
      <c r="A1557" s="108" t="s">
        <v>1190</v>
      </c>
      <c r="B1557" s="109">
        <v>40274</v>
      </c>
      <c r="C1557" s="110">
        <v>2010</v>
      </c>
      <c r="D1557" s="111" t="s">
        <v>225</v>
      </c>
      <c r="E1557" s="111">
        <v>1</v>
      </c>
      <c r="F1557" s="111">
        <v>6</v>
      </c>
      <c r="G1557" s="111" t="s">
        <v>279</v>
      </c>
      <c r="H1557" s="112">
        <v>59781</v>
      </c>
    </row>
    <row r="1558" spans="1:8" ht="15">
      <c r="A1558" s="108" t="s">
        <v>1190</v>
      </c>
      <c r="B1558" s="109">
        <v>40275</v>
      </c>
      <c r="C1558" s="110">
        <v>2010</v>
      </c>
      <c r="D1558" s="111" t="s">
        <v>225</v>
      </c>
      <c r="E1558" s="111">
        <v>1</v>
      </c>
      <c r="F1558" s="111">
        <v>7</v>
      </c>
      <c r="G1558" s="111" t="s">
        <v>280</v>
      </c>
      <c r="H1558" s="112">
        <v>14968</v>
      </c>
    </row>
    <row r="1559" spans="1:8" ht="15">
      <c r="A1559" s="108" t="s">
        <v>1190</v>
      </c>
      <c r="B1559" s="109">
        <v>40276</v>
      </c>
      <c r="C1559" s="110">
        <v>2010</v>
      </c>
      <c r="D1559" s="111" t="s">
        <v>225</v>
      </c>
      <c r="E1559" s="111">
        <v>2</v>
      </c>
      <c r="F1559" s="111">
        <v>8</v>
      </c>
      <c r="G1559" s="111" t="s">
        <v>281</v>
      </c>
      <c r="H1559" s="112">
        <v>55288</v>
      </c>
    </row>
    <row r="1560" spans="1:8" ht="15">
      <c r="A1560" s="108" t="s">
        <v>1190</v>
      </c>
      <c r="B1560" s="109">
        <v>40277</v>
      </c>
      <c r="C1560" s="110">
        <v>2010</v>
      </c>
      <c r="D1560" s="111" t="s">
        <v>225</v>
      </c>
      <c r="E1560" s="111">
        <v>2</v>
      </c>
      <c r="F1560" s="111">
        <v>9</v>
      </c>
      <c r="G1560" s="111" t="s">
        <v>282</v>
      </c>
      <c r="H1560" s="112">
        <v>26286</v>
      </c>
    </row>
    <row r="1561" spans="1:8" ht="15">
      <c r="A1561" s="108" t="s">
        <v>1190</v>
      </c>
      <c r="B1561" s="109">
        <v>40278</v>
      </c>
      <c r="C1561" s="110">
        <v>2010</v>
      </c>
      <c r="D1561" s="111" t="s">
        <v>225</v>
      </c>
      <c r="E1561" s="111">
        <v>2</v>
      </c>
      <c r="F1561" s="111">
        <v>10</v>
      </c>
      <c r="G1561" s="111" t="s">
        <v>1343</v>
      </c>
      <c r="H1561" s="112">
        <v>63371</v>
      </c>
    </row>
    <row r="1562" spans="1:8" ht="15">
      <c r="A1562" s="108" t="s">
        <v>1190</v>
      </c>
      <c r="B1562" s="109">
        <v>40279</v>
      </c>
      <c r="C1562" s="110">
        <v>2010</v>
      </c>
      <c r="D1562" s="111" t="s">
        <v>225</v>
      </c>
      <c r="E1562" s="111">
        <v>2</v>
      </c>
      <c r="F1562" s="111">
        <v>11</v>
      </c>
      <c r="G1562" s="111" t="s">
        <v>1342</v>
      </c>
      <c r="H1562" s="112">
        <v>20035</v>
      </c>
    </row>
    <row r="1563" spans="1:8" ht="15">
      <c r="A1563" s="108" t="s">
        <v>1190</v>
      </c>
      <c r="B1563" s="109">
        <v>40280</v>
      </c>
      <c r="C1563" s="110">
        <v>2010</v>
      </c>
      <c r="D1563" s="111" t="s">
        <v>225</v>
      </c>
      <c r="E1563" s="111">
        <v>2</v>
      </c>
      <c r="F1563" s="111">
        <v>12</v>
      </c>
      <c r="G1563" s="111" t="s">
        <v>278</v>
      </c>
      <c r="H1563" s="112">
        <v>54174</v>
      </c>
    </row>
    <row r="1564" spans="1:8" ht="15">
      <c r="A1564" s="108" t="s">
        <v>1190</v>
      </c>
      <c r="B1564" s="109">
        <v>40281</v>
      </c>
      <c r="C1564" s="110">
        <v>2010</v>
      </c>
      <c r="D1564" s="111" t="s">
        <v>225</v>
      </c>
      <c r="E1564" s="111">
        <v>2</v>
      </c>
      <c r="F1564" s="111">
        <v>13</v>
      </c>
      <c r="G1564" s="111" t="s">
        <v>279</v>
      </c>
      <c r="H1564" s="112">
        <v>39641</v>
      </c>
    </row>
    <row r="1565" spans="1:8" ht="15">
      <c r="A1565" s="108" t="s">
        <v>1190</v>
      </c>
      <c r="B1565" s="109">
        <v>40282</v>
      </c>
      <c r="C1565" s="110">
        <v>2010</v>
      </c>
      <c r="D1565" s="111" t="s">
        <v>225</v>
      </c>
      <c r="E1565" s="111">
        <v>2</v>
      </c>
      <c r="F1565" s="111">
        <v>14</v>
      </c>
      <c r="G1565" s="111" t="s">
        <v>280</v>
      </c>
      <c r="H1565" s="112">
        <v>54572</v>
      </c>
    </row>
    <row r="1566" spans="1:8" ht="15">
      <c r="A1566" s="108" t="s">
        <v>1190</v>
      </c>
      <c r="B1566" s="109">
        <v>40283</v>
      </c>
      <c r="C1566" s="110">
        <v>2010</v>
      </c>
      <c r="D1566" s="111" t="s">
        <v>225</v>
      </c>
      <c r="E1566" s="111">
        <v>3</v>
      </c>
      <c r="F1566" s="111">
        <v>15</v>
      </c>
      <c r="G1566" s="111" t="s">
        <v>281</v>
      </c>
      <c r="H1566" s="112">
        <v>19031</v>
      </c>
    </row>
    <row r="1567" spans="1:8" ht="15">
      <c r="A1567" s="108" t="s">
        <v>1190</v>
      </c>
      <c r="B1567" s="109">
        <v>40284</v>
      </c>
      <c r="C1567" s="110">
        <v>2010</v>
      </c>
      <c r="D1567" s="111" t="s">
        <v>225</v>
      </c>
      <c r="E1567" s="111">
        <v>3</v>
      </c>
      <c r="F1567" s="111">
        <v>16</v>
      </c>
      <c r="G1567" s="111" t="s">
        <v>282</v>
      </c>
      <c r="H1567" s="112">
        <v>16359</v>
      </c>
    </row>
    <row r="1568" spans="1:8" ht="15">
      <c r="A1568" s="108" t="s">
        <v>1190</v>
      </c>
      <c r="B1568" s="109">
        <v>40285</v>
      </c>
      <c r="C1568" s="110">
        <v>2010</v>
      </c>
      <c r="D1568" s="111" t="s">
        <v>225</v>
      </c>
      <c r="E1568" s="111">
        <v>3</v>
      </c>
      <c r="F1568" s="111">
        <v>17</v>
      </c>
      <c r="G1568" s="111" t="s">
        <v>1343</v>
      </c>
      <c r="H1568" s="112">
        <v>81068</v>
      </c>
    </row>
    <row r="1569" spans="1:8" ht="15">
      <c r="A1569" s="108" t="s">
        <v>1190</v>
      </c>
      <c r="B1569" s="109">
        <v>40286</v>
      </c>
      <c r="C1569" s="110">
        <v>2010</v>
      </c>
      <c r="D1569" s="111" t="s">
        <v>225</v>
      </c>
      <c r="E1569" s="111">
        <v>3</v>
      </c>
      <c r="F1569" s="111">
        <v>18</v>
      </c>
      <c r="G1569" s="111" t="s">
        <v>1342</v>
      </c>
      <c r="H1569" s="112">
        <v>49198</v>
      </c>
    </row>
    <row r="1570" spans="1:8" ht="15">
      <c r="A1570" s="108" t="s">
        <v>1190</v>
      </c>
      <c r="B1570" s="109">
        <v>40287</v>
      </c>
      <c r="C1570" s="110">
        <v>2010</v>
      </c>
      <c r="D1570" s="111" t="s">
        <v>225</v>
      </c>
      <c r="E1570" s="111">
        <v>3</v>
      </c>
      <c r="F1570" s="111">
        <v>19</v>
      </c>
      <c r="G1570" s="111" t="s">
        <v>278</v>
      </c>
      <c r="H1570" s="112">
        <v>25352</v>
      </c>
    </row>
    <row r="1571" spans="1:8" ht="15">
      <c r="A1571" s="108" t="s">
        <v>1190</v>
      </c>
      <c r="B1571" s="109">
        <v>40288</v>
      </c>
      <c r="C1571" s="110">
        <v>2010</v>
      </c>
      <c r="D1571" s="111" t="s">
        <v>225</v>
      </c>
      <c r="E1571" s="111">
        <v>3</v>
      </c>
      <c r="F1571" s="111">
        <v>20</v>
      </c>
      <c r="G1571" s="111" t="s">
        <v>279</v>
      </c>
      <c r="H1571" s="112">
        <v>15941</v>
      </c>
    </row>
    <row r="1572" spans="1:8" ht="15">
      <c r="A1572" s="108" t="s">
        <v>1190</v>
      </c>
      <c r="B1572" s="109">
        <v>40289</v>
      </c>
      <c r="C1572" s="110">
        <v>2010</v>
      </c>
      <c r="D1572" s="111" t="s">
        <v>225</v>
      </c>
      <c r="E1572" s="111">
        <v>3</v>
      </c>
      <c r="F1572" s="111">
        <v>21</v>
      </c>
      <c r="G1572" s="111" t="s">
        <v>280</v>
      </c>
      <c r="H1572" s="112">
        <v>24865</v>
      </c>
    </row>
    <row r="1573" spans="1:8" ht="15">
      <c r="A1573" s="108" t="s">
        <v>1190</v>
      </c>
      <c r="B1573" s="109">
        <v>40290</v>
      </c>
      <c r="C1573" s="110">
        <v>2010</v>
      </c>
      <c r="D1573" s="111" t="s">
        <v>225</v>
      </c>
      <c r="E1573" s="111">
        <v>4</v>
      </c>
      <c r="F1573" s="111">
        <v>22</v>
      </c>
      <c r="G1573" s="111" t="s">
        <v>281</v>
      </c>
      <c r="H1573" s="112">
        <v>36727</v>
      </c>
    </row>
    <row r="1574" spans="1:8" ht="15">
      <c r="A1574" s="108" t="s">
        <v>1190</v>
      </c>
      <c r="B1574" s="109">
        <v>40291</v>
      </c>
      <c r="C1574" s="110">
        <v>2010</v>
      </c>
      <c r="D1574" s="111" t="s">
        <v>225</v>
      </c>
      <c r="E1574" s="111">
        <v>4</v>
      </c>
      <c r="F1574" s="111">
        <v>23</v>
      </c>
      <c r="G1574" s="111" t="s">
        <v>282</v>
      </c>
      <c r="H1574" s="112">
        <v>14980</v>
      </c>
    </row>
    <row r="1575" spans="1:8" ht="15">
      <c r="A1575" s="108" t="s">
        <v>1190</v>
      </c>
      <c r="B1575" s="109">
        <v>40292</v>
      </c>
      <c r="C1575" s="110">
        <v>2010</v>
      </c>
      <c r="D1575" s="111" t="s">
        <v>225</v>
      </c>
      <c r="E1575" s="111">
        <v>4</v>
      </c>
      <c r="F1575" s="111">
        <v>24</v>
      </c>
      <c r="G1575" s="111" t="s">
        <v>1343</v>
      </c>
      <c r="H1575" s="112">
        <v>17849</v>
      </c>
    </row>
    <row r="1576" spans="1:8" ht="15">
      <c r="A1576" s="108" t="s">
        <v>1190</v>
      </c>
      <c r="B1576" s="109">
        <v>40293</v>
      </c>
      <c r="C1576" s="110">
        <v>2010</v>
      </c>
      <c r="D1576" s="111" t="s">
        <v>225</v>
      </c>
      <c r="E1576" s="111">
        <v>4</v>
      </c>
      <c r="F1576" s="111">
        <v>25</v>
      </c>
      <c r="G1576" s="111" t="s">
        <v>1342</v>
      </c>
      <c r="H1576" s="112">
        <v>14220</v>
      </c>
    </row>
    <row r="1577" spans="1:8" ht="15">
      <c r="A1577" s="108" t="s">
        <v>1190</v>
      </c>
      <c r="B1577" s="109">
        <v>40294</v>
      </c>
      <c r="C1577" s="110">
        <v>2010</v>
      </c>
      <c r="D1577" s="111" t="s">
        <v>225</v>
      </c>
      <c r="E1577" s="111">
        <v>4</v>
      </c>
      <c r="F1577" s="111">
        <v>26</v>
      </c>
      <c r="G1577" s="111" t="s">
        <v>278</v>
      </c>
      <c r="H1577" s="112">
        <v>69149</v>
      </c>
    </row>
    <row r="1578" spans="1:8" ht="15">
      <c r="A1578" s="108" t="s">
        <v>1190</v>
      </c>
      <c r="B1578" s="109">
        <v>40295</v>
      </c>
      <c r="C1578" s="110">
        <v>2010</v>
      </c>
      <c r="D1578" s="111" t="s">
        <v>225</v>
      </c>
      <c r="E1578" s="111">
        <v>4</v>
      </c>
      <c r="F1578" s="111">
        <v>27</v>
      </c>
      <c r="G1578" s="111" t="s">
        <v>279</v>
      </c>
      <c r="H1578" s="112">
        <v>22316</v>
      </c>
    </row>
    <row r="1579" spans="1:8" ht="15">
      <c r="A1579" s="108" t="s">
        <v>1190</v>
      </c>
      <c r="B1579" s="109">
        <v>40296</v>
      </c>
      <c r="C1579" s="110">
        <v>2010</v>
      </c>
      <c r="D1579" s="111" t="s">
        <v>225</v>
      </c>
      <c r="E1579" s="111">
        <v>4</v>
      </c>
      <c r="F1579" s="111">
        <v>28</v>
      </c>
      <c r="G1579" s="111" t="s">
        <v>280</v>
      </c>
      <c r="H1579" s="112">
        <v>32155</v>
      </c>
    </row>
    <row r="1580" spans="1:8" ht="15">
      <c r="A1580" s="108" t="s">
        <v>1190</v>
      </c>
      <c r="B1580" s="109">
        <v>40297</v>
      </c>
      <c r="C1580" s="110">
        <v>2010</v>
      </c>
      <c r="D1580" s="111" t="s">
        <v>225</v>
      </c>
      <c r="E1580" s="111">
        <v>5</v>
      </c>
      <c r="F1580" s="111">
        <v>29</v>
      </c>
      <c r="G1580" s="111" t="s">
        <v>281</v>
      </c>
      <c r="H1580" s="112">
        <v>83321</v>
      </c>
    </row>
    <row r="1581" spans="1:8" ht="15">
      <c r="A1581" s="108" t="s">
        <v>1190</v>
      </c>
      <c r="B1581" s="109">
        <v>40298</v>
      </c>
      <c r="C1581" s="110">
        <v>2010</v>
      </c>
      <c r="D1581" s="111" t="s">
        <v>225</v>
      </c>
      <c r="E1581" s="111">
        <v>5</v>
      </c>
      <c r="F1581" s="111">
        <v>30</v>
      </c>
      <c r="G1581" s="111" t="s">
        <v>282</v>
      </c>
      <c r="H1581" s="112">
        <v>70894</v>
      </c>
    </row>
    <row r="1582" spans="1:8" ht="15">
      <c r="A1582" s="108" t="s">
        <v>1190</v>
      </c>
      <c r="B1582" s="109">
        <v>40299</v>
      </c>
      <c r="C1582" s="110">
        <v>2010</v>
      </c>
      <c r="D1582" s="111" t="s">
        <v>226</v>
      </c>
      <c r="E1582" s="111">
        <v>1</v>
      </c>
      <c r="F1582" s="111">
        <v>1</v>
      </c>
      <c r="G1582" s="111" t="s">
        <v>1343</v>
      </c>
      <c r="H1582" s="112">
        <v>84344</v>
      </c>
    </row>
    <row r="1583" spans="1:8" ht="15">
      <c r="A1583" s="108" t="s">
        <v>1190</v>
      </c>
      <c r="B1583" s="109">
        <v>40300</v>
      </c>
      <c r="C1583" s="110">
        <v>2010</v>
      </c>
      <c r="D1583" s="111" t="s">
        <v>226</v>
      </c>
      <c r="E1583" s="111">
        <v>1</v>
      </c>
      <c r="F1583" s="111">
        <v>2</v>
      </c>
      <c r="G1583" s="111" t="s">
        <v>1342</v>
      </c>
      <c r="H1583" s="112">
        <v>79128</v>
      </c>
    </row>
    <row r="1584" spans="1:8" ht="15">
      <c r="A1584" s="108" t="s">
        <v>1190</v>
      </c>
      <c r="B1584" s="109">
        <v>40301</v>
      </c>
      <c r="C1584" s="110">
        <v>2010</v>
      </c>
      <c r="D1584" s="111" t="s">
        <v>226</v>
      </c>
      <c r="E1584" s="111">
        <v>1</v>
      </c>
      <c r="F1584" s="111">
        <v>3</v>
      </c>
      <c r="G1584" s="111" t="s">
        <v>278</v>
      </c>
      <c r="H1584" s="112">
        <v>28411</v>
      </c>
    </row>
    <row r="1585" spans="1:8" ht="15">
      <c r="A1585" s="108" t="s">
        <v>1190</v>
      </c>
      <c r="B1585" s="109">
        <v>40302</v>
      </c>
      <c r="C1585" s="110">
        <v>2010</v>
      </c>
      <c r="D1585" s="111" t="s">
        <v>226</v>
      </c>
      <c r="E1585" s="111">
        <v>1</v>
      </c>
      <c r="F1585" s="111">
        <v>4</v>
      </c>
      <c r="G1585" s="111" t="s">
        <v>279</v>
      </c>
      <c r="H1585" s="112">
        <v>33548</v>
      </c>
    </row>
    <row r="1586" spans="1:8" ht="15">
      <c r="A1586" s="108" t="s">
        <v>1190</v>
      </c>
      <c r="B1586" s="109">
        <v>40303</v>
      </c>
      <c r="C1586" s="110">
        <v>2010</v>
      </c>
      <c r="D1586" s="111" t="s">
        <v>226</v>
      </c>
      <c r="E1586" s="111">
        <v>1</v>
      </c>
      <c r="F1586" s="111">
        <v>5</v>
      </c>
      <c r="G1586" s="111" t="s">
        <v>280</v>
      </c>
      <c r="H1586" s="112">
        <v>44434</v>
      </c>
    </row>
    <row r="1587" spans="1:8" ht="15">
      <c r="A1587" s="108" t="s">
        <v>1190</v>
      </c>
      <c r="B1587" s="109">
        <v>40304</v>
      </c>
      <c r="C1587" s="110">
        <v>2010</v>
      </c>
      <c r="D1587" s="111" t="s">
        <v>226</v>
      </c>
      <c r="E1587" s="111">
        <v>1</v>
      </c>
      <c r="F1587" s="111">
        <v>6</v>
      </c>
      <c r="G1587" s="111" t="s">
        <v>281</v>
      </c>
      <c r="H1587" s="112">
        <v>17341</v>
      </c>
    </row>
    <row r="1588" spans="1:8" ht="15">
      <c r="A1588" s="108" t="s">
        <v>1190</v>
      </c>
      <c r="B1588" s="109">
        <v>40305</v>
      </c>
      <c r="C1588" s="110">
        <v>2010</v>
      </c>
      <c r="D1588" s="111" t="s">
        <v>226</v>
      </c>
      <c r="E1588" s="111">
        <v>1</v>
      </c>
      <c r="F1588" s="111">
        <v>7</v>
      </c>
      <c r="G1588" s="111" t="s">
        <v>282</v>
      </c>
      <c r="H1588" s="112">
        <v>51702</v>
      </c>
    </row>
    <row r="1589" spans="1:8" ht="15">
      <c r="A1589" s="108" t="s">
        <v>1190</v>
      </c>
      <c r="B1589" s="109">
        <v>40306</v>
      </c>
      <c r="C1589" s="110">
        <v>2010</v>
      </c>
      <c r="D1589" s="111" t="s">
        <v>226</v>
      </c>
      <c r="E1589" s="111">
        <v>2</v>
      </c>
      <c r="F1589" s="111">
        <v>8</v>
      </c>
      <c r="G1589" s="111" t="s">
        <v>1343</v>
      </c>
      <c r="H1589" s="112">
        <v>71822</v>
      </c>
    </row>
    <row r="1590" spans="1:8" ht="15">
      <c r="A1590" s="108" t="s">
        <v>1190</v>
      </c>
      <c r="B1590" s="109">
        <v>40307</v>
      </c>
      <c r="C1590" s="110">
        <v>2010</v>
      </c>
      <c r="D1590" s="111" t="s">
        <v>226</v>
      </c>
      <c r="E1590" s="111">
        <v>2</v>
      </c>
      <c r="F1590" s="111">
        <v>9</v>
      </c>
      <c r="G1590" s="111" t="s">
        <v>1342</v>
      </c>
      <c r="H1590" s="112">
        <v>19059</v>
      </c>
    </row>
    <row r="1591" spans="1:8" ht="15">
      <c r="A1591" s="108" t="s">
        <v>1190</v>
      </c>
      <c r="B1591" s="109">
        <v>40308</v>
      </c>
      <c r="C1591" s="110">
        <v>2010</v>
      </c>
      <c r="D1591" s="111" t="s">
        <v>226</v>
      </c>
      <c r="E1591" s="111">
        <v>2</v>
      </c>
      <c r="F1591" s="111">
        <v>10</v>
      </c>
      <c r="G1591" s="111" t="s">
        <v>278</v>
      </c>
      <c r="H1591" s="112">
        <v>18392</v>
      </c>
    </row>
    <row r="1592" spans="1:8" ht="15">
      <c r="A1592" s="108" t="s">
        <v>1190</v>
      </c>
      <c r="B1592" s="109">
        <v>40309</v>
      </c>
      <c r="C1592" s="110">
        <v>2010</v>
      </c>
      <c r="D1592" s="111" t="s">
        <v>226</v>
      </c>
      <c r="E1592" s="111">
        <v>2</v>
      </c>
      <c r="F1592" s="111">
        <v>11</v>
      </c>
      <c r="G1592" s="111" t="s">
        <v>279</v>
      </c>
      <c r="H1592" s="112">
        <v>44276</v>
      </c>
    </row>
    <row r="1593" spans="1:8" ht="15">
      <c r="A1593" s="108" t="s">
        <v>1190</v>
      </c>
      <c r="B1593" s="109">
        <v>40310</v>
      </c>
      <c r="C1593" s="110">
        <v>2010</v>
      </c>
      <c r="D1593" s="111" t="s">
        <v>226</v>
      </c>
      <c r="E1593" s="111">
        <v>2</v>
      </c>
      <c r="F1593" s="111">
        <v>12</v>
      </c>
      <c r="G1593" s="111" t="s">
        <v>280</v>
      </c>
      <c r="H1593" s="112">
        <v>53241</v>
      </c>
    </row>
    <row r="1594" spans="1:8" ht="15">
      <c r="A1594" s="108" t="s">
        <v>1190</v>
      </c>
      <c r="B1594" s="109">
        <v>40311</v>
      </c>
      <c r="C1594" s="110">
        <v>2010</v>
      </c>
      <c r="D1594" s="111" t="s">
        <v>226</v>
      </c>
      <c r="E1594" s="111">
        <v>2</v>
      </c>
      <c r="F1594" s="111">
        <v>13</v>
      </c>
      <c r="G1594" s="111" t="s">
        <v>281</v>
      </c>
      <c r="H1594" s="112">
        <v>62905</v>
      </c>
    </row>
    <row r="1595" spans="1:8" ht="15">
      <c r="A1595" s="108" t="s">
        <v>1190</v>
      </c>
      <c r="B1595" s="109">
        <v>40312</v>
      </c>
      <c r="C1595" s="110">
        <v>2010</v>
      </c>
      <c r="D1595" s="111" t="s">
        <v>226</v>
      </c>
      <c r="E1595" s="111">
        <v>2</v>
      </c>
      <c r="F1595" s="111">
        <v>14</v>
      </c>
      <c r="G1595" s="111" t="s">
        <v>282</v>
      </c>
      <c r="H1595" s="112">
        <v>86922</v>
      </c>
    </row>
    <row r="1596" spans="1:8" ht="15">
      <c r="A1596" s="108" t="s">
        <v>1190</v>
      </c>
      <c r="B1596" s="109">
        <v>40313</v>
      </c>
      <c r="C1596" s="110">
        <v>2010</v>
      </c>
      <c r="D1596" s="111" t="s">
        <v>226</v>
      </c>
      <c r="E1596" s="111">
        <v>3</v>
      </c>
      <c r="F1596" s="111">
        <v>15</v>
      </c>
      <c r="G1596" s="111" t="s">
        <v>1343</v>
      </c>
      <c r="H1596" s="112">
        <v>61626</v>
      </c>
    </row>
    <row r="1597" spans="1:8" ht="15">
      <c r="A1597" s="108" t="s">
        <v>1190</v>
      </c>
      <c r="B1597" s="109">
        <v>40314</v>
      </c>
      <c r="C1597" s="110">
        <v>2010</v>
      </c>
      <c r="D1597" s="111" t="s">
        <v>226</v>
      </c>
      <c r="E1597" s="111">
        <v>3</v>
      </c>
      <c r="F1597" s="111">
        <v>16</v>
      </c>
      <c r="G1597" s="111" t="s">
        <v>1342</v>
      </c>
      <c r="H1597" s="112">
        <v>45789</v>
      </c>
    </row>
    <row r="1598" spans="1:8" ht="15">
      <c r="A1598" s="108" t="s">
        <v>1190</v>
      </c>
      <c r="B1598" s="109">
        <v>40315</v>
      </c>
      <c r="C1598" s="110">
        <v>2010</v>
      </c>
      <c r="D1598" s="111" t="s">
        <v>226</v>
      </c>
      <c r="E1598" s="111">
        <v>3</v>
      </c>
      <c r="F1598" s="111">
        <v>17</v>
      </c>
      <c r="G1598" s="111" t="s">
        <v>278</v>
      </c>
      <c r="H1598" s="112">
        <v>24141</v>
      </c>
    </row>
    <row r="1599" spans="1:8" ht="15">
      <c r="A1599" s="108" t="s">
        <v>1190</v>
      </c>
      <c r="B1599" s="109">
        <v>40316</v>
      </c>
      <c r="C1599" s="110">
        <v>2010</v>
      </c>
      <c r="D1599" s="111" t="s">
        <v>226</v>
      </c>
      <c r="E1599" s="111">
        <v>3</v>
      </c>
      <c r="F1599" s="111">
        <v>18</v>
      </c>
      <c r="G1599" s="111" t="s">
        <v>279</v>
      </c>
      <c r="H1599" s="112">
        <v>83531</v>
      </c>
    </row>
    <row r="1600" spans="1:8" ht="15">
      <c r="A1600" s="108" t="s">
        <v>1190</v>
      </c>
      <c r="B1600" s="109">
        <v>40317</v>
      </c>
      <c r="C1600" s="110">
        <v>2010</v>
      </c>
      <c r="D1600" s="111" t="s">
        <v>226</v>
      </c>
      <c r="E1600" s="111">
        <v>3</v>
      </c>
      <c r="F1600" s="111">
        <v>19</v>
      </c>
      <c r="G1600" s="111" t="s">
        <v>280</v>
      </c>
      <c r="H1600" s="112">
        <v>25595</v>
      </c>
    </row>
    <row r="1601" spans="1:8" ht="15">
      <c r="A1601" s="108" t="s">
        <v>1190</v>
      </c>
      <c r="B1601" s="109">
        <v>40318</v>
      </c>
      <c r="C1601" s="110">
        <v>2010</v>
      </c>
      <c r="D1601" s="111" t="s">
        <v>226</v>
      </c>
      <c r="E1601" s="111">
        <v>3</v>
      </c>
      <c r="F1601" s="111">
        <v>20</v>
      </c>
      <c r="G1601" s="111" t="s">
        <v>281</v>
      </c>
      <c r="H1601" s="112">
        <v>67295</v>
      </c>
    </row>
    <row r="1602" spans="1:8" ht="15">
      <c r="A1602" s="108" t="s">
        <v>1190</v>
      </c>
      <c r="B1602" s="109">
        <v>40319</v>
      </c>
      <c r="C1602" s="110">
        <v>2010</v>
      </c>
      <c r="D1602" s="111" t="s">
        <v>226</v>
      </c>
      <c r="E1602" s="111">
        <v>3</v>
      </c>
      <c r="F1602" s="111">
        <v>21</v>
      </c>
      <c r="G1602" s="111" t="s">
        <v>282</v>
      </c>
      <c r="H1602" s="112">
        <v>39594</v>
      </c>
    </row>
    <row r="1603" spans="1:8" ht="15">
      <c r="A1603" s="108" t="s">
        <v>1190</v>
      </c>
      <c r="B1603" s="109">
        <v>40320</v>
      </c>
      <c r="C1603" s="110">
        <v>2010</v>
      </c>
      <c r="D1603" s="111" t="s">
        <v>226</v>
      </c>
      <c r="E1603" s="111">
        <v>4</v>
      </c>
      <c r="F1603" s="111">
        <v>22</v>
      </c>
      <c r="G1603" s="111" t="s">
        <v>1343</v>
      </c>
      <c r="H1603" s="112">
        <v>78617</v>
      </c>
    </row>
    <row r="1604" spans="1:8" ht="15">
      <c r="A1604" s="108" t="s">
        <v>1190</v>
      </c>
      <c r="B1604" s="109">
        <v>40321</v>
      </c>
      <c r="C1604" s="110">
        <v>2010</v>
      </c>
      <c r="D1604" s="111" t="s">
        <v>226</v>
      </c>
      <c r="E1604" s="111">
        <v>4</v>
      </c>
      <c r="F1604" s="111">
        <v>23</v>
      </c>
      <c r="G1604" s="111" t="s">
        <v>1342</v>
      </c>
      <c r="H1604" s="112">
        <v>64308</v>
      </c>
    </row>
    <row r="1605" spans="1:8" ht="15">
      <c r="A1605" s="108" t="s">
        <v>1190</v>
      </c>
      <c r="B1605" s="109">
        <v>40322</v>
      </c>
      <c r="C1605" s="110">
        <v>2010</v>
      </c>
      <c r="D1605" s="111" t="s">
        <v>226</v>
      </c>
      <c r="E1605" s="111">
        <v>4</v>
      </c>
      <c r="F1605" s="111">
        <v>24</v>
      </c>
      <c r="G1605" s="111" t="s">
        <v>278</v>
      </c>
      <c r="H1605" s="112">
        <v>33181</v>
      </c>
    </row>
    <row r="1606" spans="1:8" ht="15">
      <c r="A1606" s="108" t="s">
        <v>1190</v>
      </c>
      <c r="B1606" s="109">
        <v>40323</v>
      </c>
      <c r="C1606" s="110">
        <v>2010</v>
      </c>
      <c r="D1606" s="111" t="s">
        <v>226</v>
      </c>
      <c r="E1606" s="111">
        <v>4</v>
      </c>
      <c r="F1606" s="111">
        <v>25</v>
      </c>
      <c r="G1606" s="111" t="s">
        <v>279</v>
      </c>
      <c r="H1606" s="112">
        <v>54523</v>
      </c>
    </row>
    <row r="1607" spans="1:8" ht="15">
      <c r="A1607" s="108" t="s">
        <v>1190</v>
      </c>
      <c r="B1607" s="109">
        <v>40324</v>
      </c>
      <c r="C1607" s="110">
        <v>2010</v>
      </c>
      <c r="D1607" s="111" t="s">
        <v>226</v>
      </c>
      <c r="E1607" s="111">
        <v>4</v>
      </c>
      <c r="F1607" s="111">
        <v>26</v>
      </c>
      <c r="G1607" s="111" t="s">
        <v>280</v>
      </c>
      <c r="H1607" s="112">
        <v>85176</v>
      </c>
    </row>
    <row r="1608" spans="1:8" ht="15">
      <c r="A1608" s="108" t="s">
        <v>1190</v>
      </c>
      <c r="B1608" s="109">
        <v>40325</v>
      </c>
      <c r="C1608" s="110">
        <v>2010</v>
      </c>
      <c r="D1608" s="111" t="s">
        <v>226</v>
      </c>
      <c r="E1608" s="111">
        <v>4</v>
      </c>
      <c r="F1608" s="111">
        <v>27</v>
      </c>
      <c r="G1608" s="111" t="s">
        <v>281</v>
      </c>
      <c r="H1608" s="112">
        <v>43339</v>
      </c>
    </row>
    <row r="1609" spans="1:8" ht="15">
      <c r="A1609" s="108" t="s">
        <v>1190</v>
      </c>
      <c r="B1609" s="109">
        <v>40326</v>
      </c>
      <c r="C1609" s="110">
        <v>2010</v>
      </c>
      <c r="D1609" s="111" t="s">
        <v>226</v>
      </c>
      <c r="E1609" s="111">
        <v>4</v>
      </c>
      <c r="F1609" s="111">
        <v>28</v>
      </c>
      <c r="G1609" s="111" t="s">
        <v>282</v>
      </c>
      <c r="H1609" s="112">
        <v>23792</v>
      </c>
    </row>
    <row r="1610" spans="1:8" ht="15">
      <c r="A1610" s="108" t="s">
        <v>1190</v>
      </c>
      <c r="B1610" s="109">
        <v>40327</v>
      </c>
      <c r="C1610" s="110">
        <v>2010</v>
      </c>
      <c r="D1610" s="111" t="s">
        <v>226</v>
      </c>
      <c r="E1610" s="111">
        <v>5</v>
      </c>
      <c r="F1610" s="111">
        <v>29</v>
      </c>
      <c r="G1610" s="111" t="s">
        <v>1343</v>
      </c>
      <c r="H1610" s="112">
        <v>22174</v>
      </c>
    </row>
    <row r="1611" spans="1:8" ht="15">
      <c r="A1611" s="108" t="s">
        <v>1190</v>
      </c>
      <c r="B1611" s="109">
        <v>40328</v>
      </c>
      <c r="C1611" s="110">
        <v>2010</v>
      </c>
      <c r="D1611" s="111" t="s">
        <v>226</v>
      </c>
      <c r="E1611" s="111">
        <v>5</v>
      </c>
      <c r="F1611" s="111">
        <v>30</v>
      </c>
      <c r="G1611" s="111" t="s">
        <v>1342</v>
      </c>
      <c r="H1611" s="112">
        <v>74984</v>
      </c>
    </row>
    <row r="1612" spans="1:8" ht="15">
      <c r="A1612" s="108" t="s">
        <v>1190</v>
      </c>
      <c r="B1612" s="109">
        <v>40329</v>
      </c>
      <c r="C1612" s="110">
        <v>2010</v>
      </c>
      <c r="D1612" s="111" t="s">
        <v>226</v>
      </c>
      <c r="E1612" s="111">
        <v>5</v>
      </c>
      <c r="F1612" s="111">
        <v>31</v>
      </c>
      <c r="G1612" s="111" t="s">
        <v>278</v>
      </c>
      <c r="H1612" s="112">
        <v>31029</v>
      </c>
    </row>
    <row r="1613" spans="1:8" ht="15">
      <c r="A1613" s="108" t="s">
        <v>1190</v>
      </c>
      <c r="B1613" s="109">
        <v>40330</v>
      </c>
      <c r="C1613" s="110">
        <v>2010</v>
      </c>
      <c r="D1613" s="111" t="s">
        <v>227</v>
      </c>
      <c r="E1613" s="111">
        <v>1</v>
      </c>
      <c r="F1613" s="111">
        <v>1</v>
      </c>
      <c r="G1613" s="111" t="s">
        <v>279</v>
      </c>
      <c r="H1613" s="112">
        <v>42923</v>
      </c>
    </row>
    <row r="1614" spans="1:8" ht="15">
      <c r="A1614" s="108" t="s">
        <v>1190</v>
      </c>
      <c r="B1614" s="109">
        <v>40331</v>
      </c>
      <c r="C1614" s="110">
        <v>2010</v>
      </c>
      <c r="D1614" s="111" t="s">
        <v>227</v>
      </c>
      <c r="E1614" s="111">
        <v>1</v>
      </c>
      <c r="F1614" s="111">
        <v>2</v>
      </c>
      <c r="G1614" s="111" t="s">
        <v>280</v>
      </c>
      <c r="H1614" s="112">
        <v>30743</v>
      </c>
    </row>
    <row r="1615" spans="1:8" ht="15">
      <c r="A1615" s="108" t="s">
        <v>1190</v>
      </c>
      <c r="B1615" s="109">
        <v>40332</v>
      </c>
      <c r="C1615" s="110">
        <v>2010</v>
      </c>
      <c r="D1615" s="111" t="s">
        <v>227</v>
      </c>
      <c r="E1615" s="111">
        <v>1</v>
      </c>
      <c r="F1615" s="111">
        <v>3</v>
      </c>
      <c r="G1615" s="111" t="s">
        <v>281</v>
      </c>
      <c r="H1615" s="112">
        <v>55192</v>
      </c>
    </row>
    <row r="1616" spans="1:8" ht="15">
      <c r="A1616" s="108" t="s">
        <v>1190</v>
      </c>
      <c r="B1616" s="109">
        <v>40333</v>
      </c>
      <c r="C1616" s="110">
        <v>2010</v>
      </c>
      <c r="D1616" s="111" t="s">
        <v>227</v>
      </c>
      <c r="E1616" s="111">
        <v>1</v>
      </c>
      <c r="F1616" s="111">
        <v>4</v>
      </c>
      <c r="G1616" s="111" t="s">
        <v>282</v>
      </c>
      <c r="H1616" s="112">
        <v>55161</v>
      </c>
    </row>
    <row r="1617" spans="1:8" ht="15">
      <c r="A1617" s="108" t="s">
        <v>1190</v>
      </c>
      <c r="B1617" s="109">
        <v>40334</v>
      </c>
      <c r="C1617" s="110">
        <v>2010</v>
      </c>
      <c r="D1617" s="111" t="s">
        <v>227</v>
      </c>
      <c r="E1617" s="111">
        <v>1</v>
      </c>
      <c r="F1617" s="111">
        <v>5</v>
      </c>
      <c r="G1617" s="111" t="s">
        <v>1343</v>
      </c>
      <c r="H1617" s="112">
        <v>86155</v>
      </c>
    </row>
    <row r="1618" spans="1:8" ht="15">
      <c r="A1618" s="108" t="s">
        <v>1190</v>
      </c>
      <c r="B1618" s="109">
        <v>40335</v>
      </c>
      <c r="C1618" s="110">
        <v>2010</v>
      </c>
      <c r="D1618" s="111" t="s">
        <v>227</v>
      </c>
      <c r="E1618" s="111">
        <v>1</v>
      </c>
      <c r="F1618" s="111">
        <v>6</v>
      </c>
      <c r="G1618" s="111" t="s">
        <v>1342</v>
      </c>
      <c r="H1618" s="112">
        <v>20171</v>
      </c>
    </row>
    <row r="1619" spans="1:8" ht="15">
      <c r="A1619" s="108" t="s">
        <v>1190</v>
      </c>
      <c r="B1619" s="109">
        <v>40336</v>
      </c>
      <c r="C1619" s="110">
        <v>2010</v>
      </c>
      <c r="D1619" s="111" t="s">
        <v>227</v>
      </c>
      <c r="E1619" s="111">
        <v>1</v>
      </c>
      <c r="F1619" s="111">
        <v>7</v>
      </c>
      <c r="G1619" s="111" t="s">
        <v>278</v>
      </c>
      <c r="H1619" s="112">
        <v>43739</v>
      </c>
    </row>
    <row r="1620" spans="1:8" ht="15">
      <c r="A1620" s="108" t="s">
        <v>1190</v>
      </c>
      <c r="B1620" s="109">
        <v>40337</v>
      </c>
      <c r="C1620" s="110">
        <v>2010</v>
      </c>
      <c r="D1620" s="111" t="s">
        <v>227</v>
      </c>
      <c r="E1620" s="111">
        <v>2</v>
      </c>
      <c r="F1620" s="111">
        <v>8</v>
      </c>
      <c r="G1620" s="111" t="s">
        <v>279</v>
      </c>
      <c r="H1620" s="112">
        <v>39667</v>
      </c>
    </row>
    <row r="1621" spans="1:8" ht="15">
      <c r="A1621" s="108" t="s">
        <v>1190</v>
      </c>
      <c r="B1621" s="109">
        <v>40338</v>
      </c>
      <c r="C1621" s="110">
        <v>2010</v>
      </c>
      <c r="D1621" s="111" t="s">
        <v>227</v>
      </c>
      <c r="E1621" s="111">
        <v>2</v>
      </c>
      <c r="F1621" s="111">
        <v>9</v>
      </c>
      <c r="G1621" s="111" t="s">
        <v>280</v>
      </c>
      <c r="H1621" s="112">
        <v>61187</v>
      </c>
    </row>
    <row r="1622" spans="1:8" ht="15">
      <c r="A1622" s="108" t="s">
        <v>1190</v>
      </c>
      <c r="B1622" s="109">
        <v>40339</v>
      </c>
      <c r="C1622" s="110">
        <v>2010</v>
      </c>
      <c r="D1622" s="111" t="s">
        <v>227</v>
      </c>
      <c r="E1622" s="111">
        <v>2</v>
      </c>
      <c r="F1622" s="111">
        <v>10</v>
      </c>
      <c r="G1622" s="111" t="s">
        <v>281</v>
      </c>
      <c r="H1622" s="112">
        <v>78235</v>
      </c>
    </row>
    <row r="1623" spans="1:8" ht="15">
      <c r="A1623" s="108" t="s">
        <v>1190</v>
      </c>
      <c r="B1623" s="109">
        <v>40340</v>
      </c>
      <c r="C1623" s="110">
        <v>2010</v>
      </c>
      <c r="D1623" s="111" t="s">
        <v>227</v>
      </c>
      <c r="E1623" s="111">
        <v>2</v>
      </c>
      <c r="F1623" s="111">
        <v>11</v>
      </c>
      <c r="G1623" s="111" t="s">
        <v>282</v>
      </c>
      <c r="H1623" s="112">
        <v>41850</v>
      </c>
    </row>
    <row r="1624" spans="1:8" ht="15">
      <c r="A1624" s="108" t="s">
        <v>1190</v>
      </c>
      <c r="B1624" s="109">
        <v>40341</v>
      </c>
      <c r="C1624" s="110">
        <v>2010</v>
      </c>
      <c r="D1624" s="111" t="s">
        <v>227</v>
      </c>
      <c r="E1624" s="111">
        <v>2</v>
      </c>
      <c r="F1624" s="111">
        <v>12</v>
      </c>
      <c r="G1624" s="111" t="s">
        <v>1343</v>
      </c>
      <c r="H1624" s="112">
        <v>23637</v>
      </c>
    </row>
    <row r="1625" spans="1:8" ht="15">
      <c r="A1625" s="108" t="s">
        <v>1190</v>
      </c>
      <c r="B1625" s="109">
        <v>40342</v>
      </c>
      <c r="C1625" s="110">
        <v>2010</v>
      </c>
      <c r="D1625" s="111" t="s">
        <v>227</v>
      </c>
      <c r="E1625" s="111">
        <v>2</v>
      </c>
      <c r="F1625" s="111">
        <v>13</v>
      </c>
      <c r="G1625" s="111" t="s">
        <v>1342</v>
      </c>
      <c r="H1625" s="112">
        <v>81752</v>
      </c>
    </row>
    <row r="1626" spans="1:8" ht="15">
      <c r="A1626" s="108" t="s">
        <v>1190</v>
      </c>
      <c r="B1626" s="109">
        <v>40343</v>
      </c>
      <c r="C1626" s="110">
        <v>2010</v>
      </c>
      <c r="D1626" s="111" t="s">
        <v>227</v>
      </c>
      <c r="E1626" s="111">
        <v>2</v>
      </c>
      <c r="F1626" s="111">
        <v>14</v>
      </c>
      <c r="G1626" s="111" t="s">
        <v>278</v>
      </c>
      <c r="H1626" s="112">
        <v>20128</v>
      </c>
    </row>
    <row r="1627" spans="1:8" ht="15">
      <c r="A1627" s="108" t="s">
        <v>1190</v>
      </c>
      <c r="B1627" s="109">
        <v>40344</v>
      </c>
      <c r="C1627" s="110">
        <v>2010</v>
      </c>
      <c r="D1627" s="111" t="s">
        <v>227</v>
      </c>
      <c r="E1627" s="111">
        <v>3</v>
      </c>
      <c r="F1627" s="111">
        <v>15</v>
      </c>
      <c r="G1627" s="111" t="s">
        <v>279</v>
      </c>
      <c r="H1627" s="112">
        <v>31712</v>
      </c>
    </row>
    <row r="1628" spans="1:8" ht="15">
      <c r="A1628" s="108" t="s">
        <v>1190</v>
      </c>
      <c r="B1628" s="109">
        <v>40345</v>
      </c>
      <c r="C1628" s="110">
        <v>2010</v>
      </c>
      <c r="D1628" s="111" t="s">
        <v>227</v>
      </c>
      <c r="E1628" s="111">
        <v>3</v>
      </c>
      <c r="F1628" s="111">
        <v>16</v>
      </c>
      <c r="G1628" s="111" t="s">
        <v>280</v>
      </c>
      <c r="H1628" s="112">
        <v>21550</v>
      </c>
    </row>
    <row r="1629" spans="1:8" ht="15">
      <c r="A1629" s="108" t="s">
        <v>1190</v>
      </c>
      <c r="B1629" s="109">
        <v>40346</v>
      </c>
      <c r="C1629" s="110">
        <v>2010</v>
      </c>
      <c r="D1629" s="111" t="s">
        <v>227</v>
      </c>
      <c r="E1629" s="111">
        <v>3</v>
      </c>
      <c r="F1629" s="111">
        <v>17</v>
      </c>
      <c r="G1629" s="111" t="s">
        <v>281</v>
      </c>
      <c r="H1629" s="112">
        <v>86545</v>
      </c>
    </row>
    <row r="1630" spans="1:8" ht="15">
      <c r="A1630" s="108" t="s">
        <v>1190</v>
      </c>
      <c r="B1630" s="109">
        <v>40347</v>
      </c>
      <c r="C1630" s="110">
        <v>2010</v>
      </c>
      <c r="D1630" s="111" t="s">
        <v>227</v>
      </c>
      <c r="E1630" s="111">
        <v>3</v>
      </c>
      <c r="F1630" s="111">
        <v>18</v>
      </c>
      <c r="G1630" s="111" t="s">
        <v>282</v>
      </c>
      <c r="H1630" s="112">
        <v>43273</v>
      </c>
    </row>
    <row r="1631" spans="1:8" ht="15">
      <c r="A1631" s="108" t="s">
        <v>1190</v>
      </c>
      <c r="B1631" s="109">
        <v>40348</v>
      </c>
      <c r="C1631" s="110">
        <v>2010</v>
      </c>
      <c r="D1631" s="111" t="s">
        <v>227</v>
      </c>
      <c r="E1631" s="111">
        <v>3</v>
      </c>
      <c r="F1631" s="111">
        <v>19</v>
      </c>
      <c r="G1631" s="111" t="s">
        <v>1343</v>
      </c>
      <c r="H1631" s="112">
        <v>76894</v>
      </c>
    </row>
    <row r="1632" spans="1:8" ht="15">
      <c r="A1632" s="108" t="s">
        <v>1190</v>
      </c>
      <c r="B1632" s="109">
        <v>40349</v>
      </c>
      <c r="C1632" s="110">
        <v>2010</v>
      </c>
      <c r="D1632" s="111" t="s">
        <v>227</v>
      </c>
      <c r="E1632" s="111">
        <v>3</v>
      </c>
      <c r="F1632" s="111">
        <v>20</v>
      </c>
      <c r="G1632" s="111" t="s">
        <v>1342</v>
      </c>
      <c r="H1632" s="112">
        <v>68613</v>
      </c>
    </row>
    <row r="1633" spans="1:8" ht="15">
      <c r="A1633" s="108" t="s">
        <v>1190</v>
      </c>
      <c r="B1633" s="109">
        <v>40350</v>
      </c>
      <c r="C1633" s="110">
        <v>2010</v>
      </c>
      <c r="D1633" s="111" t="s">
        <v>227</v>
      </c>
      <c r="E1633" s="111">
        <v>3</v>
      </c>
      <c r="F1633" s="111">
        <v>21</v>
      </c>
      <c r="G1633" s="111" t="s">
        <v>278</v>
      </c>
      <c r="H1633" s="112">
        <v>36385</v>
      </c>
    </row>
    <row r="1634" spans="1:8" ht="15">
      <c r="A1634" s="108" t="s">
        <v>1190</v>
      </c>
      <c r="B1634" s="109">
        <v>40351</v>
      </c>
      <c r="C1634" s="110">
        <v>2010</v>
      </c>
      <c r="D1634" s="111" t="s">
        <v>227</v>
      </c>
      <c r="E1634" s="111">
        <v>4</v>
      </c>
      <c r="F1634" s="111">
        <v>22</v>
      </c>
      <c r="G1634" s="111" t="s">
        <v>279</v>
      </c>
      <c r="H1634" s="112">
        <v>24801</v>
      </c>
    </row>
    <row r="1635" spans="1:8" ht="15">
      <c r="A1635" s="108" t="s">
        <v>1190</v>
      </c>
      <c r="B1635" s="109">
        <v>40352</v>
      </c>
      <c r="C1635" s="110">
        <v>2010</v>
      </c>
      <c r="D1635" s="111" t="s">
        <v>227</v>
      </c>
      <c r="E1635" s="111">
        <v>4</v>
      </c>
      <c r="F1635" s="111">
        <v>23</v>
      </c>
      <c r="G1635" s="111" t="s">
        <v>280</v>
      </c>
      <c r="H1635" s="112">
        <v>47401</v>
      </c>
    </row>
    <row r="1636" spans="1:8" ht="15">
      <c r="A1636" s="108" t="s">
        <v>1190</v>
      </c>
      <c r="B1636" s="109">
        <v>40353</v>
      </c>
      <c r="C1636" s="110">
        <v>2010</v>
      </c>
      <c r="D1636" s="111" t="s">
        <v>227</v>
      </c>
      <c r="E1636" s="111">
        <v>4</v>
      </c>
      <c r="F1636" s="111">
        <v>24</v>
      </c>
      <c r="G1636" s="111" t="s">
        <v>281</v>
      </c>
      <c r="H1636" s="112">
        <v>85296</v>
      </c>
    </row>
    <row r="1637" spans="1:8" ht="15">
      <c r="A1637" s="108" t="s">
        <v>1190</v>
      </c>
      <c r="B1637" s="109">
        <v>40354</v>
      </c>
      <c r="C1637" s="110">
        <v>2010</v>
      </c>
      <c r="D1637" s="111" t="s">
        <v>227</v>
      </c>
      <c r="E1637" s="111">
        <v>4</v>
      </c>
      <c r="F1637" s="111">
        <v>25</v>
      </c>
      <c r="G1637" s="111" t="s">
        <v>282</v>
      </c>
      <c r="H1637" s="112">
        <v>35895</v>
      </c>
    </row>
    <row r="1638" spans="1:8" ht="15">
      <c r="A1638" s="108" t="s">
        <v>1190</v>
      </c>
      <c r="B1638" s="109">
        <v>40355</v>
      </c>
      <c r="C1638" s="110">
        <v>2010</v>
      </c>
      <c r="D1638" s="111" t="s">
        <v>227</v>
      </c>
      <c r="E1638" s="111">
        <v>4</v>
      </c>
      <c r="F1638" s="111">
        <v>26</v>
      </c>
      <c r="G1638" s="111" t="s">
        <v>1343</v>
      </c>
      <c r="H1638" s="112">
        <v>38542</v>
      </c>
    </row>
    <row r="1639" spans="1:8" ht="15">
      <c r="A1639" s="108" t="s">
        <v>1190</v>
      </c>
      <c r="B1639" s="109">
        <v>40356</v>
      </c>
      <c r="C1639" s="110">
        <v>2010</v>
      </c>
      <c r="D1639" s="111" t="s">
        <v>227</v>
      </c>
      <c r="E1639" s="111">
        <v>4</v>
      </c>
      <c r="F1639" s="111">
        <v>27</v>
      </c>
      <c r="G1639" s="111" t="s">
        <v>1342</v>
      </c>
      <c r="H1639" s="112">
        <v>34226</v>
      </c>
    </row>
    <row r="1640" spans="1:8" ht="15">
      <c r="A1640" s="108" t="s">
        <v>1190</v>
      </c>
      <c r="B1640" s="109">
        <v>40357</v>
      </c>
      <c r="C1640" s="110">
        <v>2010</v>
      </c>
      <c r="D1640" s="111" t="s">
        <v>227</v>
      </c>
      <c r="E1640" s="111">
        <v>4</v>
      </c>
      <c r="F1640" s="111">
        <v>28</v>
      </c>
      <c r="G1640" s="111" t="s">
        <v>278</v>
      </c>
      <c r="H1640" s="112">
        <v>66852</v>
      </c>
    </row>
    <row r="1641" spans="1:8" ht="15">
      <c r="A1641" s="108" t="s">
        <v>1190</v>
      </c>
      <c r="B1641" s="109">
        <v>40358</v>
      </c>
      <c r="C1641" s="110">
        <v>2010</v>
      </c>
      <c r="D1641" s="111" t="s">
        <v>227</v>
      </c>
      <c r="E1641" s="111">
        <v>5</v>
      </c>
      <c r="F1641" s="111">
        <v>29</v>
      </c>
      <c r="G1641" s="111" t="s">
        <v>279</v>
      </c>
      <c r="H1641" s="112">
        <v>52497</v>
      </c>
    </row>
    <row r="1642" spans="1:8" ht="15">
      <c r="A1642" s="108" t="s">
        <v>1190</v>
      </c>
      <c r="B1642" s="109">
        <v>40359</v>
      </c>
      <c r="C1642" s="110">
        <v>2010</v>
      </c>
      <c r="D1642" s="111" t="s">
        <v>227</v>
      </c>
      <c r="E1642" s="111">
        <v>5</v>
      </c>
      <c r="F1642" s="111">
        <v>30</v>
      </c>
      <c r="G1642" s="111" t="s">
        <v>280</v>
      </c>
      <c r="H1642" s="112">
        <v>73793</v>
      </c>
    </row>
    <row r="1643" spans="1:8" ht="15">
      <c r="A1643" s="108" t="s">
        <v>1190</v>
      </c>
      <c r="B1643" s="109">
        <v>40360</v>
      </c>
      <c r="C1643" s="110">
        <v>2010</v>
      </c>
      <c r="D1643" s="111" t="s">
        <v>228</v>
      </c>
      <c r="E1643" s="111">
        <v>1</v>
      </c>
      <c r="F1643" s="111">
        <v>1</v>
      </c>
      <c r="G1643" s="111" t="s">
        <v>281</v>
      </c>
      <c r="H1643" s="112">
        <v>33841</v>
      </c>
    </row>
    <row r="1644" spans="1:8" ht="15">
      <c r="A1644" s="108" t="s">
        <v>1190</v>
      </c>
      <c r="B1644" s="109">
        <v>40361</v>
      </c>
      <c r="C1644" s="110">
        <v>2010</v>
      </c>
      <c r="D1644" s="111" t="s">
        <v>228</v>
      </c>
      <c r="E1644" s="111">
        <v>1</v>
      </c>
      <c r="F1644" s="111">
        <v>2</v>
      </c>
      <c r="G1644" s="111" t="s">
        <v>282</v>
      </c>
      <c r="H1644" s="112">
        <v>19801</v>
      </c>
    </row>
    <row r="1645" spans="1:8" ht="15">
      <c r="A1645" s="108" t="s">
        <v>1190</v>
      </c>
      <c r="B1645" s="109">
        <v>40362</v>
      </c>
      <c r="C1645" s="110">
        <v>2010</v>
      </c>
      <c r="D1645" s="111" t="s">
        <v>228</v>
      </c>
      <c r="E1645" s="111">
        <v>1</v>
      </c>
      <c r="F1645" s="111">
        <v>3</v>
      </c>
      <c r="G1645" s="111" t="s">
        <v>1343</v>
      </c>
      <c r="H1645" s="112">
        <v>18385</v>
      </c>
    </row>
    <row r="1646" spans="1:8" ht="15">
      <c r="A1646" s="108" t="s">
        <v>1190</v>
      </c>
      <c r="B1646" s="109">
        <v>40363</v>
      </c>
      <c r="C1646" s="110">
        <v>2010</v>
      </c>
      <c r="D1646" s="111" t="s">
        <v>228</v>
      </c>
      <c r="E1646" s="111">
        <v>1</v>
      </c>
      <c r="F1646" s="111">
        <v>4</v>
      </c>
      <c r="G1646" s="111" t="s">
        <v>1342</v>
      </c>
      <c r="H1646" s="112">
        <v>55282</v>
      </c>
    </row>
    <row r="1647" spans="1:8" ht="15">
      <c r="A1647" s="108" t="s">
        <v>1190</v>
      </c>
      <c r="B1647" s="109">
        <v>40364</v>
      </c>
      <c r="C1647" s="110">
        <v>2010</v>
      </c>
      <c r="D1647" s="111" t="s">
        <v>228</v>
      </c>
      <c r="E1647" s="111">
        <v>1</v>
      </c>
      <c r="F1647" s="111">
        <v>5</v>
      </c>
      <c r="G1647" s="111" t="s">
        <v>278</v>
      </c>
      <c r="H1647" s="112">
        <v>15354</v>
      </c>
    </row>
    <row r="1648" spans="1:8" ht="15">
      <c r="A1648" s="108" t="s">
        <v>1190</v>
      </c>
      <c r="B1648" s="109">
        <v>40365</v>
      </c>
      <c r="C1648" s="110">
        <v>2010</v>
      </c>
      <c r="D1648" s="111" t="s">
        <v>228</v>
      </c>
      <c r="E1648" s="111">
        <v>1</v>
      </c>
      <c r="F1648" s="111">
        <v>6</v>
      </c>
      <c r="G1648" s="111" t="s">
        <v>279</v>
      </c>
      <c r="H1648" s="112">
        <v>50227</v>
      </c>
    </row>
    <row r="1649" spans="1:8" ht="15">
      <c r="A1649" s="108" t="s">
        <v>1190</v>
      </c>
      <c r="B1649" s="109">
        <v>40366</v>
      </c>
      <c r="C1649" s="110">
        <v>2010</v>
      </c>
      <c r="D1649" s="111" t="s">
        <v>228</v>
      </c>
      <c r="E1649" s="111">
        <v>1</v>
      </c>
      <c r="F1649" s="111">
        <v>7</v>
      </c>
      <c r="G1649" s="111" t="s">
        <v>280</v>
      </c>
      <c r="H1649" s="112">
        <v>21529</v>
      </c>
    </row>
    <row r="1650" spans="1:8" ht="15">
      <c r="A1650" s="108" t="s">
        <v>1190</v>
      </c>
      <c r="B1650" s="109">
        <v>40367</v>
      </c>
      <c r="C1650" s="110">
        <v>2010</v>
      </c>
      <c r="D1650" s="111" t="s">
        <v>228</v>
      </c>
      <c r="E1650" s="111">
        <v>2</v>
      </c>
      <c r="F1650" s="111">
        <v>8</v>
      </c>
      <c r="G1650" s="111" t="s">
        <v>281</v>
      </c>
      <c r="H1650" s="112">
        <v>50227</v>
      </c>
    </row>
    <row r="1651" spans="1:8" ht="15">
      <c r="A1651" s="108" t="s">
        <v>1190</v>
      </c>
      <c r="B1651" s="109">
        <v>40368</v>
      </c>
      <c r="C1651" s="110">
        <v>2010</v>
      </c>
      <c r="D1651" s="111" t="s">
        <v>228</v>
      </c>
      <c r="E1651" s="111">
        <v>2</v>
      </c>
      <c r="F1651" s="111">
        <v>9</v>
      </c>
      <c r="G1651" s="111" t="s">
        <v>282</v>
      </c>
      <c r="H1651" s="112">
        <v>72966</v>
      </c>
    </row>
    <row r="1652" spans="1:8" ht="15">
      <c r="A1652" s="108" t="s">
        <v>1190</v>
      </c>
      <c r="B1652" s="109">
        <v>40369</v>
      </c>
      <c r="C1652" s="110">
        <v>2010</v>
      </c>
      <c r="D1652" s="111" t="s">
        <v>228</v>
      </c>
      <c r="E1652" s="111">
        <v>2</v>
      </c>
      <c r="F1652" s="111">
        <v>10</v>
      </c>
      <c r="G1652" s="111" t="s">
        <v>1343</v>
      </c>
      <c r="H1652" s="112">
        <v>63041</v>
      </c>
    </row>
    <row r="1653" spans="1:8" ht="15">
      <c r="A1653" s="108" t="s">
        <v>1190</v>
      </c>
      <c r="B1653" s="109">
        <v>40370</v>
      </c>
      <c r="C1653" s="110">
        <v>2010</v>
      </c>
      <c r="D1653" s="111" t="s">
        <v>228</v>
      </c>
      <c r="E1653" s="111">
        <v>2</v>
      </c>
      <c r="F1653" s="111">
        <v>11</v>
      </c>
      <c r="G1653" s="111" t="s">
        <v>1342</v>
      </c>
      <c r="H1653" s="112">
        <v>74111</v>
      </c>
    </row>
    <row r="1654" spans="1:8" ht="15">
      <c r="A1654" s="108" t="s">
        <v>1190</v>
      </c>
      <c r="B1654" s="109">
        <v>40371</v>
      </c>
      <c r="C1654" s="110">
        <v>2010</v>
      </c>
      <c r="D1654" s="111" t="s">
        <v>228</v>
      </c>
      <c r="E1654" s="111">
        <v>2</v>
      </c>
      <c r="F1654" s="111">
        <v>12</v>
      </c>
      <c r="G1654" s="111" t="s">
        <v>278</v>
      </c>
      <c r="H1654" s="112">
        <v>68670</v>
      </c>
    </row>
    <row r="1655" spans="1:8" ht="15">
      <c r="A1655" s="108" t="s">
        <v>1190</v>
      </c>
      <c r="B1655" s="109">
        <v>40372</v>
      </c>
      <c r="C1655" s="110">
        <v>2010</v>
      </c>
      <c r="D1655" s="111" t="s">
        <v>228</v>
      </c>
      <c r="E1655" s="111">
        <v>2</v>
      </c>
      <c r="F1655" s="111">
        <v>13</v>
      </c>
      <c r="G1655" s="111" t="s">
        <v>279</v>
      </c>
      <c r="H1655" s="112">
        <v>76408</v>
      </c>
    </row>
    <row r="1656" spans="1:8" ht="15">
      <c r="A1656" s="108" t="s">
        <v>1190</v>
      </c>
      <c r="B1656" s="109">
        <v>40373</v>
      </c>
      <c r="C1656" s="110">
        <v>2010</v>
      </c>
      <c r="D1656" s="111" t="s">
        <v>228</v>
      </c>
      <c r="E1656" s="111">
        <v>2</v>
      </c>
      <c r="F1656" s="111">
        <v>14</v>
      </c>
      <c r="G1656" s="111" t="s">
        <v>280</v>
      </c>
      <c r="H1656" s="112">
        <v>64362</v>
      </c>
    </row>
    <row r="1657" spans="1:8" ht="15">
      <c r="A1657" s="108" t="s">
        <v>1190</v>
      </c>
      <c r="B1657" s="109">
        <v>40374</v>
      </c>
      <c r="C1657" s="110">
        <v>2010</v>
      </c>
      <c r="D1657" s="111" t="s">
        <v>228</v>
      </c>
      <c r="E1657" s="111">
        <v>3</v>
      </c>
      <c r="F1657" s="111">
        <v>15</v>
      </c>
      <c r="G1657" s="111" t="s">
        <v>281</v>
      </c>
      <c r="H1657" s="112">
        <v>84846</v>
      </c>
    </row>
    <row r="1658" spans="1:8" ht="15">
      <c r="A1658" s="108" t="s">
        <v>1190</v>
      </c>
      <c r="B1658" s="109">
        <v>40375</v>
      </c>
      <c r="C1658" s="110">
        <v>2010</v>
      </c>
      <c r="D1658" s="111" t="s">
        <v>228</v>
      </c>
      <c r="E1658" s="111">
        <v>3</v>
      </c>
      <c r="F1658" s="111">
        <v>16</v>
      </c>
      <c r="G1658" s="111" t="s">
        <v>282</v>
      </c>
      <c r="H1658" s="112">
        <v>74161</v>
      </c>
    </row>
    <row r="1659" spans="1:8" ht="15">
      <c r="A1659" s="108" t="s">
        <v>1190</v>
      </c>
      <c r="B1659" s="109">
        <v>40376</v>
      </c>
      <c r="C1659" s="110">
        <v>2010</v>
      </c>
      <c r="D1659" s="111" t="s">
        <v>228</v>
      </c>
      <c r="E1659" s="111">
        <v>3</v>
      </c>
      <c r="F1659" s="111">
        <v>17</v>
      </c>
      <c r="G1659" s="111" t="s">
        <v>1343</v>
      </c>
      <c r="H1659" s="112">
        <v>76679</v>
      </c>
    </row>
    <row r="1660" spans="1:8" ht="15">
      <c r="A1660" s="108" t="s">
        <v>1190</v>
      </c>
      <c r="B1660" s="109">
        <v>40377</v>
      </c>
      <c r="C1660" s="110">
        <v>2010</v>
      </c>
      <c r="D1660" s="111" t="s">
        <v>228</v>
      </c>
      <c r="E1660" s="111">
        <v>3</v>
      </c>
      <c r="F1660" s="111">
        <v>18</v>
      </c>
      <c r="G1660" s="111" t="s">
        <v>1342</v>
      </c>
      <c r="H1660" s="112">
        <v>75578</v>
      </c>
    </row>
    <row r="1661" spans="1:8" ht="15">
      <c r="A1661" s="108" t="s">
        <v>1190</v>
      </c>
      <c r="B1661" s="109">
        <v>40378</v>
      </c>
      <c r="C1661" s="110">
        <v>2010</v>
      </c>
      <c r="D1661" s="111" t="s">
        <v>228</v>
      </c>
      <c r="E1661" s="111">
        <v>3</v>
      </c>
      <c r="F1661" s="111">
        <v>19</v>
      </c>
      <c r="G1661" s="111" t="s">
        <v>278</v>
      </c>
      <c r="H1661" s="112">
        <v>87131</v>
      </c>
    </row>
    <row r="1662" spans="1:8" ht="15">
      <c r="A1662" s="108" t="s">
        <v>1190</v>
      </c>
      <c r="B1662" s="109">
        <v>40379</v>
      </c>
      <c r="C1662" s="110">
        <v>2010</v>
      </c>
      <c r="D1662" s="111" t="s">
        <v>228</v>
      </c>
      <c r="E1662" s="111">
        <v>3</v>
      </c>
      <c r="F1662" s="111">
        <v>20</v>
      </c>
      <c r="G1662" s="111" t="s">
        <v>279</v>
      </c>
      <c r="H1662" s="112">
        <v>17863</v>
      </c>
    </row>
    <row r="1663" spans="1:8" ht="15">
      <c r="A1663" s="108" t="s">
        <v>1190</v>
      </c>
      <c r="B1663" s="109">
        <v>40380</v>
      </c>
      <c r="C1663" s="110">
        <v>2010</v>
      </c>
      <c r="D1663" s="111" t="s">
        <v>228</v>
      </c>
      <c r="E1663" s="111">
        <v>3</v>
      </c>
      <c r="F1663" s="111">
        <v>21</v>
      </c>
      <c r="G1663" s="111" t="s">
        <v>280</v>
      </c>
      <c r="H1663" s="112">
        <v>21441</v>
      </c>
    </row>
    <row r="1664" spans="1:8" ht="15">
      <c r="A1664" s="108" t="s">
        <v>1190</v>
      </c>
      <c r="B1664" s="109">
        <v>40381</v>
      </c>
      <c r="C1664" s="110">
        <v>2010</v>
      </c>
      <c r="D1664" s="111" t="s">
        <v>228</v>
      </c>
      <c r="E1664" s="111">
        <v>4</v>
      </c>
      <c r="F1664" s="111">
        <v>22</v>
      </c>
      <c r="G1664" s="111" t="s">
        <v>281</v>
      </c>
      <c r="H1664" s="112">
        <v>47537</v>
      </c>
    </row>
    <row r="1665" spans="1:8" ht="15">
      <c r="A1665" s="108" t="s">
        <v>1190</v>
      </c>
      <c r="B1665" s="109">
        <v>40382</v>
      </c>
      <c r="C1665" s="110">
        <v>2010</v>
      </c>
      <c r="D1665" s="111" t="s">
        <v>228</v>
      </c>
      <c r="E1665" s="111">
        <v>4</v>
      </c>
      <c r="F1665" s="111">
        <v>23</v>
      </c>
      <c r="G1665" s="111" t="s">
        <v>282</v>
      </c>
      <c r="H1665" s="112">
        <v>87925</v>
      </c>
    </row>
    <row r="1666" spans="1:8" ht="15">
      <c r="A1666" s="108" t="s">
        <v>1190</v>
      </c>
      <c r="B1666" s="109">
        <v>40383</v>
      </c>
      <c r="C1666" s="110">
        <v>2010</v>
      </c>
      <c r="D1666" s="111" t="s">
        <v>228</v>
      </c>
      <c r="E1666" s="111">
        <v>4</v>
      </c>
      <c r="F1666" s="111">
        <v>24</v>
      </c>
      <c r="G1666" s="111" t="s">
        <v>1343</v>
      </c>
      <c r="H1666" s="112">
        <v>84439</v>
      </c>
    </row>
    <row r="1667" spans="1:8" ht="15">
      <c r="A1667" s="108" t="s">
        <v>1190</v>
      </c>
      <c r="B1667" s="109">
        <v>40384</v>
      </c>
      <c r="C1667" s="110">
        <v>2010</v>
      </c>
      <c r="D1667" s="111" t="s">
        <v>228</v>
      </c>
      <c r="E1667" s="111">
        <v>4</v>
      </c>
      <c r="F1667" s="111">
        <v>25</v>
      </c>
      <c r="G1667" s="111" t="s">
        <v>1342</v>
      </c>
      <c r="H1667" s="112">
        <v>83212</v>
      </c>
    </row>
    <row r="1668" spans="1:8" ht="15">
      <c r="A1668" s="108" t="s">
        <v>1190</v>
      </c>
      <c r="B1668" s="109">
        <v>40385</v>
      </c>
      <c r="C1668" s="110">
        <v>2010</v>
      </c>
      <c r="D1668" s="111" t="s">
        <v>228</v>
      </c>
      <c r="E1668" s="111">
        <v>4</v>
      </c>
      <c r="F1668" s="111">
        <v>26</v>
      </c>
      <c r="G1668" s="111" t="s">
        <v>278</v>
      </c>
      <c r="H1668" s="112">
        <v>80665</v>
      </c>
    </row>
    <row r="1669" spans="1:8" ht="15">
      <c r="A1669" s="108" t="s">
        <v>1190</v>
      </c>
      <c r="B1669" s="109">
        <v>40386</v>
      </c>
      <c r="C1669" s="110">
        <v>2010</v>
      </c>
      <c r="D1669" s="111" t="s">
        <v>228</v>
      </c>
      <c r="E1669" s="111">
        <v>4</v>
      </c>
      <c r="F1669" s="111">
        <v>27</v>
      </c>
      <c r="G1669" s="111" t="s">
        <v>279</v>
      </c>
      <c r="H1669" s="112">
        <v>72586</v>
      </c>
    </row>
    <row r="1670" spans="1:8" ht="15">
      <c r="A1670" s="108" t="s">
        <v>1190</v>
      </c>
      <c r="B1670" s="109">
        <v>40387</v>
      </c>
      <c r="C1670" s="110">
        <v>2010</v>
      </c>
      <c r="D1670" s="111" t="s">
        <v>228</v>
      </c>
      <c r="E1670" s="111">
        <v>4</v>
      </c>
      <c r="F1670" s="111">
        <v>28</v>
      </c>
      <c r="G1670" s="111" t="s">
        <v>280</v>
      </c>
      <c r="H1670" s="112">
        <v>58099</v>
      </c>
    </row>
    <row r="1671" spans="1:8" ht="15">
      <c r="A1671" s="108" t="s">
        <v>1190</v>
      </c>
      <c r="B1671" s="109">
        <v>40388</v>
      </c>
      <c r="C1671" s="110">
        <v>2010</v>
      </c>
      <c r="D1671" s="111" t="s">
        <v>228</v>
      </c>
      <c r="E1671" s="111">
        <v>5</v>
      </c>
      <c r="F1671" s="111">
        <v>29</v>
      </c>
      <c r="G1671" s="111" t="s">
        <v>281</v>
      </c>
      <c r="H1671" s="112">
        <v>53770</v>
      </c>
    </row>
    <row r="1672" spans="1:8" ht="15">
      <c r="A1672" s="108" t="s">
        <v>1190</v>
      </c>
      <c r="B1672" s="109">
        <v>40389</v>
      </c>
      <c r="C1672" s="110">
        <v>2010</v>
      </c>
      <c r="D1672" s="111" t="s">
        <v>228</v>
      </c>
      <c r="E1672" s="111">
        <v>5</v>
      </c>
      <c r="F1672" s="111">
        <v>30</v>
      </c>
      <c r="G1672" s="111" t="s">
        <v>282</v>
      </c>
      <c r="H1672" s="112">
        <v>86957</v>
      </c>
    </row>
    <row r="1673" spans="1:8" ht="15">
      <c r="A1673" s="108" t="s">
        <v>1190</v>
      </c>
      <c r="B1673" s="109">
        <v>40390</v>
      </c>
      <c r="C1673" s="110">
        <v>2010</v>
      </c>
      <c r="D1673" s="111" t="s">
        <v>228</v>
      </c>
      <c r="E1673" s="111">
        <v>5</v>
      </c>
      <c r="F1673" s="111">
        <v>31</v>
      </c>
      <c r="G1673" s="111" t="s">
        <v>1343</v>
      </c>
      <c r="H1673" s="112">
        <v>83181</v>
      </c>
    </row>
    <row r="1674" spans="1:8" ht="15">
      <c r="A1674" s="108" t="s">
        <v>1190</v>
      </c>
      <c r="B1674" s="109">
        <v>40391</v>
      </c>
      <c r="C1674" s="110">
        <v>2010</v>
      </c>
      <c r="D1674" s="111" t="s">
        <v>229</v>
      </c>
      <c r="E1674" s="111">
        <v>1</v>
      </c>
      <c r="F1674" s="111">
        <v>1</v>
      </c>
      <c r="G1674" s="111" t="s">
        <v>1342</v>
      </c>
      <c r="H1674" s="112">
        <v>81341</v>
      </c>
    </row>
    <row r="1675" spans="1:8" ht="15">
      <c r="A1675" s="108" t="s">
        <v>1190</v>
      </c>
      <c r="B1675" s="109">
        <v>40392</v>
      </c>
      <c r="C1675" s="110">
        <v>2010</v>
      </c>
      <c r="D1675" s="111" t="s">
        <v>229</v>
      </c>
      <c r="E1675" s="111">
        <v>1</v>
      </c>
      <c r="F1675" s="111">
        <v>2</v>
      </c>
      <c r="G1675" s="111" t="s">
        <v>278</v>
      </c>
      <c r="H1675" s="112">
        <v>48193</v>
      </c>
    </row>
    <row r="1676" spans="1:8" ht="15">
      <c r="A1676" s="108" t="s">
        <v>1190</v>
      </c>
      <c r="B1676" s="109">
        <v>40393</v>
      </c>
      <c r="C1676" s="110">
        <v>2010</v>
      </c>
      <c r="D1676" s="111" t="s">
        <v>229</v>
      </c>
      <c r="E1676" s="111">
        <v>1</v>
      </c>
      <c r="F1676" s="111">
        <v>3</v>
      </c>
      <c r="G1676" s="111" t="s">
        <v>279</v>
      </c>
      <c r="H1676" s="112">
        <v>68504</v>
      </c>
    </row>
    <row r="1677" spans="1:8" ht="15">
      <c r="A1677" s="108" t="s">
        <v>1190</v>
      </c>
      <c r="B1677" s="109">
        <v>40394</v>
      </c>
      <c r="C1677" s="110">
        <v>2010</v>
      </c>
      <c r="D1677" s="111" t="s">
        <v>229</v>
      </c>
      <c r="E1677" s="111">
        <v>1</v>
      </c>
      <c r="F1677" s="111">
        <v>4</v>
      </c>
      <c r="G1677" s="111" t="s">
        <v>280</v>
      </c>
      <c r="H1677" s="112">
        <v>52621</v>
      </c>
    </row>
    <row r="1678" spans="1:8" ht="15">
      <c r="A1678" s="108" t="s">
        <v>1190</v>
      </c>
      <c r="B1678" s="109">
        <v>40395</v>
      </c>
      <c r="C1678" s="110">
        <v>2010</v>
      </c>
      <c r="D1678" s="111" t="s">
        <v>229</v>
      </c>
      <c r="E1678" s="111">
        <v>1</v>
      </c>
      <c r="F1678" s="111">
        <v>5</v>
      </c>
      <c r="G1678" s="111" t="s">
        <v>281</v>
      </c>
      <c r="H1678" s="112">
        <v>62339</v>
      </c>
    </row>
    <row r="1679" spans="1:8" ht="15">
      <c r="A1679" s="108" t="s">
        <v>1190</v>
      </c>
      <c r="B1679" s="109">
        <v>40396</v>
      </c>
      <c r="C1679" s="110">
        <v>2010</v>
      </c>
      <c r="D1679" s="111" t="s">
        <v>229</v>
      </c>
      <c r="E1679" s="111">
        <v>1</v>
      </c>
      <c r="F1679" s="111">
        <v>6</v>
      </c>
      <c r="G1679" s="111" t="s">
        <v>282</v>
      </c>
      <c r="H1679" s="112">
        <v>35705</v>
      </c>
    </row>
    <row r="1680" spans="1:8" ht="15">
      <c r="A1680" s="108" t="s">
        <v>1190</v>
      </c>
      <c r="B1680" s="109">
        <v>40397</v>
      </c>
      <c r="C1680" s="110">
        <v>2010</v>
      </c>
      <c r="D1680" s="111" t="s">
        <v>229</v>
      </c>
      <c r="E1680" s="111">
        <v>1</v>
      </c>
      <c r="F1680" s="111">
        <v>7</v>
      </c>
      <c r="G1680" s="111" t="s">
        <v>1343</v>
      </c>
      <c r="H1680" s="112">
        <v>42480</v>
      </c>
    </row>
    <row r="1681" spans="1:8" ht="15">
      <c r="A1681" s="108" t="s">
        <v>1190</v>
      </c>
      <c r="B1681" s="109">
        <v>40398</v>
      </c>
      <c r="C1681" s="110">
        <v>2010</v>
      </c>
      <c r="D1681" s="111" t="s">
        <v>229</v>
      </c>
      <c r="E1681" s="111">
        <v>2</v>
      </c>
      <c r="F1681" s="111">
        <v>8</v>
      </c>
      <c r="G1681" s="111" t="s">
        <v>1342</v>
      </c>
      <c r="H1681" s="112">
        <v>64037</v>
      </c>
    </row>
    <row r="1682" spans="1:8" ht="15">
      <c r="A1682" s="108" t="s">
        <v>1190</v>
      </c>
      <c r="B1682" s="109">
        <v>40399</v>
      </c>
      <c r="C1682" s="110">
        <v>2010</v>
      </c>
      <c r="D1682" s="111" t="s">
        <v>229</v>
      </c>
      <c r="E1682" s="111">
        <v>2</v>
      </c>
      <c r="F1682" s="111">
        <v>9</v>
      </c>
      <c r="G1682" s="111" t="s">
        <v>278</v>
      </c>
      <c r="H1682" s="112">
        <v>36539</v>
      </c>
    </row>
    <row r="1683" spans="1:8" ht="15">
      <c r="A1683" s="108" t="s">
        <v>1190</v>
      </c>
      <c r="B1683" s="109">
        <v>40400</v>
      </c>
      <c r="C1683" s="110">
        <v>2010</v>
      </c>
      <c r="D1683" s="111" t="s">
        <v>229</v>
      </c>
      <c r="E1683" s="111">
        <v>2</v>
      </c>
      <c r="F1683" s="111">
        <v>10</v>
      </c>
      <c r="G1683" s="111" t="s">
        <v>279</v>
      </c>
      <c r="H1683" s="112">
        <v>26088</v>
      </c>
    </row>
    <row r="1684" spans="1:8" ht="15">
      <c r="A1684" s="108" t="s">
        <v>1190</v>
      </c>
      <c r="B1684" s="109">
        <v>40401</v>
      </c>
      <c r="C1684" s="110">
        <v>2010</v>
      </c>
      <c r="D1684" s="111" t="s">
        <v>229</v>
      </c>
      <c r="E1684" s="111">
        <v>2</v>
      </c>
      <c r="F1684" s="111">
        <v>11</v>
      </c>
      <c r="G1684" s="111" t="s">
        <v>280</v>
      </c>
      <c r="H1684" s="112">
        <v>68820</v>
      </c>
    </row>
    <row r="1685" spans="1:8" ht="15">
      <c r="A1685" s="108" t="s">
        <v>1190</v>
      </c>
      <c r="B1685" s="109">
        <v>40402</v>
      </c>
      <c r="C1685" s="110">
        <v>2010</v>
      </c>
      <c r="D1685" s="111" t="s">
        <v>229</v>
      </c>
      <c r="E1685" s="111">
        <v>2</v>
      </c>
      <c r="F1685" s="111">
        <v>12</v>
      </c>
      <c r="G1685" s="111" t="s">
        <v>281</v>
      </c>
      <c r="H1685" s="112">
        <v>34955</v>
      </c>
    </row>
    <row r="1686" spans="1:8" ht="15">
      <c r="A1686" s="108" t="s">
        <v>1190</v>
      </c>
      <c r="B1686" s="109">
        <v>40403</v>
      </c>
      <c r="C1686" s="110">
        <v>2010</v>
      </c>
      <c r="D1686" s="111" t="s">
        <v>229</v>
      </c>
      <c r="E1686" s="111">
        <v>2</v>
      </c>
      <c r="F1686" s="111">
        <v>13</v>
      </c>
      <c r="G1686" s="111" t="s">
        <v>282</v>
      </c>
      <c r="H1686" s="112">
        <v>24545</v>
      </c>
    </row>
    <row r="1687" spans="1:8" ht="15">
      <c r="A1687" s="108" t="s">
        <v>1190</v>
      </c>
      <c r="B1687" s="109">
        <v>40404</v>
      </c>
      <c r="C1687" s="110">
        <v>2010</v>
      </c>
      <c r="D1687" s="111" t="s">
        <v>229</v>
      </c>
      <c r="E1687" s="111">
        <v>2</v>
      </c>
      <c r="F1687" s="111">
        <v>14</v>
      </c>
      <c r="G1687" s="111" t="s">
        <v>1343</v>
      </c>
      <c r="H1687" s="112">
        <v>67867</v>
      </c>
    </row>
    <row r="1688" spans="1:8" ht="15">
      <c r="A1688" s="108" t="s">
        <v>1190</v>
      </c>
      <c r="B1688" s="109">
        <v>40405</v>
      </c>
      <c r="C1688" s="110">
        <v>2010</v>
      </c>
      <c r="D1688" s="111" t="s">
        <v>229</v>
      </c>
      <c r="E1688" s="111">
        <v>3</v>
      </c>
      <c r="F1688" s="111">
        <v>15</v>
      </c>
      <c r="G1688" s="111" t="s">
        <v>1342</v>
      </c>
      <c r="H1688" s="112">
        <v>53954</v>
      </c>
    </row>
    <row r="1689" spans="1:8" ht="15">
      <c r="A1689" s="108" t="s">
        <v>1190</v>
      </c>
      <c r="B1689" s="109">
        <v>40406</v>
      </c>
      <c r="C1689" s="110">
        <v>2010</v>
      </c>
      <c r="D1689" s="111" t="s">
        <v>229</v>
      </c>
      <c r="E1689" s="111">
        <v>3</v>
      </c>
      <c r="F1689" s="111">
        <v>16</v>
      </c>
      <c r="G1689" s="111" t="s">
        <v>278</v>
      </c>
      <c r="H1689" s="112">
        <v>35394</v>
      </c>
    </row>
    <row r="1690" spans="1:8" ht="15">
      <c r="A1690" s="108" t="s">
        <v>1190</v>
      </c>
      <c r="B1690" s="109">
        <v>40407</v>
      </c>
      <c r="C1690" s="110">
        <v>2010</v>
      </c>
      <c r="D1690" s="111" t="s">
        <v>229</v>
      </c>
      <c r="E1690" s="111">
        <v>3</v>
      </c>
      <c r="F1690" s="111">
        <v>17</v>
      </c>
      <c r="G1690" s="111" t="s">
        <v>279</v>
      </c>
      <c r="H1690" s="112">
        <v>28042</v>
      </c>
    </row>
    <row r="1691" spans="1:8" ht="15">
      <c r="A1691" s="108" t="s">
        <v>1190</v>
      </c>
      <c r="B1691" s="109">
        <v>40408</v>
      </c>
      <c r="C1691" s="110">
        <v>2010</v>
      </c>
      <c r="D1691" s="111" t="s">
        <v>229</v>
      </c>
      <c r="E1691" s="111">
        <v>3</v>
      </c>
      <c r="F1691" s="111">
        <v>18</v>
      </c>
      <c r="G1691" s="111" t="s">
        <v>280</v>
      </c>
      <c r="H1691" s="112">
        <v>47914</v>
      </c>
    </row>
    <row r="1692" spans="1:8" ht="15">
      <c r="A1692" s="108" t="s">
        <v>1190</v>
      </c>
      <c r="B1692" s="109">
        <v>40409</v>
      </c>
      <c r="C1692" s="110">
        <v>2010</v>
      </c>
      <c r="D1692" s="111" t="s">
        <v>229</v>
      </c>
      <c r="E1692" s="111">
        <v>3</v>
      </c>
      <c r="F1692" s="111">
        <v>19</v>
      </c>
      <c r="G1692" s="111" t="s">
        <v>281</v>
      </c>
      <c r="H1692" s="112">
        <v>67053</v>
      </c>
    </row>
    <row r="1693" spans="1:8" ht="15">
      <c r="A1693" s="108" t="s">
        <v>1190</v>
      </c>
      <c r="B1693" s="109">
        <v>40410</v>
      </c>
      <c r="C1693" s="110">
        <v>2010</v>
      </c>
      <c r="D1693" s="111" t="s">
        <v>229</v>
      </c>
      <c r="E1693" s="111">
        <v>3</v>
      </c>
      <c r="F1693" s="111">
        <v>20</v>
      </c>
      <c r="G1693" s="111" t="s">
        <v>282</v>
      </c>
      <c r="H1693" s="112">
        <v>50056</v>
      </c>
    </row>
    <row r="1694" spans="1:8" ht="15">
      <c r="A1694" s="108" t="s">
        <v>1190</v>
      </c>
      <c r="B1694" s="109">
        <v>40411</v>
      </c>
      <c r="C1694" s="110">
        <v>2010</v>
      </c>
      <c r="D1694" s="111" t="s">
        <v>229</v>
      </c>
      <c r="E1694" s="111">
        <v>3</v>
      </c>
      <c r="F1694" s="111">
        <v>21</v>
      </c>
      <c r="G1694" s="111" t="s">
        <v>1343</v>
      </c>
      <c r="H1694" s="112">
        <v>51182</v>
      </c>
    </row>
    <row r="1695" spans="1:8" ht="15">
      <c r="A1695" s="108" t="s">
        <v>1190</v>
      </c>
      <c r="B1695" s="109">
        <v>40412</v>
      </c>
      <c r="C1695" s="110">
        <v>2010</v>
      </c>
      <c r="D1695" s="111" t="s">
        <v>229</v>
      </c>
      <c r="E1695" s="111">
        <v>4</v>
      </c>
      <c r="F1695" s="111">
        <v>22</v>
      </c>
      <c r="G1695" s="111" t="s">
        <v>1342</v>
      </c>
      <c r="H1695" s="112">
        <v>51596</v>
      </c>
    </row>
    <row r="1696" spans="1:8" ht="15">
      <c r="A1696" s="108" t="s">
        <v>1190</v>
      </c>
      <c r="B1696" s="109">
        <v>40413</v>
      </c>
      <c r="C1696" s="110">
        <v>2010</v>
      </c>
      <c r="D1696" s="111" t="s">
        <v>229</v>
      </c>
      <c r="E1696" s="111">
        <v>4</v>
      </c>
      <c r="F1696" s="111">
        <v>23</v>
      </c>
      <c r="G1696" s="111" t="s">
        <v>278</v>
      </c>
      <c r="H1696" s="112">
        <v>79312</v>
      </c>
    </row>
    <row r="1697" spans="1:8" ht="15">
      <c r="A1697" s="108" t="s">
        <v>1190</v>
      </c>
      <c r="B1697" s="109">
        <v>40414</v>
      </c>
      <c r="C1697" s="110">
        <v>2010</v>
      </c>
      <c r="D1697" s="111" t="s">
        <v>229</v>
      </c>
      <c r="E1697" s="111">
        <v>4</v>
      </c>
      <c r="F1697" s="111">
        <v>24</v>
      </c>
      <c r="G1697" s="111" t="s">
        <v>279</v>
      </c>
      <c r="H1697" s="112">
        <v>66616</v>
      </c>
    </row>
    <row r="1698" spans="1:8" ht="15">
      <c r="A1698" s="108" t="s">
        <v>1190</v>
      </c>
      <c r="B1698" s="109">
        <v>40415</v>
      </c>
      <c r="C1698" s="110">
        <v>2010</v>
      </c>
      <c r="D1698" s="111" t="s">
        <v>229</v>
      </c>
      <c r="E1698" s="111">
        <v>4</v>
      </c>
      <c r="F1698" s="111">
        <v>25</v>
      </c>
      <c r="G1698" s="111" t="s">
        <v>280</v>
      </c>
      <c r="H1698" s="112">
        <v>51872</v>
      </c>
    </row>
    <row r="1699" spans="1:8" ht="15">
      <c r="A1699" s="108" t="s">
        <v>1190</v>
      </c>
      <c r="B1699" s="109">
        <v>40416</v>
      </c>
      <c r="C1699" s="110">
        <v>2010</v>
      </c>
      <c r="D1699" s="111" t="s">
        <v>229</v>
      </c>
      <c r="E1699" s="111">
        <v>4</v>
      </c>
      <c r="F1699" s="111">
        <v>26</v>
      </c>
      <c r="G1699" s="111" t="s">
        <v>281</v>
      </c>
      <c r="H1699" s="112">
        <v>61228</v>
      </c>
    </row>
    <row r="1700" spans="1:8" ht="15">
      <c r="A1700" s="108" t="s">
        <v>1190</v>
      </c>
      <c r="B1700" s="109">
        <v>40417</v>
      </c>
      <c r="C1700" s="110">
        <v>2010</v>
      </c>
      <c r="D1700" s="111" t="s">
        <v>229</v>
      </c>
      <c r="E1700" s="111">
        <v>4</v>
      </c>
      <c r="F1700" s="111">
        <v>27</v>
      </c>
      <c r="G1700" s="111" t="s">
        <v>282</v>
      </c>
      <c r="H1700" s="112">
        <v>63247</v>
      </c>
    </row>
    <row r="1701" spans="1:8" ht="15">
      <c r="A1701" s="108" t="s">
        <v>1190</v>
      </c>
      <c r="B1701" s="109">
        <v>40418</v>
      </c>
      <c r="C1701" s="110">
        <v>2010</v>
      </c>
      <c r="D1701" s="111" t="s">
        <v>229</v>
      </c>
      <c r="E1701" s="111">
        <v>4</v>
      </c>
      <c r="F1701" s="111">
        <v>28</v>
      </c>
      <c r="G1701" s="111" t="s">
        <v>1343</v>
      </c>
      <c r="H1701" s="112">
        <v>74229</v>
      </c>
    </row>
    <row r="1702" spans="1:8" ht="15">
      <c r="A1702" s="108" t="s">
        <v>1190</v>
      </c>
      <c r="B1702" s="109">
        <v>40419</v>
      </c>
      <c r="C1702" s="110">
        <v>2010</v>
      </c>
      <c r="D1702" s="111" t="s">
        <v>229</v>
      </c>
      <c r="E1702" s="111">
        <v>5</v>
      </c>
      <c r="F1702" s="111">
        <v>29</v>
      </c>
      <c r="G1702" s="111" t="s">
        <v>1342</v>
      </c>
      <c r="H1702" s="112">
        <v>33359</v>
      </c>
    </row>
    <row r="1703" spans="1:8" ht="15">
      <c r="A1703" s="108" t="s">
        <v>1190</v>
      </c>
      <c r="B1703" s="109">
        <v>40420</v>
      </c>
      <c r="C1703" s="110">
        <v>2010</v>
      </c>
      <c r="D1703" s="111" t="s">
        <v>229</v>
      </c>
      <c r="E1703" s="111">
        <v>5</v>
      </c>
      <c r="F1703" s="111">
        <v>30</v>
      </c>
      <c r="G1703" s="111" t="s">
        <v>278</v>
      </c>
      <c r="H1703" s="112">
        <v>16396</v>
      </c>
    </row>
    <row r="1704" spans="1:8" ht="15">
      <c r="A1704" s="108" t="s">
        <v>1190</v>
      </c>
      <c r="B1704" s="109">
        <v>40421</v>
      </c>
      <c r="C1704" s="110">
        <v>2010</v>
      </c>
      <c r="D1704" s="111" t="s">
        <v>229</v>
      </c>
      <c r="E1704" s="111">
        <v>5</v>
      </c>
      <c r="F1704" s="111">
        <v>31</v>
      </c>
      <c r="G1704" s="111" t="s">
        <v>279</v>
      </c>
      <c r="H1704" s="112">
        <v>33571</v>
      </c>
    </row>
    <row r="1705" spans="1:8" ht="15">
      <c r="A1705" s="108" t="s">
        <v>1190</v>
      </c>
      <c r="B1705" s="109">
        <v>40422</v>
      </c>
      <c r="C1705" s="110">
        <v>2010</v>
      </c>
      <c r="D1705" s="111" t="s">
        <v>230</v>
      </c>
      <c r="E1705" s="111">
        <v>1</v>
      </c>
      <c r="F1705" s="111">
        <v>1</v>
      </c>
      <c r="G1705" s="111" t="s">
        <v>280</v>
      </c>
      <c r="H1705" s="112">
        <v>45393</v>
      </c>
    </row>
    <row r="1706" spans="1:8" ht="15">
      <c r="A1706" s="108" t="s">
        <v>1190</v>
      </c>
      <c r="B1706" s="109">
        <v>40423</v>
      </c>
      <c r="C1706" s="110">
        <v>2010</v>
      </c>
      <c r="D1706" s="111" t="s">
        <v>230</v>
      </c>
      <c r="E1706" s="111">
        <v>1</v>
      </c>
      <c r="F1706" s="111">
        <v>2</v>
      </c>
      <c r="G1706" s="111" t="s">
        <v>281</v>
      </c>
      <c r="H1706" s="112">
        <v>73513</v>
      </c>
    </row>
    <row r="1707" spans="1:8" ht="15">
      <c r="A1707" s="108" t="s">
        <v>1190</v>
      </c>
      <c r="B1707" s="109">
        <v>40424</v>
      </c>
      <c r="C1707" s="110">
        <v>2010</v>
      </c>
      <c r="D1707" s="111" t="s">
        <v>230</v>
      </c>
      <c r="E1707" s="111">
        <v>1</v>
      </c>
      <c r="F1707" s="111">
        <v>3</v>
      </c>
      <c r="G1707" s="111" t="s">
        <v>282</v>
      </c>
      <c r="H1707" s="112">
        <v>82936</v>
      </c>
    </row>
    <row r="1708" spans="1:8" ht="15">
      <c r="A1708" s="108" t="s">
        <v>1190</v>
      </c>
      <c r="B1708" s="109">
        <v>40425</v>
      </c>
      <c r="C1708" s="110">
        <v>2010</v>
      </c>
      <c r="D1708" s="111" t="s">
        <v>230</v>
      </c>
      <c r="E1708" s="111">
        <v>1</v>
      </c>
      <c r="F1708" s="111">
        <v>4</v>
      </c>
      <c r="G1708" s="111" t="s">
        <v>1343</v>
      </c>
      <c r="H1708" s="112">
        <v>40547</v>
      </c>
    </row>
    <row r="1709" spans="1:8" ht="15">
      <c r="A1709" s="108" t="s">
        <v>1190</v>
      </c>
      <c r="B1709" s="109">
        <v>40426</v>
      </c>
      <c r="C1709" s="110">
        <v>2010</v>
      </c>
      <c r="D1709" s="111" t="s">
        <v>230</v>
      </c>
      <c r="E1709" s="111">
        <v>1</v>
      </c>
      <c r="F1709" s="111">
        <v>5</v>
      </c>
      <c r="G1709" s="111" t="s">
        <v>1342</v>
      </c>
      <c r="H1709" s="112">
        <v>75523</v>
      </c>
    </row>
    <row r="1710" spans="1:8" ht="15">
      <c r="A1710" s="108" t="s">
        <v>1190</v>
      </c>
      <c r="B1710" s="109">
        <v>40427</v>
      </c>
      <c r="C1710" s="110">
        <v>2010</v>
      </c>
      <c r="D1710" s="111" t="s">
        <v>230</v>
      </c>
      <c r="E1710" s="111">
        <v>1</v>
      </c>
      <c r="F1710" s="111">
        <v>6</v>
      </c>
      <c r="G1710" s="111" t="s">
        <v>278</v>
      </c>
      <c r="H1710" s="112">
        <v>71131</v>
      </c>
    </row>
    <row r="1711" spans="1:8" ht="15">
      <c r="A1711" s="108" t="s">
        <v>1190</v>
      </c>
      <c r="B1711" s="109">
        <v>40428</v>
      </c>
      <c r="C1711" s="110">
        <v>2010</v>
      </c>
      <c r="D1711" s="111" t="s">
        <v>230</v>
      </c>
      <c r="E1711" s="111">
        <v>1</v>
      </c>
      <c r="F1711" s="111">
        <v>7</v>
      </c>
      <c r="G1711" s="111" t="s">
        <v>279</v>
      </c>
      <c r="H1711" s="112">
        <v>81474</v>
      </c>
    </row>
    <row r="1712" spans="1:8" ht="15">
      <c r="A1712" s="108" t="s">
        <v>1190</v>
      </c>
      <c r="B1712" s="109">
        <v>40429</v>
      </c>
      <c r="C1712" s="110">
        <v>2010</v>
      </c>
      <c r="D1712" s="111" t="s">
        <v>230</v>
      </c>
      <c r="E1712" s="111">
        <v>2</v>
      </c>
      <c r="F1712" s="111">
        <v>8</v>
      </c>
      <c r="G1712" s="111" t="s">
        <v>280</v>
      </c>
      <c r="H1712" s="112">
        <v>18852</v>
      </c>
    </row>
    <row r="1713" spans="1:8" ht="15">
      <c r="A1713" s="108" t="s">
        <v>1190</v>
      </c>
      <c r="B1713" s="109">
        <v>40430</v>
      </c>
      <c r="C1713" s="110">
        <v>2010</v>
      </c>
      <c r="D1713" s="111" t="s">
        <v>230</v>
      </c>
      <c r="E1713" s="111">
        <v>2</v>
      </c>
      <c r="F1713" s="111">
        <v>9</v>
      </c>
      <c r="G1713" s="111" t="s">
        <v>281</v>
      </c>
      <c r="H1713" s="112">
        <v>19691</v>
      </c>
    </row>
    <row r="1714" spans="1:8" ht="15">
      <c r="A1714" s="108" t="s">
        <v>1190</v>
      </c>
      <c r="B1714" s="109">
        <v>40431</v>
      </c>
      <c r="C1714" s="110">
        <v>2010</v>
      </c>
      <c r="D1714" s="111" t="s">
        <v>230</v>
      </c>
      <c r="E1714" s="111">
        <v>2</v>
      </c>
      <c r="F1714" s="111">
        <v>10</v>
      </c>
      <c r="G1714" s="111" t="s">
        <v>282</v>
      </c>
      <c r="H1714" s="112">
        <v>21160</v>
      </c>
    </row>
    <row r="1715" spans="1:8" ht="15">
      <c r="A1715" s="108" t="s">
        <v>1190</v>
      </c>
      <c r="B1715" s="109">
        <v>40432</v>
      </c>
      <c r="C1715" s="110">
        <v>2010</v>
      </c>
      <c r="D1715" s="111" t="s">
        <v>230</v>
      </c>
      <c r="E1715" s="111">
        <v>2</v>
      </c>
      <c r="F1715" s="111">
        <v>11</v>
      </c>
      <c r="G1715" s="111" t="s">
        <v>1343</v>
      </c>
      <c r="H1715" s="112">
        <v>48173</v>
      </c>
    </row>
    <row r="1716" spans="1:8" ht="15">
      <c r="A1716" s="108" t="s">
        <v>1190</v>
      </c>
      <c r="B1716" s="109">
        <v>40433</v>
      </c>
      <c r="C1716" s="110">
        <v>2010</v>
      </c>
      <c r="D1716" s="111" t="s">
        <v>230</v>
      </c>
      <c r="E1716" s="111">
        <v>2</v>
      </c>
      <c r="F1716" s="111">
        <v>12</v>
      </c>
      <c r="G1716" s="111" t="s">
        <v>1342</v>
      </c>
      <c r="H1716" s="112">
        <v>68990</v>
      </c>
    </row>
    <row r="1717" spans="1:8" ht="15">
      <c r="A1717" s="108" t="s">
        <v>1190</v>
      </c>
      <c r="B1717" s="109">
        <v>40434</v>
      </c>
      <c r="C1717" s="110">
        <v>2010</v>
      </c>
      <c r="D1717" s="111" t="s">
        <v>230</v>
      </c>
      <c r="E1717" s="111">
        <v>2</v>
      </c>
      <c r="F1717" s="111">
        <v>13</v>
      </c>
      <c r="G1717" s="111" t="s">
        <v>278</v>
      </c>
      <c r="H1717" s="112">
        <v>82386</v>
      </c>
    </row>
    <row r="1718" spans="1:8" ht="15">
      <c r="A1718" s="108" t="s">
        <v>1190</v>
      </c>
      <c r="B1718" s="109">
        <v>40435</v>
      </c>
      <c r="C1718" s="110">
        <v>2010</v>
      </c>
      <c r="D1718" s="111" t="s">
        <v>230</v>
      </c>
      <c r="E1718" s="111">
        <v>2</v>
      </c>
      <c r="F1718" s="111">
        <v>14</v>
      </c>
      <c r="G1718" s="111" t="s">
        <v>279</v>
      </c>
      <c r="H1718" s="112">
        <v>84026</v>
      </c>
    </row>
    <row r="1719" spans="1:8" ht="15">
      <c r="A1719" s="108" t="s">
        <v>1190</v>
      </c>
      <c r="B1719" s="109">
        <v>40436</v>
      </c>
      <c r="C1719" s="110">
        <v>2010</v>
      </c>
      <c r="D1719" s="111" t="s">
        <v>230</v>
      </c>
      <c r="E1719" s="111">
        <v>3</v>
      </c>
      <c r="F1719" s="111">
        <v>15</v>
      </c>
      <c r="G1719" s="111" t="s">
        <v>280</v>
      </c>
      <c r="H1719" s="112">
        <v>67547</v>
      </c>
    </row>
    <row r="1720" spans="1:8" ht="15">
      <c r="A1720" s="108" t="s">
        <v>1190</v>
      </c>
      <c r="B1720" s="109">
        <v>40437</v>
      </c>
      <c r="C1720" s="110">
        <v>2010</v>
      </c>
      <c r="D1720" s="111" t="s">
        <v>230</v>
      </c>
      <c r="E1720" s="111">
        <v>3</v>
      </c>
      <c r="F1720" s="111">
        <v>16</v>
      </c>
      <c r="G1720" s="111" t="s">
        <v>281</v>
      </c>
      <c r="H1720" s="112">
        <v>68187</v>
      </c>
    </row>
    <row r="1721" spans="1:8" ht="15">
      <c r="A1721" s="108" t="s">
        <v>1190</v>
      </c>
      <c r="B1721" s="109">
        <v>40438</v>
      </c>
      <c r="C1721" s="110">
        <v>2010</v>
      </c>
      <c r="D1721" s="111" t="s">
        <v>230</v>
      </c>
      <c r="E1721" s="111">
        <v>3</v>
      </c>
      <c r="F1721" s="111">
        <v>17</v>
      </c>
      <c r="G1721" s="111" t="s">
        <v>282</v>
      </c>
      <c r="H1721" s="112">
        <v>61589</v>
      </c>
    </row>
    <row r="1722" spans="1:8" ht="15">
      <c r="A1722" s="108" t="s">
        <v>1190</v>
      </c>
      <c r="B1722" s="109">
        <v>40439</v>
      </c>
      <c r="C1722" s="110">
        <v>2010</v>
      </c>
      <c r="D1722" s="111" t="s">
        <v>230</v>
      </c>
      <c r="E1722" s="111">
        <v>3</v>
      </c>
      <c r="F1722" s="111">
        <v>18</v>
      </c>
      <c r="G1722" s="111" t="s">
        <v>1343</v>
      </c>
      <c r="H1722" s="112">
        <v>58823</v>
      </c>
    </row>
    <row r="1723" spans="1:8" ht="15">
      <c r="A1723" s="108" t="s">
        <v>1190</v>
      </c>
      <c r="B1723" s="109">
        <v>40440</v>
      </c>
      <c r="C1723" s="110">
        <v>2010</v>
      </c>
      <c r="D1723" s="111" t="s">
        <v>230</v>
      </c>
      <c r="E1723" s="111">
        <v>3</v>
      </c>
      <c r="F1723" s="111">
        <v>19</v>
      </c>
      <c r="G1723" s="111" t="s">
        <v>1342</v>
      </c>
      <c r="H1723" s="112">
        <v>38164</v>
      </c>
    </row>
    <row r="1724" spans="1:8" ht="15">
      <c r="A1724" s="108" t="s">
        <v>1190</v>
      </c>
      <c r="B1724" s="109">
        <v>40441</v>
      </c>
      <c r="C1724" s="110">
        <v>2010</v>
      </c>
      <c r="D1724" s="111" t="s">
        <v>230</v>
      </c>
      <c r="E1724" s="111">
        <v>3</v>
      </c>
      <c r="F1724" s="111">
        <v>20</v>
      </c>
      <c r="G1724" s="111" t="s">
        <v>278</v>
      </c>
      <c r="H1724" s="112">
        <v>84223</v>
      </c>
    </row>
    <row r="1725" spans="1:8" ht="15">
      <c r="A1725" s="108" t="s">
        <v>1190</v>
      </c>
      <c r="B1725" s="109">
        <v>40442</v>
      </c>
      <c r="C1725" s="110">
        <v>2010</v>
      </c>
      <c r="D1725" s="111" t="s">
        <v>230</v>
      </c>
      <c r="E1725" s="111">
        <v>3</v>
      </c>
      <c r="F1725" s="111">
        <v>21</v>
      </c>
      <c r="G1725" s="111" t="s">
        <v>279</v>
      </c>
      <c r="H1725" s="112">
        <v>21962</v>
      </c>
    </row>
    <row r="1726" spans="1:8" ht="15">
      <c r="A1726" s="108" t="s">
        <v>1190</v>
      </c>
      <c r="B1726" s="109">
        <v>40443</v>
      </c>
      <c r="C1726" s="110">
        <v>2010</v>
      </c>
      <c r="D1726" s="111" t="s">
        <v>230</v>
      </c>
      <c r="E1726" s="111">
        <v>4</v>
      </c>
      <c r="F1726" s="111">
        <v>22</v>
      </c>
      <c r="G1726" s="111" t="s">
        <v>280</v>
      </c>
      <c r="H1726" s="112">
        <v>75732</v>
      </c>
    </row>
    <row r="1727" spans="1:8" ht="15">
      <c r="A1727" s="108" t="s">
        <v>1190</v>
      </c>
      <c r="B1727" s="109">
        <v>40444</v>
      </c>
      <c r="C1727" s="110">
        <v>2010</v>
      </c>
      <c r="D1727" s="111" t="s">
        <v>230</v>
      </c>
      <c r="E1727" s="111">
        <v>4</v>
      </c>
      <c r="F1727" s="111">
        <v>23</v>
      </c>
      <c r="G1727" s="111" t="s">
        <v>281</v>
      </c>
      <c r="H1727" s="112">
        <v>56650</v>
      </c>
    </row>
    <row r="1728" spans="1:8" ht="15">
      <c r="A1728" s="108" t="s">
        <v>1190</v>
      </c>
      <c r="B1728" s="109">
        <v>40445</v>
      </c>
      <c r="C1728" s="110">
        <v>2010</v>
      </c>
      <c r="D1728" s="111" t="s">
        <v>230</v>
      </c>
      <c r="E1728" s="111">
        <v>4</v>
      </c>
      <c r="F1728" s="111">
        <v>24</v>
      </c>
      <c r="G1728" s="111" t="s">
        <v>282</v>
      </c>
      <c r="H1728" s="112">
        <v>39527</v>
      </c>
    </row>
    <row r="1729" spans="1:8" ht="15">
      <c r="A1729" s="108" t="s">
        <v>1190</v>
      </c>
      <c r="B1729" s="109">
        <v>40446</v>
      </c>
      <c r="C1729" s="110">
        <v>2010</v>
      </c>
      <c r="D1729" s="111" t="s">
        <v>230</v>
      </c>
      <c r="E1729" s="111">
        <v>4</v>
      </c>
      <c r="F1729" s="111">
        <v>25</v>
      </c>
      <c r="G1729" s="111" t="s">
        <v>1343</v>
      </c>
      <c r="H1729" s="112">
        <v>54351</v>
      </c>
    </row>
    <row r="1730" spans="1:8" ht="15">
      <c r="A1730" s="108" t="s">
        <v>1190</v>
      </c>
      <c r="B1730" s="109">
        <v>40447</v>
      </c>
      <c r="C1730" s="110">
        <v>2010</v>
      </c>
      <c r="D1730" s="111" t="s">
        <v>230</v>
      </c>
      <c r="E1730" s="111">
        <v>4</v>
      </c>
      <c r="F1730" s="111">
        <v>26</v>
      </c>
      <c r="G1730" s="111" t="s">
        <v>1342</v>
      </c>
      <c r="H1730" s="112">
        <v>49142</v>
      </c>
    </row>
    <row r="1731" spans="1:8" ht="15">
      <c r="A1731" s="108" t="s">
        <v>1190</v>
      </c>
      <c r="B1731" s="109">
        <v>40448</v>
      </c>
      <c r="C1731" s="110">
        <v>2010</v>
      </c>
      <c r="D1731" s="111" t="s">
        <v>230</v>
      </c>
      <c r="E1731" s="111">
        <v>4</v>
      </c>
      <c r="F1731" s="111">
        <v>27</v>
      </c>
      <c r="G1731" s="111" t="s">
        <v>278</v>
      </c>
      <c r="H1731" s="112">
        <v>37729</v>
      </c>
    </row>
    <row r="1732" spans="1:8" ht="15">
      <c r="A1732" s="108" t="s">
        <v>1190</v>
      </c>
      <c r="B1732" s="109">
        <v>40449</v>
      </c>
      <c r="C1732" s="110">
        <v>2010</v>
      </c>
      <c r="D1732" s="111" t="s">
        <v>230</v>
      </c>
      <c r="E1732" s="111">
        <v>4</v>
      </c>
      <c r="F1732" s="111">
        <v>28</v>
      </c>
      <c r="G1732" s="111" t="s">
        <v>279</v>
      </c>
      <c r="H1732" s="112">
        <v>87664</v>
      </c>
    </row>
    <row r="1733" spans="1:8" ht="15">
      <c r="A1733" s="108" t="s">
        <v>1190</v>
      </c>
      <c r="B1733" s="109">
        <v>40450</v>
      </c>
      <c r="C1733" s="110">
        <v>2010</v>
      </c>
      <c r="D1733" s="111" t="s">
        <v>230</v>
      </c>
      <c r="E1733" s="111">
        <v>5</v>
      </c>
      <c r="F1733" s="111">
        <v>29</v>
      </c>
      <c r="G1733" s="111" t="s">
        <v>280</v>
      </c>
      <c r="H1733" s="112">
        <v>62716</v>
      </c>
    </row>
    <row r="1734" spans="1:8" ht="15">
      <c r="A1734" s="108" t="s">
        <v>1190</v>
      </c>
      <c r="B1734" s="109">
        <v>40451</v>
      </c>
      <c r="C1734" s="110">
        <v>2010</v>
      </c>
      <c r="D1734" s="111" t="s">
        <v>230</v>
      </c>
      <c r="E1734" s="111">
        <v>5</v>
      </c>
      <c r="F1734" s="111">
        <v>30</v>
      </c>
      <c r="G1734" s="111" t="s">
        <v>281</v>
      </c>
      <c r="H1734" s="112">
        <v>59449</v>
      </c>
    </row>
    <row r="1735" spans="1:8" ht="15">
      <c r="A1735" s="108" t="s">
        <v>1190</v>
      </c>
      <c r="B1735" s="109">
        <v>40452</v>
      </c>
      <c r="C1735" s="110">
        <v>2010</v>
      </c>
      <c r="D1735" s="111" t="s">
        <v>231</v>
      </c>
      <c r="E1735" s="111">
        <v>1</v>
      </c>
      <c r="F1735" s="111">
        <v>1</v>
      </c>
      <c r="G1735" s="111" t="s">
        <v>282</v>
      </c>
      <c r="H1735" s="112">
        <v>36008</v>
      </c>
    </row>
    <row r="1736" spans="1:8" ht="15">
      <c r="A1736" s="108" t="s">
        <v>1190</v>
      </c>
      <c r="B1736" s="109">
        <v>40453</v>
      </c>
      <c r="C1736" s="110">
        <v>2010</v>
      </c>
      <c r="D1736" s="111" t="s">
        <v>231</v>
      </c>
      <c r="E1736" s="111">
        <v>1</v>
      </c>
      <c r="F1736" s="111">
        <v>2</v>
      </c>
      <c r="G1736" s="111" t="s">
        <v>1343</v>
      </c>
      <c r="H1736" s="112">
        <v>34150</v>
      </c>
    </row>
    <row r="1737" spans="1:8" ht="15">
      <c r="A1737" s="108" t="s">
        <v>1190</v>
      </c>
      <c r="B1737" s="109">
        <v>40454</v>
      </c>
      <c r="C1737" s="110">
        <v>2010</v>
      </c>
      <c r="D1737" s="111" t="s">
        <v>231</v>
      </c>
      <c r="E1737" s="111">
        <v>1</v>
      </c>
      <c r="F1737" s="111">
        <v>3</v>
      </c>
      <c r="G1737" s="111" t="s">
        <v>1342</v>
      </c>
      <c r="H1737" s="112">
        <v>16109</v>
      </c>
    </row>
    <row r="1738" spans="1:8" ht="15">
      <c r="A1738" s="108" t="s">
        <v>1190</v>
      </c>
      <c r="B1738" s="109">
        <v>40455</v>
      </c>
      <c r="C1738" s="110">
        <v>2010</v>
      </c>
      <c r="D1738" s="111" t="s">
        <v>231</v>
      </c>
      <c r="E1738" s="111">
        <v>1</v>
      </c>
      <c r="F1738" s="111">
        <v>4</v>
      </c>
      <c r="G1738" s="111" t="s">
        <v>278</v>
      </c>
      <c r="H1738" s="112">
        <v>79473</v>
      </c>
    </row>
    <row r="1739" spans="1:8" ht="15">
      <c r="A1739" s="108" t="s">
        <v>1190</v>
      </c>
      <c r="B1739" s="109">
        <v>40456</v>
      </c>
      <c r="C1739" s="110">
        <v>2010</v>
      </c>
      <c r="D1739" s="111" t="s">
        <v>231</v>
      </c>
      <c r="E1739" s="111">
        <v>1</v>
      </c>
      <c r="F1739" s="111">
        <v>5</v>
      </c>
      <c r="G1739" s="111" t="s">
        <v>279</v>
      </c>
      <c r="H1739" s="112">
        <v>19478</v>
      </c>
    </row>
    <row r="1740" spans="1:8" ht="15">
      <c r="A1740" s="108" t="s">
        <v>1190</v>
      </c>
      <c r="B1740" s="109">
        <v>40457</v>
      </c>
      <c r="C1740" s="110">
        <v>2010</v>
      </c>
      <c r="D1740" s="111" t="s">
        <v>231</v>
      </c>
      <c r="E1740" s="111">
        <v>1</v>
      </c>
      <c r="F1740" s="111">
        <v>6</v>
      </c>
      <c r="G1740" s="111" t="s">
        <v>280</v>
      </c>
      <c r="H1740" s="112">
        <v>56146</v>
      </c>
    </row>
    <row r="1741" spans="1:8" ht="15">
      <c r="A1741" s="108" t="s">
        <v>1190</v>
      </c>
      <c r="B1741" s="109">
        <v>40458</v>
      </c>
      <c r="C1741" s="110">
        <v>2010</v>
      </c>
      <c r="D1741" s="111" t="s">
        <v>231</v>
      </c>
      <c r="E1741" s="111">
        <v>1</v>
      </c>
      <c r="F1741" s="111">
        <v>7</v>
      </c>
      <c r="G1741" s="111" t="s">
        <v>281</v>
      </c>
      <c r="H1741" s="112">
        <v>30346</v>
      </c>
    </row>
    <row r="1742" spans="1:8" ht="15">
      <c r="A1742" s="108" t="s">
        <v>1190</v>
      </c>
      <c r="B1742" s="109">
        <v>40459</v>
      </c>
      <c r="C1742" s="110">
        <v>2010</v>
      </c>
      <c r="D1742" s="111" t="s">
        <v>231</v>
      </c>
      <c r="E1742" s="111">
        <v>2</v>
      </c>
      <c r="F1742" s="111">
        <v>8</v>
      </c>
      <c r="G1742" s="111" t="s">
        <v>282</v>
      </c>
      <c r="H1742" s="112">
        <v>38163</v>
      </c>
    </row>
    <row r="1743" spans="1:8" ht="15">
      <c r="A1743" s="108" t="s">
        <v>1190</v>
      </c>
      <c r="B1743" s="109">
        <v>40460</v>
      </c>
      <c r="C1743" s="110">
        <v>2010</v>
      </c>
      <c r="D1743" s="111" t="s">
        <v>231</v>
      </c>
      <c r="E1743" s="111">
        <v>2</v>
      </c>
      <c r="F1743" s="111">
        <v>9</v>
      </c>
      <c r="G1743" s="111" t="s">
        <v>1343</v>
      </c>
      <c r="H1743" s="112">
        <v>35697</v>
      </c>
    </row>
    <row r="1744" spans="1:8" ht="15">
      <c r="A1744" s="108" t="s">
        <v>1190</v>
      </c>
      <c r="B1744" s="109">
        <v>40461</v>
      </c>
      <c r="C1744" s="110">
        <v>2010</v>
      </c>
      <c r="D1744" s="111" t="s">
        <v>231</v>
      </c>
      <c r="E1744" s="111">
        <v>2</v>
      </c>
      <c r="F1744" s="111">
        <v>10</v>
      </c>
      <c r="G1744" s="111" t="s">
        <v>1342</v>
      </c>
      <c r="H1744" s="112">
        <v>30222</v>
      </c>
    </row>
    <row r="1745" spans="1:8" ht="15">
      <c r="A1745" s="108" t="s">
        <v>1190</v>
      </c>
      <c r="B1745" s="109">
        <v>40462</v>
      </c>
      <c r="C1745" s="110">
        <v>2010</v>
      </c>
      <c r="D1745" s="111" t="s">
        <v>231</v>
      </c>
      <c r="E1745" s="111">
        <v>2</v>
      </c>
      <c r="F1745" s="111">
        <v>11</v>
      </c>
      <c r="G1745" s="111" t="s">
        <v>278</v>
      </c>
      <c r="H1745" s="112">
        <v>32962</v>
      </c>
    </row>
    <row r="1746" spans="1:8" ht="15">
      <c r="A1746" s="108" t="s">
        <v>1190</v>
      </c>
      <c r="B1746" s="109">
        <v>40463</v>
      </c>
      <c r="C1746" s="110">
        <v>2010</v>
      </c>
      <c r="D1746" s="111" t="s">
        <v>231</v>
      </c>
      <c r="E1746" s="111">
        <v>2</v>
      </c>
      <c r="F1746" s="111">
        <v>12</v>
      </c>
      <c r="G1746" s="111" t="s">
        <v>279</v>
      </c>
      <c r="H1746" s="112">
        <v>31003</v>
      </c>
    </row>
    <row r="1747" spans="1:8" ht="15">
      <c r="A1747" s="108" t="s">
        <v>1190</v>
      </c>
      <c r="B1747" s="109">
        <v>40464</v>
      </c>
      <c r="C1747" s="110">
        <v>2010</v>
      </c>
      <c r="D1747" s="111" t="s">
        <v>231</v>
      </c>
      <c r="E1747" s="111">
        <v>2</v>
      </c>
      <c r="F1747" s="111">
        <v>13</v>
      </c>
      <c r="G1747" s="111" t="s">
        <v>280</v>
      </c>
      <c r="H1747" s="112">
        <v>57860</v>
      </c>
    </row>
    <row r="1748" spans="1:8" ht="15">
      <c r="A1748" s="108" t="s">
        <v>1190</v>
      </c>
      <c r="B1748" s="109">
        <v>40465</v>
      </c>
      <c r="C1748" s="110">
        <v>2010</v>
      </c>
      <c r="D1748" s="111" t="s">
        <v>231</v>
      </c>
      <c r="E1748" s="111">
        <v>2</v>
      </c>
      <c r="F1748" s="111">
        <v>14</v>
      </c>
      <c r="G1748" s="111" t="s">
        <v>281</v>
      </c>
      <c r="H1748" s="112">
        <v>74192</v>
      </c>
    </row>
    <row r="1749" spans="1:8" ht="15">
      <c r="A1749" s="108" t="s">
        <v>1190</v>
      </c>
      <c r="B1749" s="109">
        <v>40466</v>
      </c>
      <c r="C1749" s="110">
        <v>2010</v>
      </c>
      <c r="D1749" s="111" t="s">
        <v>231</v>
      </c>
      <c r="E1749" s="111">
        <v>3</v>
      </c>
      <c r="F1749" s="111">
        <v>15</v>
      </c>
      <c r="G1749" s="111" t="s">
        <v>282</v>
      </c>
      <c r="H1749" s="112">
        <v>50534</v>
      </c>
    </row>
    <row r="1750" spans="1:8" ht="15">
      <c r="A1750" s="108" t="s">
        <v>1190</v>
      </c>
      <c r="B1750" s="109">
        <v>40467</v>
      </c>
      <c r="C1750" s="110">
        <v>2010</v>
      </c>
      <c r="D1750" s="111" t="s">
        <v>231</v>
      </c>
      <c r="E1750" s="111">
        <v>3</v>
      </c>
      <c r="F1750" s="111">
        <v>16</v>
      </c>
      <c r="G1750" s="111" t="s">
        <v>1343</v>
      </c>
      <c r="H1750" s="112">
        <v>44052</v>
      </c>
    </row>
    <row r="1751" spans="1:8" ht="15">
      <c r="A1751" s="108" t="s">
        <v>1190</v>
      </c>
      <c r="B1751" s="109">
        <v>40468</v>
      </c>
      <c r="C1751" s="110">
        <v>2010</v>
      </c>
      <c r="D1751" s="111" t="s">
        <v>231</v>
      </c>
      <c r="E1751" s="111">
        <v>3</v>
      </c>
      <c r="F1751" s="111">
        <v>17</v>
      </c>
      <c r="G1751" s="111" t="s">
        <v>1342</v>
      </c>
      <c r="H1751" s="112">
        <v>51255</v>
      </c>
    </row>
    <row r="1752" spans="1:8" ht="15">
      <c r="A1752" s="108" t="s">
        <v>1190</v>
      </c>
      <c r="B1752" s="109">
        <v>40469</v>
      </c>
      <c r="C1752" s="110">
        <v>2010</v>
      </c>
      <c r="D1752" s="111" t="s">
        <v>231</v>
      </c>
      <c r="E1752" s="111">
        <v>3</v>
      </c>
      <c r="F1752" s="111">
        <v>18</v>
      </c>
      <c r="G1752" s="111" t="s">
        <v>278</v>
      </c>
      <c r="H1752" s="112">
        <v>73555</v>
      </c>
    </row>
    <row r="1753" spans="1:8" ht="15">
      <c r="A1753" s="108" t="s">
        <v>1190</v>
      </c>
      <c r="B1753" s="109">
        <v>40470</v>
      </c>
      <c r="C1753" s="110">
        <v>2010</v>
      </c>
      <c r="D1753" s="111" t="s">
        <v>231</v>
      </c>
      <c r="E1753" s="111">
        <v>3</v>
      </c>
      <c r="F1753" s="111">
        <v>19</v>
      </c>
      <c r="G1753" s="111" t="s">
        <v>279</v>
      </c>
      <c r="H1753" s="112">
        <v>56230</v>
      </c>
    </row>
    <row r="1754" spans="1:8" ht="15">
      <c r="A1754" s="108" t="s">
        <v>1190</v>
      </c>
      <c r="B1754" s="109">
        <v>40471</v>
      </c>
      <c r="C1754" s="110">
        <v>2010</v>
      </c>
      <c r="D1754" s="111" t="s">
        <v>231</v>
      </c>
      <c r="E1754" s="111">
        <v>3</v>
      </c>
      <c r="F1754" s="111">
        <v>20</v>
      </c>
      <c r="G1754" s="111" t="s">
        <v>280</v>
      </c>
      <c r="H1754" s="112">
        <v>73490</v>
      </c>
    </row>
    <row r="1755" spans="1:8" ht="15">
      <c r="A1755" s="108" t="s">
        <v>1190</v>
      </c>
      <c r="B1755" s="109">
        <v>40472</v>
      </c>
      <c r="C1755" s="110">
        <v>2010</v>
      </c>
      <c r="D1755" s="111" t="s">
        <v>231</v>
      </c>
      <c r="E1755" s="111">
        <v>3</v>
      </c>
      <c r="F1755" s="111">
        <v>21</v>
      </c>
      <c r="G1755" s="111" t="s">
        <v>281</v>
      </c>
      <c r="H1755" s="112">
        <v>49073</v>
      </c>
    </row>
    <row r="1756" spans="1:8" ht="15">
      <c r="A1756" s="108" t="s">
        <v>1190</v>
      </c>
      <c r="B1756" s="109">
        <v>40473</v>
      </c>
      <c r="C1756" s="110">
        <v>2010</v>
      </c>
      <c r="D1756" s="111" t="s">
        <v>231</v>
      </c>
      <c r="E1756" s="111">
        <v>4</v>
      </c>
      <c r="F1756" s="111">
        <v>22</v>
      </c>
      <c r="G1756" s="111" t="s">
        <v>282</v>
      </c>
      <c r="H1756" s="112">
        <v>16613</v>
      </c>
    </row>
    <row r="1757" spans="1:8" ht="15">
      <c r="A1757" s="108" t="s">
        <v>1190</v>
      </c>
      <c r="B1757" s="109">
        <v>40474</v>
      </c>
      <c r="C1757" s="110">
        <v>2010</v>
      </c>
      <c r="D1757" s="111" t="s">
        <v>231</v>
      </c>
      <c r="E1757" s="111">
        <v>4</v>
      </c>
      <c r="F1757" s="111">
        <v>23</v>
      </c>
      <c r="G1757" s="111" t="s">
        <v>1343</v>
      </c>
      <c r="H1757" s="112">
        <v>55716</v>
      </c>
    </row>
    <row r="1758" spans="1:8" ht="15">
      <c r="A1758" s="108" t="s">
        <v>1190</v>
      </c>
      <c r="B1758" s="109">
        <v>40475</v>
      </c>
      <c r="C1758" s="110">
        <v>2010</v>
      </c>
      <c r="D1758" s="111" t="s">
        <v>231</v>
      </c>
      <c r="E1758" s="111">
        <v>4</v>
      </c>
      <c r="F1758" s="111">
        <v>24</v>
      </c>
      <c r="G1758" s="111" t="s">
        <v>1342</v>
      </c>
      <c r="H1758" s="112">
        <v>31586</v>
      </c>
    </row>
    <row r="1759" spans="1:8" ht="15">
      <c r="A1759" s="108" t="s">
        <v>1190</v>
      </c>
      <c r="B1759" s="109">
        <v>40476</v>
      </c>
      <c r="C1759" s="110">
        <v>2010</v>
      </c>
      <c r="D1759" s="111" t="s">
        <v>231</v>
      </c>
      <c r="E1759" s="111">
        <v>4</v>
      </c>
      <c r="F1759" s="111">
        <v>25</v>
      </c>
      <c r="G1759" s="111" t="s">
        <v>278</v>
      </c>
      <c r="H1759" s="112">
        <v>60337</v>
      </c>
    </row>
    <row r="1760" spans="1:8" ht="15">
      <c r="A1760" s="108" t="s">
        <v>1190</v>
      </c>
      <c r="B1760" s="109">
        <v>40477</v>
      </c>
      <c r="C1760" s="110">
        <v>2010</v>
      </c>
      <c r="D1760" s="111" t="s">
        <v>231</v>
      </c>
      <c r="E1760" s="111">
        <v>4</v>
      </c>
      <c r="F1760" s="111">
        <v>26</v>
      </c>
      <c r="G1760" s="111" t="s">
        <v>279</v>
      </c>
      <c r="H1760" s="112">
        <v>53840</v>
      </c>
    </row>
    <row r="1761" spans="1:8" ht="15">
      <c r="A1761" s="108" t="s">
        <v>1190</v>
      </c>
      <c r="B1761" s="109">
        <v>40478</v>
      </c>
      <c r="C1761" s="110">
        <v>2010</v>
      </c>
      <c r="D1761" s="111" t="s">
        <v>231</v>
      </c>
      <c r="E1761" s="111">
        <v>4</v>
      </c>
      <c r="F1761" s="111">
        <v>27</v>
      </c>
      <c r="G1761" s="111" t="s">
        <v>280</v>
      </c>
      <c r="H1761" s="112">
        <v>69072</v>
      </c>
    </row>
    <row r="1762" spans="1:8" ht="15">
      <c r="A1762" s="108" t="s">
        <v>1190</v>
      </c>
      <c r="B1762" s="109">
        <v>40479</v>
      </c>
      <c r="C1762" s="110">
        <v>2010</v>
      </c>
      <c r="D1762" s="111" t="s">
        <v>231</v>
      </c>
      <c r="E1762" s="111">
        <v>4</v>
      </c>
      <c r="F1762" s="111">
        <v>28</v>
      </c>
      <c r="G1762" s="111" t="s">
        <v>281</v>
      </c>
      <c r="H1762" s="112">
        <v>21200</v>
      </c>
    </row>
    <row r="1763" spans="1:8" ht="15">
      <c r="A1763" s="108" t="s">
        <v>1190</v>
      </c>
      <c r="B1763" s="109">
        <v>40480</v>
      </c>
      <c r="C1763" s="110">
        <v>2010</v>
      </c>
      <c r="D1763" s="111" t="s">
        <v>231</v>
      </c>
      <c r="E1763" s="111">
        <v>5</v>
      </c>
      <c r="F1763" s="111">
        <v>29</v>
      </c>
      <c r="G1763" s="111" t="s">
        <v>282</v>
      </c>
      <c r="H1763" s="112">
        <v>23993</v>
      </c>
    </row>
    <row r="1764" spans="1:8" ht="15">
      <c r="A1764" s="108" t="s">
        <v>1190</v>
      </c>
      <c r="B1764" s="109">
        <v>40481</v>
      </c>
      <c r="C1764" s="110">
        <v>2010</v>
      </c>
      <c r="D1764" s="111" t="s">
        <v>231</v>
      </c>
      <c r="E1764" s="111">
        <v>5</v>
      </c>
      <c r="F1764" s="111">
        <v>30</v>
      </c>
      <c r="G1764" s="111" t="s">
        <v>1343</v>
      </c>
      <c r="H1764" s="112">
        <v>54237</v>
      </c>
    </row>
    <row r="1765" spans="1:8" ht="15">
      <c r="A1765" s="108" t="s">
        <v>1190</v>
      </c>
      <c r="B1765" s="109">
        <v>40482</v>
      </c>
      <c r="C1765" s="110">
        <v>2010</v>
      </c>
      <c r="D1765" s="111" t="s">
        <v>231</v>
      </c>
      <c r="E1765" s="111">
        <v>5</v>
      </c>
      <c r="F1765" s="111">
        <v>31</v>
      </c>
      <c r="G1765" s="111" t="s">
        <v>1342</v>
      </c>
      <c r="H1765" s="112">
        <v>76188</v>
      </c>
    </row>
    <row r="1766" spans="1:8" ht="15">
      <c r="A1766" s="108" t="s">
        <v>1190</v>
      </c>
      <c r="B1766" s="109">
        <v>40483</v>
      </c>
      <c r="C1766" s="110">
        <v>2010</v>
      </c>
      <c r="D1766" s="111" t="s">
        <v>232</v>
      </c>
      <c r="E1766" s="111">
        <v>1</v>
      </c>
      <c r="F1766" s="111">
        <v>1</v>
      </c>
      <c r="G1766" s="111" t="s">
        <v>278</v>
      </c>
      <c r="H1766" s="112">
        <v>59349</v>
      </c>
    </row>
    <row r="1767" spans="1:8" ht="15">
      <c r="A1767" s="108" t="s">
        <v>1190</v>
      </c>
      <c r="B1767" s="109">
        <v>40484</v>
      </c>
      <c r="C1767" s="110">
        <v>2010</v>
      </c>
      <c r="D1767" s="111" t="s">
        <v>232</v>
      </c>
      <c r="E1767" s="111">
        <v>1</v>
      </c>
      <c r="F1767" s="111">
        <v>2</v>
      </c>
      <c r="G1767" s="111" t="s">
        <v>279</v>
      </c>
      <c r="H1767" s="112">
        <v>148567</v>
      </c>
    </row>
    <row r="1768" spans="1:8" ht="15">
      <c r="A1768" s="108" t="s">
        <v>1190</v>
      </c>
      <c r="B1768" s="109">
        <v>40485</v>
      </c>
      <c r="C1768" s="110">
        <v>2010</v>
      </c>
      <c r="D1768" s="111" t="s">
        <v>232</v>
      </c>
      <c r="E1768" s="111">
        <v>1</v>
      </c>
      <c r="F1768" s="111">
        <v>3</v>
      </c>
      <c r="G1768" s="111" t="s">
        <v>280</v>
      </c>
      <c r="H1768" s="112">
        <v>128550</v>
      </c>
    </row>
    <row r="1769" spans="1:8" ht="15">
      <c r="A1769" s="108" t="s">
        <v>1190</v>
      </c>
      <c r="B1769" s="109">
        <v>40486</v>
      </c>
      <c r="C1769" s="110">
        <v>2010</v>
      </c>
      <c r="D1769" s="111" t="s">
        <v>232</v>
      </c>
      <c r="E1769" s="111">
        <v>1</v>
      </c>
      <c r="F1769" s="111">
        <v>4</v>
      </c>
      <c r="G1769" s="111" t="s">
        <v>281</v>
      </c>
      <c r="H1769" s="112">
        <v>71730</v>
      </c>
    </row>
    <row r="1770" spans="1:8" ht="15">
      <c r="A1770" s="108" t="s">
        <v>1190</v>
      </c>
      <c r="B1770" s="109">
        <v>40487</v>
      </c>
      <c r="C1770" s="110">
        <v>2010</v>
      </c>
      <c r="D1770" s="111" t="s">
        <v>232</v>
      </c>
      <c r="E1770" s="111">
        <v>1</v>
      </c>
      <c r="F1770" s="111">
        <v>5</v>
      </c>
      <c r="G1770" s="111" t="s">
        <v>282</v>
      </c>
      <c r="H1770" s="112">
        <v>105804</v>
      </c>
    </row>
    <row r="1771" spans="1:8" ht="15">
      <c r="A1771" s="108" t="s">
        <v>1190</v>
      </c>
      <c r="B1771" s="109">
        <v>40488</v>
      </c>
      <c r="C1771" s="110">
        <v>2010</v>
      </c>
      <c r="D1771" s="111" t="s">
        <v>232</v>
      </c>
      <c r="E1771" s="111">
        <v>1</v>
      </c>
      <c r="F1771" s="111">
        <v>6</v>
      </c>
      <c r="G1771" s="111" t="s">
        <v>1343</v>
      </c>
      <c r="H1771" s="112">
        <v>107277</v>
      </c>
    </row>
    <row r="1772" spans="1:8" ht="15">
      <c r="A1772" s="108" t="s">
        <v>1190</v>
      </c>
      <c r="B1772" s="109">
        <v>40489</v>
      </c>
      <c r="C1772" s="110">
        <v>2010</v>
      </c>
      <c r="D1772" s="111" t="s">
        <v>232</v>
      </c>
      <c r="E1772" s="111">
        <v>1</v>
      </c>
      <c r="F1772" s="111">
        <v>7</v>
      </c>
      <c r="G1772" s="111" t="s">
        <v>1342</v>
      </c>
      <c r="H1772" s="112">
        <v>52476</v>
      </c>
    </row>
    <row r="1773" spans="1:8" ht="15">
      <c r="A1773" s="108" t="s">
        <v>1190</v>
      </c>
      <c r="B1773" s="109">
        <v>40490</v>
      </c>
      <c r="C1773" s="110">
        <v>2010</v>
      </c>
      <c r="D1773" s="111" t="s">
        <v>232</v>
      </c>
      <c r="E1773" s="111">
        <v>2</v>
      </c>
      <c r="F1773" s="111">
        <v>8</v>
      </c>
      <c r="G1773" s="111" t="s">
        <v>278</v>
      </c>
      <c r="H1773" s="112">
        <v>58299</v>
      </c>
    </row>
    <row r="1774" spans="1:8" ht="15">
      <c r="A1774" s="108" t="s">
        <v>1190</v>
      </c>
      <c r="B1774" s="109">
        <v>40491</v>
      </c>
      <c r="C1774" s="110">
        <v>2010</v>
      </c>
      <c r="D1774" s="111" t="s">
        <v>232</v>
      </c>
      <c r="E1774" s="111">
        <v>2</v>
      </c>
      <c r="F1774" s="111">
        <v>9</v>
      </c>
      <c r="G1774" s="111" t="s">
        <v>279</v>
      </c>
      <c r="H1774" s="112">
        <v>114958</v>
      </c>
    </row>
    <row r="1775" spans="1:8" ht="15">
      <c r="A1775" s="108" t="s">
        <v>1190</v>
      </c>
      <c r="B1775" s="109">
        <v>40492</v>
      </c>
      <c r="C1775" s="110">
        <v>2010</v>
      </c>
      <c r="D1775" s="111" t="s">
        <v>232</v>
      </c>
      <c r="E1775" s="111">
        <v>2</v>
      </c>
      <c r="F1775" s="111">
        <v>10</v>
      </c>
      <c r="G1775" s="111" t="s">
        <v>280</v>
      </c>
      <c r="H1775" s="112">
        <v>106246</v>
      </c>
    </row>
    <row r="1776" spans="1:8" ht="15">
      <c r="A1776" s="108" t="s">
        <v>1190</v>
      </c>
      <c r="B1776" s="109">
        <v>40493</v>
      </c>
      <c r="C1776" s="110">
        <v>2010</v>
      </c>
      <c r="D1776" s="111" t="s">
        <v>232</v>
      </c>
      <c r="E1776" s="111">
        <v>2</v>
      </c>
      <c r="F1776" s="111">
        <v>11</v>
      </c>
      <c r="G1776" s="111" t="s">
        <v>281</v>
      </c>
      <c r="H1776" s="112">
        <v>101509</v>
      </c>
    </row>
    <row r="1777" spans="1:8" ht="15">
      <c r="A1777" s="108" t="s">
        <v>1190</v>
      </c>
      <c r="B1777" s="109">
        <v>40494</v>
      </c>
      <c r="C1777" s="110">
        <v>2010</v>
      </c>
      <c r="D1777" s="111" t="s">
        <v>232</v>
      </c>
      <c r="E1777" s="111">
        <v>2</v>
      </c>
      <c r="F1777" s="111">
        <v>12</v>
      </c>
      <c r="G1777" s="111" t="s">
        <v>282</v>
      </c>
      <c r="H1777" s="112">
        <v>55075</v>
      </c>
    </row>
    <row r="1778" spans="1:8" ht="15">
      <c r="A1778" s="108" t="s">
        <v>1190</v>
      </c>
      <c r="B1778" s="109">
        <v>40495</v>
      </c>
      <c r="C1778" s="110">
        <v>2010</v>
      </c>
      <c r="D1778" s="111" t="s">
        <v>232</v>
      </c>
      <c r="E1778" s="111">
        <v>2</v>
      </c>
      <c r="F1778" s="111">
        <v>13</v>
      </c>
      <c r="G1778" s="111" t="s">
        <v>1343</v>
      </c>
      <c r="H1778" s="112">
        <v>61848</v>
      </c>
    </row>
    <row r="1779" spans="1:8" ht="15">
      <c r="A1779" s="108" t="s">
        <v>1190</v>
      </c>
      <c r="B1779" s="109">
        <v>40496</v>
      </c>
      <c r="C1779" s="110">
        <v>2010</v>
      </c>
      <c r="D1779" s="111" t="s">
        <v>232</v>
      </c>
      <c r="E1779" s="111">
        <v>2</v>
      </c>
      <c r="F1779" s="111">
        <v>14</v>
      </c>
      <c r="G1779" s="111" t="s">
        <v>1342</v>
      </c>
      <c r="H1779" s="112">
        <v>63012</v>
      </c>
    </row>
    <row r="1780" spans="1:8" ht="15">
      <c r="A1780" s="108" t="s">
        <v>1190</v>
      </c>
      <c r="B1780" s="109">
        <v>40497</v>
      </c>
      <c r="C1780" s="110">
        <v>2010</v>
      </c>
      <c r="D1780" s="111" t="s">
        <v>232</v>
      </c>
      <c r="E1780" s="111">
        <v>3</v>
      </c>
      <c r="F1780" s="111">
        <v>15</v>
      </c>
      <c r="G1780" s="111" t="s">
        <v>278</v>
      </c>
      <c r="H1780" s="112">
        <v>57408</v>
      </c>
    </row>
    <row r="1781" spans="1:8" ht="15">
      <c r="A1781" s="108" t="s">
        <v>1190</v>
      </c>
      <c r="B1781" s="109">
        <v>40498</v>
      </c>
      <c r="C1781" s="110">
        <v>2010</v>
      </c>
      <c r="D1781" s="111" t="s">
        <v>232</v>
      </c>
      <c r="E1781" s="111">
        <v>3</v>
      </c>
      <c r="F1781" s="111">
        <v>16</v>
      </c>
      <c r="G1781" s="111" t="s">
        <v>279</v>
      </c>
      <c r="H1781" s="112">
        <v>137006</v>
      </c>
    </row>
    <row r="1782" spans="1:8" ht="15">
      <c r="A1782" s="108" t="s">
        <v>1190</v>
      </c>
      <c r="B1782" s="109">
        <v>40499</v>
      </c>
      <c r="C1782" s="110">
        <v>2010</v>
      </c>
      <c r="D1782" s="111" t="s">
        <v>232</v>
      </c>
      <c r="E1782" s="111">
        <v>3</v>
      </c>
      <c r="F1782" s="111">
        <v>17</v>
      </c>
      <c r="G1782" s="111" t="s">
        <v>280</v>
      </c>
      <c r="H1782" s="112">
        <v>105239</v>
      </c>
    </row>
    <row r="1783" spans="1:8" ht="15">
      <c r="A1783" s="108" t="s">
        <v>1190</v>
      </c>
      <c r="B1783" s="109">
        <v>40500</v>
      </c>
      <c r="C1783" s="110">
        <v>2010</v>
      </c>
      <c r="D1783" s="111" t="s">
        <v>232</v>
      </c>
      <c r="E1783" s="111">
        <v>3</v>
      </c>
      <c r="F1783" s="111">
        <v>18</v>
      </c>
      <c r="G1783" s="111" t="s">
        <v>281</v>
      </c>
      <c r="H1783" s="112">
        <v>59240</v>
      </c>
    </row>
    <row r="1784" spans="1:8" ht="15">
      <c r="A1784" s="108" t="s">
        <v>1190</v>
      </c>
      <c r="B1784" s="109">
        <v>40501</v>
      </c>
      <c r="C1784" s="110">
        <v>2010</v>
      </c>
      <c r="D1784" s="111" t="s">
        <v>232</v>
      </c>
      <c r="E1784" s="111">
        <v>3</v>
      </c>
      <c r="F1784" s="111">
        <v>19</v>
      </c>
      <c r="G1784" s="111" t="s">
        <v>282</v>
      </c>
      <c r="H1784" s="112">
        <v>69193</v>
      </c>
    </row>
    <row r="1785" spans="1:8" ht="15">
      <c r="A1785" s="108" t="s">
        <v>1190</v>
      </c>
      <c r="B1785" s="109">
        <v>40502</v>
      </c>
      <c r="C1785" s="110">
        <v>2010</v>
      </c>
      <c r="D1785" s="111" t="s">
        <v>232</v>
      </c>
      <c r="E1785" s="111">
        <v>3</v>
      </c>
      <c r="F1785" s="111">
        <v>20</v>
      </c>
      <c r="G1785" s="111" t="s">
        <v>1343</v>
      </c>
      <c r="H1785" s="112">
        <v>130401</v>
      </c>
    </row>
    <row r="1786" spans="1:8" ht="15">
      <c r="A1786" s="108" t="s">
        <v>1190</v>
      </c>
      <c r="B1786" s="109">
        <v>40503</v>
      </c>
      <c r="C1786" s="110">
        <v>2010</v>
      </c>
      <c r="D1786" s="111" t="s">
        <v>232</v>
      </c>
      <c r="E1786" s="111">
        <v>3</v>
      </c>
      <c r="F1786" s="111">
        <v>21</v>
      </c>
      <c r="G1786" s="111" t="s">
        <v>1342</v>
      </c>
      <c r="H1786" s="112">
        <v>87870</v>
      </c>
    </row>
    <row r="1787" spans="1:8" ht="15">
      <c r="A1787" s="108" t="s">
        <v>1190</v>
      </c>
      <c r="B1787" s="109">
        <v>40504</v>
      </c>
      <c r="C1787" s="110">
        <v>2010</v>
      </c>
      <c r="D1787" s="111" t="s">
        <v>232</v>
      </c>
      <c r="E1787" s="111">
        <v>4</v>
      </c>
      <c r="F1787" s="111">
        <v>22</v>
      </c>
      <c r="G1787" s="111" t="s">
        <v>278</v>
      </c>
      <c r="H1787" s="112">
        <v>81730</v>
      </c>
    </row>
    <row r="1788" spans="1:8" ht="15">
      <c r="A1788" s="108" t="s">
        <v>1190</v>
      </c>
      <c r="B1788" s="109">
        <v>40505</v>
      </c>
      <c r="C1788" s="110">
        <v>2010</v>
      </c>
      <c r="D1788" s="111" t="s">
        <v>232</v>
      </c>
      <c r="E1788" s="111">
        <v>4</v>
      </c>
      <c r="F1788" s="111">
        <v>23</v>
      </c>
      <c r="G1788" s="111" t="s">
        <v>279</v>
      </c>
      <c r="H1788" s="112">
        <v>57356</v>
      </c>
    </row>
    <row r="1789" spans="1:8" ht="15">
      <c r="A1789" s="108" t="s">
        <v>1190</v>
      </c>
      <c r="B1789" s="109">
        <v>40506</v>
      </c>
      <c r="C1789" s="110">
        <v>2010</v>
      </c>
      <c r="D1789" s="111" t="s">
        <v>232</v>
      </c>
      <c r="E1789" s="111">
        <v>4</v>
      </c>
      <c r="F1789" s="111">
        <v>24</v>
      </c>
      <c r="G1789" s="111" t="s">
        <v>280</v>
      </c>
      <c r="H1789" s="112">
        <v>76304</v>
      </c>
    </row>
    <row r="1790" spans="1:8" ht="15">
      <c r="A1790" s="108" t="s">
        <v>1190</v>
      </c>
      <c r="B1790" s="109">
        <v>40507</v>
      </c>
      <c r="C1790" s="110">
        <v>2010</v>
      </c>
      <c r="D1790" s="111" t="s">
        <v>232</v>
      </c>
      <c r="E1790" s="111">
        <v>4</v>
      </c>
      <c r="F1790" s="111">
        <v>25</v>
      </c>
      <c r="G1790" s="111" t="s">
        <v>281</v>
      </c>
      <c r="H1790" s="112">
        <v>110742</v>
      </c>
    </row>
    <row r="1791" spans="1:8" ht="15">
      <c r="A1791" s="108" t="s">
        <v>1190</v>
      </c>
      <c r="B1791" s="109">
        <v>40508</v>
      </c>
      <c r="C1791" s="110">
        <v>2010</v>
      </c>
      <c r="D1791" s="111" t="s">
        <v>232</v>
      </c>
      <c r="E1791" s="111">
        <v>4</v>
      </c>
      <c r="F1791" s="111">
        <v>26</v>
      </c>
      <c r="G1791" s="111" t="s">
        <v>282</v>
      </c>
      <c r="H1791" s="112">
        <v>152905</v>
      </c>
    </row>
    <row r="1792" spans="1:8" ht="15">
      <c r="A1792" s="108" t="s">
        <v>1190</v>
      </c>
      <c r="B1792" s="109">
        <v>40509</v>
      </c>
      <c r="C1792" s="110">
        <v>2010</v>
      </c>
      <c r="D1792" s="111" t="s">
        <v>232</v>
      </c>
      <c r="E1792" s="111">
        <v>4</v>
      </c>
      <c r="F1792" s="111">
        <v>27</v>
      </c>
      <c r="G1792" s="111" t="s">
        <v>1343</v>
      </c>
      <c r="H1792" s="112">
        <v>91216</v>
      </c>
    </row>
    <row r="1793" spans="1:8" ht="15">
      <c r="A1793" s="108" t="s">
        <v>1190</v>
      </c>
      <c r="B1793" s="109">
        <v>40510</v>
      </c>
      <c r="C1793" s="110">
        <v>2010</v>
      </c>
      <c r="D1793" s="111" t="s">
        <v>232</v>
      </c>
      <c r="E1793" s="111">
        <v>4</v>
      </c>
      <c r="F1793" s="111">
        <v>28</v>
      </c>
      <c r="G1793" s="111" t="s">
        <v>1342</v>
      </c>
      <c r="H1793" s="112">
        <v>95360</v>
      </c>
    </row>
    <row r="1794" spans="1:8" ht="15">
      <c r="A1794" s="108" t="s">
        <v>1190</v>
      </c>
      <c r="B1794" s="109">
        <v>40511</v>
      </c>
      <c r="C1794" s="110">
        <v>2010</v>
      </c>
      <c r="D1794" s="111" t="s">
        <v>232</v>
      </c>
      <c r="E1794" s="111">
        <v>5</v>
      </c>
      <c r="F1794" s="111">
        <v>29</v>
      </c>
      <c r="G1794" s="111" t="s">
        <v>278</v>
      </c>
      <c r="H1794" s="112">
        <v>106199</v>
      </c>
    </row>
    <row r="1795" spans="1:8" ht="15">
      <c r="A1795" s="108" t="s">
        <v>1190</v>
      </c>
      <c r="B1795" s="109">
        <v>40512</v>
      </c>
      <c r="C1795" s="110">
        <v>2010</v>
      </c>
      <c r="D1795" s="111" t="s">
        <v>232</v>
      </c>
      <c r="E1795" s="111">
        <v>5</v>
      </c>
      <c r="F1795" s="111">
        <v>30</v>
      </c>
      <c r="G1795" s="111" t="s">
        <v>279</v>
      </c>
      <c r="H1795" s="112">
        <v>151113</v>
      </c>
    </row>
    <row r="1796" spans="1:8" ht="15">
      <c r="A1796" s="108" t="s">
        <v>1190</v>
      </c>
      <c r="B1796" s="109">
        <v>40513</v>
      </c>
      <c r="C1796" s="110">
        <v>2010</v>
      </c>
      <c r="D1796" s="111" t="s">
        <v>233</v>
      </c>
      <c r="E1796" s="111">
        <v>1</v>
      </c>
      <c r="F1796" s="111">
        <v>1</v>
      </c>
      <c r="G1796" s="111" t="s">
        <v>280</v>
      </c>
      <c r="H1796" s="112">
        <v>159992</v>
      </c>
    </row>
    <row r="1797" spans="1:8" ht="15">
      <c r="A1797" s="108" t="s">
        <v>1190</v>
      </c>
      <c r="B1797" s="109">
        <v>40514</v>
      </c>
      <c r="C1797" s="110">
        <v>2010</v>
      </c>
      <c r="D1797" s="111" t="s">
        <v>233</v>
      </c>
      <c r="E1797" s="111">
        <v>1</v>
      </c>
      <c r="F1797" s="111">
        <v>2</v>
      </c>
      <c r="G1797" s="111" t="s">
        <v>281</v>
      </c>
      <c r="H1797" s="112">
        <v>50659</v>
      </c>
    </row>
    <row r="1798" spans="1:8" ht="15">
      <c r="A1798" s="108" t="s">
        <v>1190</v>
      </c>
      <c r="B1798" s="109">
        <v>40515</v>
      </c>
      <c r="C1798" s="110">
        <v>2010</v>
      </c>
      <c r="D1798" s="111" t="s">
        <v>233</v>
      </c>
      <c r="E1798" s="111">
        <v>1</v>
      </c>
      <c r="F1798" s="111">
        <v>3</v>
      </c>
      <c r="G1798" s="111" t="s">
        <v>282</v>
      </c>
      <c r="H1798" s="112">
        <v>45505</v>
      </c>
    </row>
    <row r="1799" spans="1:8" ht="15">
      <c r="A1799" s="108" t="s">
        <v>1190</v>
      </c>
      <c r="B1799" s="109">
        <v>40516</v>
      </c>
      <c r="C1799" s="110">
        <v>2010</v>
      </c>
      <c r="D1799" s="111" t="s">
        <v>233</v>
      </c>
      <c r="E1799" s="111">
        <v>1</v>
      </c>
      <c r="F1799" s="111">
        <v>4</v>
      </c>
      <c r="G1799" s="111" t="s">
        <v>1343</v>
      </c>
      <c r="H1799" s="112">
        <v>61656</v>
      </c>
    </row>
    <row r="1800" spans="1:8" ht="15">
      <c r="A1800" s="108" t="s">
        <v>1190</v>
      </c>
      <c r="B1800" s="109">
        <v>40517</v>
      </c>
      <c r="C1800" s="110">
        <v>2010</v>
      </c>
      <c r="D1800" s="111" t="s">
        <v>233</v>
      </c>
      <c r="E1800" s="111">
        <v>1</v>
      </c>
      <c r="F1800" s="111">
        <v>5</v>
      </c>
      <c r="G1800" s="111" t="s">
        <v>1342</v>
      </c>
      <c r="H1800" s="112">
        <v>106329</v>
      </c>
    </row>
    <row r="1801" spans="1:8" ht="15">
      <c r="A1801" s="108" t="s">
        <v>1190</v>
      </c>
      <c r="B1801" s="109">
        <v>40518</v>
      </c>
      <c r="C1801" s="110">
        <v>2010</v>
      </c>
      <c r="D1801" s="111" t="s">
        <v>233</v>
      </c>
      <c r="E1801" s="111">
        <v>1</v>
      </c>
      <c r="F1801" s="111">
        <v>6</v>
      </c>
      <c r="G1801" s="111" t="s">
        <v>278</v>
      </c>
      <c r="H1801" s="112">
        <v>85874</v>
      </c>
    </row>
    <row r="1802" spans="1:8" ht="15">
      <c r="A1802" s="108" t="s">
        <v>1190</v>
      </c>
      <c r="B1802" s="109">
        <v>40519</v>
      </c>
      <c r="C1802" s="110">
        <v>2010</v>
      </c>
      <c r="D1802" s="111" t="s">
        <v>233</v>
      </c>
      <c r="E1802" s="111">
        <v>1</v>
      </c>
      <c r="F1802" s="111">
        <v>7</v>
      </c>
      <c r="G1802" s="111" t="s">
        <v>279</v>
      </c>
      <c r="H1802" s="112">
        <v>85032</v>
      </c>
    </row>
    <row r="1803" spans="1:8" ht="15">
      <c r="A1803" s="108" t="s">
        <v>1190</v>
      </c>
      <c r="B1803" s="109">
        <v>40520</v>
      </c>
      <c r="C1803" s="110">
        <v>2010</v>
      </c>
      <c r="D1803" s="111" t="s">
        <v>233</v>
      </c>
      <c r="E1803" s="111">
        <v>2</v>
      </c>
      <c r="F1803" s="111">
        <v>8</v>
      </c>
      <c r="G1803" s="111" t="s">
        <v>280</v>
      </c>
      <c r="H1803" s="112">
        <v>159148</v>
      </c>
    </row>
    <row r="1804" spans="1:8" ht="15">
      <c r="A1804" s="108" t="s">
        <v>1190</v>
      </c>
      <c r="B1804" s="109">
        <v>40521</v>
      </c>
      <c r="C1804" s="110">
        <v>2010</v>
      </c>
      <c r="D1804" s="111" t="s">
        <v>233</v>
      </c>
      <c r="E1804" s="111">
        <v>2</v>
      </c>
      <c r="F1804" s="111">
        <v>9</v>
      </c>
      <c r="G1804" s="111" t="s">
        <v>281</v>
      </c>
      <c r="H1804" s="112">
        <v>83826</v>
      </c>
    </row>
    <row r="1805" spans="1:8" ht="15">
      <c r="A1805" s="108" t="s">
        <v>1190</v>
      </c>
      <c r="B1805" s="109">
        <v>40522</v>
      </c>
      <c r="C1805" s="110">
        <v>2010</v>
      </c>
      <c r="D1805" s="111" t="s">
        <v>233</v>
      </c>
      <c r="E1805" s="111">
        <v>2</v>
      </c>
      <c r="F1805" s="111">
        <v>10</v>
      </c>
      <c r="G1805" s="111" t="s">
        <v>282</v>
      </c>
      <c r="H1805" s="112">
        <v>119319</v>
      </c>
    </row>
    <row r="1806" spans="1:8" ht="15">
      <c r="A1806" s="108" t="s">
        <v>1190</v>
      </c>
      <c r="B1806" s="109">
        <v>40523</v>
      </c>
      <c r="C1806" s="110">
        <v>2010</v>
      </c>
      <c r="D1806" s="111" t="s">
        <v>233</v>
      </c>
      <c r="E1806" s="111">
        <v>2</v>
      </c>
      <c r="F1806" s="111">
        <v>11</v>
      </c>
      <c r="G1806" s="111" t="s">
        <v>1343</v>
      </c>
      <c r="H1806" s="112">
        <v>72087</v>
      </c>
    </row>
    <row r="1807" spans="1:8" ht="15">
      <c r="A1807" s="108" t="s">
        <v>1190</v>
      </c>
      <c r="B1807" s="109">
        <v>40524</v>
      </c>
      <c r="C1807" s="110">
        <v>2010</v>
      </c>
      <c r="D1807" s="111" t="s">
        <v>233</v>
      </c>
      <c r="E1807" s="111">
        <v>2</v>
      </c>
      <c r="F1807" s="111">
        <v>12</v>
      </c>
      <c r="G1807" s="111" t="s">
        <v>1342</v>
      </c>
      <c r="H1807" s="112">
        <v>137240</v>
      </c>
    </row>
    <row r="1808" spans="1:8" ht="15">
      <c r="A1808" s="108" t="s">
        <v>1190</v>
      </c>
      <c r="B1808" s="109">
        <v>40525</v>
      </c>
      <c r="C1808" s="110">
        <v>2010</v>
      </c>
      <c r="D1808" s="111" t="s">
        <v>233</v>
      </c>
      <c r="E1808" s="111">
        <v>2</v>
      </c>
      <c r="F1808" s="111">
        <v>13</v>
      </c>
      <c r="G1808" s="111" t="s">
        <v>278</v>
      </c>
      <c r="H1808" s="112">
        <v>128845</v>
      </c>
    </row>
    <row r="1809" spans="1:8" ht="15">
      <c r="A1809" s="108" t="s">
        <v>1190</v>
      </c>
      <c r="B1809" s="109">
        <v>40526</v>
      </c>
      <c r="C1809" s="110">
        <v>2010</v>
      </c>
      <c r="D1809" s="111" t="s">
        <v>233</v>
      </c>
      <c r="E1809" s="111">
        <v>2</v>
      </c>
      <c r="F1809" s="111">
        <v>14</v>
      </c>
      <c r="G1809" s="111" t="s">
        <v>279</v>
      </c>
      <c r="H1809" s="112">
        <v>79974</v>
      </c>
    </row>
    <row r="1810" spans="1:8" ht="15">
      <c r="A1810" s="108" t="s">
        <v>1190</v>
      </c>
      <c r="B1810" s="109">
        <v>40527</v>
      </c>
      <c r="C1810" s="110">
        <v>2010</v>
      </c>
      <c r="D1810" s="111" t="s">
        <v>233</v>
      </c>
      <c r="E1810" s="111">
        <v>3</v>
      </c>
      <c r="F1810" s="111">
        <v>15</v>
      </c>
      <c r="G1810" s="111" t="s">
        <v>280</v>
      </c>
      <c r="H1810" s="112">
        <v>76156</v>
      </c>
    </row>
    <row r="1811" spans="1:8" ht="15">
      <c r="A1811" s="108" t="s">
        <v>1190</v>
      </c>
      <c r="B1811" s="109">
        <v>40528</v>
      </c>
      <c r="C1811" s="110">
        <v>2010</v>
      </c>
      <c r="D1811" s="111" t="s">
        <v>233</v>
      </c>
      <c r="E1811" s="111">
        <v>3</v>
      </c>
      <c r="F1811" s="111">
        <v>16</v>
      </c>
      <c r="G1811" s="111" t="s">
        <v>281</v>
      </c>
      <c r="H1811" s="112">
        <v>130189</v>
      </c>
    </row>
    <row r="1812" spans="1:8" ht="15">
      <c r="A1812" s="108" t="s">
        <v>1190</v>
      </c>
      <c r="B1812" s="109">
        <v>40529</v>
      </c>
      <c r="C1812" s="110">
        <v>2010</v>
      </c>
      <c r="D1812" s="111" t="s">
        <v>233</v>
      </c>
      <c r="E1812" s="111">
        <v>3</v>
      </c>
      <c r="F1812" s="111">
        <v>17</v>
      </c>
      <c r="G1812" s="111" t="s">
        <v>282</v>
      </c>
      <c r="H1812" s="112">
        <v>147577</v>
      </c>
    </row>
    <row r="1813" spans="1:8" ht="15">
      <c r="A1813" s="108" t="s">
        <v>1190</v>
      </c>
      <c r="B1813" s="109">
        <v>40530</v>
      </c>
      <c r="C1813" s="110">
        <v>2010</v>
      </c>
      <c r="D1813" s="111" t="s">
        <v>233</v>
      </c>
      <c r="E1813" s="111">
        <v>3</v>
      </c>
      <c r="F1813" s="111">
        <v>18</v>
      </c>
      <c r="G1813" s="111" t="s">
        <v>1343</v>
      </c>
      <c r="H1813" s="112">
        <v>43943</v>
      </c>
    </row>
    <row r="1814" spans="1:8" ht="15">
      <c r="A1814" s="108" t="s">
        <v>1190</v>
      </c>
      <c r="B1814" s="109">
        <v>40531</v>
      </c>
      <c r="C1814" s="110">
        <v>2010</v>
      </c>
      <c r="D1814" s="111" t="s">
        <v>233</v>
      </c>
      <c r="E1814" s="111">
        <v>3</v>
      </c>
      <c r="F1814" s="111">
        <v>19</v>
      </c>
      <c r="G1814" s="111" t="s">
        <v>1342</v>
      </c>
      <c r="H1814" s="112">
        <v>87192</v>
      </c>
    </row>
    <row r="1815" spans="1:8" ht="15">
      <c r="A1815" s="108" t="s">
        <v>1190</v>
      </c>
      <c r="B1815" s="109">
        <v>40532</v>
      </c>
      <c r="C1815" s="110">
        <v>2010</v>
      </c>
      <c r="D1815" s="111" t="s">
        <v>233</v>
      </c>
      <c r="E1815" s="111">
        <v>3</v>
      </c>
      <c r="F1815" s="111">
        <v>20</v>
      </c>
      <c r="G1815" s="111" t="s">
        <v>278</v>
      </c>
      <c r="H1815" s="112">
        <v>145057</v>
      </c>
    </row>
    <row r="1816" spans="1:8" ht="15">
      <c r="A1816" s="108" t="s">
        <v>1190</v>
      </c>
      <c r="B1816" s="109">
        <v>40533</v>
      </c>
      <c r="C1816" s="110">
        <v>2010</v>
      </c>
      <c r="D1816" s="111" t="s">
        <v>233</v>
      </c>
      <c r="E1816" s="111">
        <v>3</v>
      </c>
      <c r="F1816" s="111">
        <v>21</v>
      </c>
      <c r="G1816" s="111" t="s">
        <v>279</v>
      </c>
      <c r="H1816" s="112">
        <v>101125</v>
      </c>
    </row>
    <row r="1817" spans="1:8" ht="15">
      <c r="A1817" s="108" t="s">
        <v>1190</v>
      </c>
      <c r="B1817" s="109">
        <v>40534</v>
      </c>
      <c r="C1817" s="110">
        <v>2010</v>
      </c>
      <c r="D1817" s="111" t="s">
        <v>233</v>
      </c>
      <c r="E1817" s="111">
        <v>4</v>
      </c>
      <c r="F1817" s="111">
        <v>22</v>
      </c>
      <c r="G1817" s="111" t="s">
        <v>280</v>
      </c>
      <c r="H1817" s="112">
        <v>59029</v>
      </c>
    </row>
    <row r="1818" spans="1:8" ht="15">
      <c r="A1818" s="108" t="s">
        <v>1190</v>
      </c>
      <c r="B1818" s="109">
        <v>40535</v>
      </c>
      <c r="C1818" s="110">
        <v>2010</v>
      </c>
      <c r="D1818" s="111" t="s">
        <v>233</v>
      </c>
      <c r="E1818" s="111">
        <v>4</v>
      </c>
      <c r="F1818" s="111">
        <v>23</v>
      </c>
      <c r="G1818" s="111" t="s">
        <v>281</v>
      </c>
      <c r="H1818" s="112">
        <v>43760</v>
      </c>
    </row>
    <row r="1819" spans="1:8" ht="15">
      <c r="A1819" s="108" t="s">
        <v>1190</v>
      </c>
      <c r="B1819" s="109">
        <v>40536</v>
      </c>
      <c r="C1819" s="110">
        <v>2010</v>
      </c>
      <c r="D1819" s="111" t="s">
        <v>233</v>
      </c>
      <c r="E1819" s="111">
        <v>4</v>
      </c>
      <c r="F1819" s="111">
        <v>24</v>
      </c>
      <c r="G1819" s="111" t="s">
        <v>282</v>
      </c>
      <c r="H1819" s="112">
        <v>93825</v>
      </c>
    </row>
    <row r="1820" spans="1:8" ht="15">
      <c r="A1820" s="108" t="s">
        <v>1190</v>
      </c>
      <c r="B1820" s="109">
        <v>40537</v>
      </c>
      <c r="C1820" s="110">
        <v>2010</v>
      </c>
      <c r="D1820" s="111" t="s">
        <v>233</v>
      </c>
      <c r="E1820" s="111">
        <v>4</v>
      </c>
      <c r="F1820" s="111">
        <v>25</v>
      </c>
      <c r="G1820" s="111" t="s">
        <v>1343</v>
      </c>
      <c r="H1820" s="112">
        <v>98054</v>
      </c>
    </row>
    <row r="1821" spans="1:8" ht="15">
      <c r="A1821" s="108" t="s">
        <v>1190</v>
      </c>
      <c r="B1821" s="109">
        <v>40538</v>
      </c>
      <c r="C1821" s="110">
        <v>2010</v>
      </c>
      <c r="D1821" s="111" t="s">
        <v>233</v>
      </c>
      <c r="E1821" s="111">
        <v>4</v>
      </c>
      <c r="F1821" s="111">
        <v>26</v>
      </c>
      <c r="G1821" s="111" t="s">
        <v>1342</v>
      </c>
      <c r="H1821" s="112">
        <v>153221</v>
      </c>
    </row>
    <row r="1822" spans="1:8" ht="15">
      <c r="A1822" s="108" t="s">
        <v>1190</v>
      </c>
      <c r="B1822" s="109">
        <v>40539</v>
      </c>
      <c r="C1822" s="110">
        <v>2010</v>
      </c>
      <c r="D1822" s="111" t="s">
        <v>233</v>
      </c>
      <c r="E1822" s="111">
        <v>4</v>
      </c>
      <c r="F1822" s="111">
        <v>27</v>
      </c>
      <c r="G1822" s="111" t="s">
        <v>278</v>
      </c>
      <c r="H1822" s="112">
        <v>40806</v>
      </c>
    </row>
    <row r="1823" spans="1:8" ht="15">
      <c r="A1823" s="108" t="s">
        <v>1190</v>
      </c>
      <c r="B1823" s="109">
        <v>40540</v>
      </c>
      <c r="C1823" s="110">
        <v>2010</v>
      </c>
      <c r="D1823" s="111" t="s">
        <v>233</v>
      </c>
      <c r="E1823" s="111">
        <v>4</v>
      </c>
      <c r="F1823" s="111">
        <v>28</v>
      </c>
      <c r="G1823" s="111" t="s">
        <v>279</v>
      </c>
      <c r="H1823" s="112">
        <v>84993</v>
      </c>
    </row>
    <row r="1824" spans="1:8" ht="15">
      <c r="A1824" s="108" t="s">
        <v>1190</v>
      </c>
      <c r="B1824" s="109">
        <v>40541</v>
      </c>
      <c r="C1824" s="110">
        <v>2010</v>
      </c>
      <c r="D1824" s="111" t="s">
        <v>233</v>
      </c>
      <c r="E1824" s="111">
        <v>5</v>
      </c>
      <c r="F1824" s="111">
        <v>29</v>
      </c>
      <c r="G1824" s="111" t="s">
        <v>280</v>
      </c>
      <c r="H1824" s="112">
        <v>61616</v>
      </c>
    </row>
    <row r="1825" spans="1:8" ht="15">
      <c r="A1825" s="108" t="s">
        <v>1190</v>
      </c>
      <c r="B1825" s="109">
        <v>40542</v>
      </c>
      <c r="C1825" s="110">
        <v>2010</v>
      </c>
      <c r="D1825" s="111" t="s">
        <v>233</v>
      </c>
      <c r="E1825" s="111">
        <v>5</v>
      </c>
      <c r="F1825" s="111">
        <v>30</v>
      </c>
      <c r="G1825" s="111" t="s">
        <v>281</v>
      </c>
      <c r="H1825" s="112">
        <v>71007</v>
      </c>
    </row>
    <row r="1826" spans="1:8" ht="15">
      <c r="A1826" s="108" t="s">
        <v>1190</v>
      </c>
      <c r="B1826" s="109">
        <v>40543</v>
      </c>
      <c r="C1826" s="110">
        <v>2010</v>
      </c>
      <c r="D1826" s="111" t="s">
        <v>233</v>
      </c>
      <c r="E1826" s="111">
        <v>5</v>
      </c>
      <c r="F1826" s="111">
        <v>31</v>
      </c>
      <c r="G1826" s="111" t="s">
        <v>282</v>
      </c>
      <c r="H1826" s="112">
        <v>50029</v>
      </c>
    </row>
    <row r="1827" spans="1:8" ht="15">
      <c r="A1827" s="108" t="s">
        <v>1187</v>
      </c>
      <c r="B1827" s="109">
        <v>40179</v>
      </c>
      <c r="C1827" s="110">
        <v>2010</v>
      </c>
      <c r="D1827" s="111" t="s">
        <v>1347</v>
      </c>
      <c r="E1827" s="111">
        <v>1</v>
      </c>
      <c r="F1827" s="111">
        <v>1</v>
      </c>
      <c r="G1827" s="111" t="s">
        <v>1343</v>
      </c>
      <c r="H1827" s="112">
        <v>80332</v>
      </c>
    </row>
    <row r="1828" spans="1:8" ht="15">
      <c r="A1828" s="108" t="s">
        <v>1187</v>
      </c>
      <c r="B1828" s="109">
        <v>40180</v>
      </c>
      <c r="C1828" s="110">
        <v>2010</v>
      </c>
      <c r="D1828" s="111" t="s">
        <v>1347</v>
      </c>
      <c r="E1828" s="111">
        <v>1</v>
      </c>
      <c r="F1828" s="111">
        <v>2</v>
      </c>
      <c r="G1828" s="111" t="s">
        <v>1342</v>
      </c>
      <c r="H1828" s="112">
        <v>133071</v>
      </c>
    </row>
    <row r="1829" spans="1:8" ht="15">
      <c r="A1829" s="108" t="s">
        <v>1187</v>
      </c>
      <c r="B1829" s="109">
        <v>40181</v>
      </c>
      <c r="C1829" s="110">
        <v>2010</v>
      </c>
      <c r="D1829" s="111" t="s">
        <v>1347</v>
      </c>
      <c r="E1829" s="111">
        <v>1</v>
      </c>
      <c r="F1829" s="111">
        <v>3</v>
      </c>
      <c r="G1829" s="111" t="s">
        <v>278</v>
      </c>
      <c r="H1829" s="112">
        <v>83209</v>
      </c>
    </row>
    <row r="1830" spans="1:8" ht="15">
      <c r="A1830" s="108" t="s">
        <v>1187</v>
      </c>
      <c r="B1830" s="109">
        <v>40182</v>
      </c>
      <c r="C1830" s="110">
        <v>2010</v>
      </c>
      <c r="D1830" s="111" t="s">
        <v>1347</v>
      </c>
      <c r="E1830" s="111">
        <v>1</v>
      </c>
      <c r="F1830" s="111">
        <v>4</v>
      </c>
      <c r="G1830" s="111" t="s">
        <v>279</v>
      </c>
      <c r="H1830" s="112">
        <v>77070</v>
      </c>
    </row>
    <row r="1831" spans="1:8" ht="15">
      <c r="A1831" s="108" t="s">
        <v>1187</v>
      </c>
      <c r="B1831" s="109">
        <v>40183</v>
      </c>
      <c r="C1831" s="110">
        <v>2010</v>
      </c>
      <c r="D1831" s="111" t="s">
        <v>1347</v>
      </c>
      <c r="E1831" s="111">
        <v>1</v>
      </c>
      <c r="F1831" s="111">
        <v>5</v>
      </c>
      <c r="G1831" s="111" t="s">
        <v>280</v>
      </c>
      <c r="H1831" s="112">
        <v>83816</v>
      </c>
    </row>
    <row r="1832" spans="1:8" ht="15">
      <c r="A1832" s="108" t="s">
        <v>1187</v>
      </c>
      <c r="B1832" s="109">
        <v>40184</v>
      </c>
      <c r="C1832" s="110">
        <v>2010</v>
      </c>
      <c r="D1832" s="111" t="s">
        <v>1347</v>
      </c>
      <c r="E1832" s="111">
        <v>1</v>
      </c>
      <c r="F1832" s="111">
        <v>6</v>
      </c>
      <c r="G1832" s="111" t="s">
        <v>281</v>
      </c>
      <c r="H1832" s="112">
        <v>157610</v>
      </c>
    </row>
    <row r="1833" spans="1:8" ht="15">
      <c r="A1833" s="108" t="s">
        <v>1187</v>
      </c>
      <c r="B1833" s="109">
        <v>40185</v>
      </c>
      <c r="C1833" s="110">
        <v>2010</v>
      </c>
      <c r="D1833" s="111" t="s">
        <v>1347</v>
      </c>
      <c r="E1833" s="111">
        <v>1</v>
      </c>
      <c r="F1833" s="111">
        <v>7</v>
      </c>
      <c r="G1833" s="111" t="s">
        <v>282</v>
      </c>
      <c r="H1833" s="112">
        <v>130053</v>
      </c>
    </row>
    <row r="1834" spans="1:8" ht="15">
      <c r="A1834" s="108" t="s">
        <v>1187</v>
      </c>
      <c r="B1834" s="109">
        <v>40186</v>
      </c>
      <c r="C1834" s="110">
        <v>2010</v>
      </c>
      <c r="D1834" s="111" t="s">
        <v>1347</v>
      </c>
      <c r="E1834" s="111">
        <v>2</v>
      </c>
      <c r="F1834" s="111">
        <v>8</v>
      </c>
      <c r="G1834" s="111" t="s">
        <v>1343</v>
      </c>
      <c r="H1834" s="112">
        <v>150198</v>
      </c>
    </row>
    <row r="1835" spans="1:8" ht="15">
      <c r="A1835" s="108" t="s">
        <v>1187</v>
      </c>
      <c r="B1835" s="109">
        <v>40187</v>
      </c>
      <c r="C1835" s="110">
        <v>2010</v>
      </c>
      <c r="D1835" s="111" t="s">
        <v>1347</v>
      </c>
      <c r="E1835" s="111">
        <v>2</v>
      </c>
      <c r="F1835" s="111">
        <v>9</v>
      </c>
      <c r="G1835" s="111" t="s">
        <v>1342</v>
      </c>
      <c r="H1835" s="112">
        <v>134211</v>
      </c>
    </row>
    <row r="1836" spans="1:8" ht="15">
      <c r="A1836" s="108" t="s">
        <v>1187</v>
      </c>
      <c r="B1836" s="109">
        <v>40188</v>
      </c>
      <c r="C1836" s="110">
        <v>2010</v>
      </c>
      <c r="D1836" s="111" t="s">
        <v>1347</v>
      </c>
      <c r="E1836" s="111">
        <v>2</v>
      </c>
      <c r="F1836" s="111">
        <v>10</v>
      </c>
      <c r="G1836" s="111" t="s">
        <v>278</v>
      </c>
      <c r="H1836" s="112">
        <v>53291</v>
      </c>
    </row>
    <row r="1837" spans="1:8" ht="15">
      <c r="A1837" s="108" t="s">
        <v>1187</v>
      </c>
      <c r="B1837" s="109">
        <v>40189</v>
      </c>
      <c r="C1837" s="110">
        <v>2010</v>
      </c>
      <c r="D1837" s="111" t="s">
        <v>1347</v>
      </c>
      <c r="E1837" s="111">
        <v>2</v>
      </c>
      <c r="F1837" s="111">
        <v>11</v>
      </c>
      <c r="G1837" s="111" t="s">
        <v>279</v>
      </c>
      <c r="H1837" s="112">
        <v>104427</v>
      </c>
    </row>
    <row r="1838" spans="1:8" ht="15">
      <c r="A1838" s="108" t="s">
        <v>1187</v>
      </c>
      <c r="B1838" s="109">
        <v>40190</v>
      </c>
      <c r="C1838" s="110">
        <v>2010</v>
      </c>
      <c r="D1838" s="111" t="s">
        <v>1347</v>
      </c>
      <c r="E1838" s="111">
        <v>2</v>
      </c>
      <c r="F1838" s="111">
        <v>12</v>
      </c>
      <c r="G1838" s="111" t="s">
        <v>280</v>
      </c>
      <c r="H1838" s="112">
        <v>123414</v>
      </c>
    </row>
    <row r="1839" spans="1:8" ht="15">
      <c r="A1839" s="108" t="s">
        <v>1187</v>
      </c>
      <c r="B1839" s="109">
        <v>40191</v>
      </c>
      <c r="C1839" s="110">
        <v>2010</v>
      </c>
      <c r="D1839" s="111" t="s">
        <v>1347</v>
      </c>
      <c r="E1839" s="111">
        <v>2</v>
      </c>
      <c r="F1839" s="111">
        <v>13</v>
      </c>
      <c r="G1839" s="111" t="s">
        <v>281</v>
      </c>
      <c r="H1839" s="112">
        <v>104359</v>
      </c>
    </row>
    <row r="1840" spans="1:8" ht="15">
      <c r="A1840" s="108" t="s">
        <v>1187</v>
      </c>
      <c r="B1840" s="109">
        <v>40192</v>
      </c>
      <c r="C1840" s="110">
        <v>2010</v>
      </c>
      <c r="D1840" s="111" t="s">
        <v>1347</v>
      </c>
      <c r="E1840" s="111">
        <v>2</v>
      </c>
      <c r="F1840" s="111">
        <v>14</v>
      </c>
      <c r="G1840" s="111" t="s">
        <v>282</v>
      </c>
      <c r="H1840" s="112">
        <v>71320</v>
      </c>
    </row>
    <row r="1841" spans="1:8" ht="15">
      <c r="A1841" s="108" t="s">
        <v>1187</v>
      </c>
      <c r="B1841" s="109">
        <v>40193</v>
      </c>
      <c r="C1841" s="110">
        <v>2010</v>
      </c>
      <c r="D1841" s="111" t="s">
        <v>1347</v>
      </c>
      <c r="E1841" s="111">
        <v>3</v>
      </c>
      <c r="F1841" s="111">
        <v>15</v>
      </c>
      <c r="G1841" s="111" t="s">
        <v>1343</v>
      </c>
      <c r="H1841" s="112">
        <v>131608</v>
      </c>
    </row>
    <row r="1842" spans="1:8" ht="15">
      <c r="A1842" s="108" t="s">
        <v>1187</v>
      </c>
      <c r="B1842" s="109">
        <v>40194</v>
      </c>
      <c r="C1842" s="110">
        <v>2010</v>
      </c>
      <c r="D1842" s="111" t="s">
        <v>1347</v>
      </c>
      <c r="E1842" s="111">
        <v>3</v>
      </c>
      <c r="F1842" s="111">
        <v>16</v>
      </c>
      <c r="G1842" s="111" t="s">
        <v>1342</v>
      </c>
      <c r="H1842" s="112">
        <v>109305</v>
      </c>
    </row>
    <row r="1843" spans="1:8" ht="15">
      <c r="A1843" s="108" t="s">
        <v>1187</v>
      </c>
      <c r="B1843" s="109">
        <v>40195</v>
      </c>
      <c r="C1843" s="110">
        <v>2010</v>
      </c>
      <c r="D1843" s="111" t="s">
        <v>1347</v>
      </c>
      <c r="E1843" s="111">
        <v>3</v>
      </c>
      <c r="F1843" s="111">
        <v>17</v>
      </c>
      <c r="G1843" s="111" t="s">
        <v>278</v>
      </c>
      <c r="H1843" s="112">
        <v>81465</v>
      </c>
    </row>
    <row r="1844" spans="1:8" ht="15">
      <c r="A1844" s="108" t="s">
        <v>1187</v>
      </c>
      <c r="B1844" s="109">
        <v>40196</v>
      </c>
      <c r="C1844" s="110">
        <v>2010</v>
      </c>
      <c r="D1844" s="111" t="s">
        <v>1347</v>
      </c>
      <c r="E1844" s="111">
        <v>3</v>
      </c>
      <c r="F1844" s="111">
        <v>18</v>
      </c>
      <c r="G1844" s="111" t="s">
        <v>279</v>
      </c>
      <c r="H1844" s="112">
        <v>158763</v>
      </c>
    </row>
    <row r="1845" spans="1:8" ht="15">
      <c r="A1845" s="108" t="s">
        <v>1187</v>
      </c>
      <c r="B1845" s="109">
        <v>40197</v>
      </c>
      <c r="C1845" s="110">
        <v>2010</v>
      </c>
      <c r="D1845" s="111" t="s">
        <v>1347</v>
      </c>
      <c r="E1845" s="111">
        <v>3</v>
      </c>
      <c r="F1845" s="111">
        <v>19</v>
      </c>
      <c r="G1845" s="111" t="s">
        <v>280</v>
      </c>
      <c r="H1845" s="112">
        <v>63373</v>
      </c>
    </row>
    <row r="1846" spans="1:8" ht="15">
      <c r="A1846" s="108" t="s">
        <v>1187</v>
      </c>
      <c r="B1846" s="109">
        <v>40198</v>
      </c>
      <c r="C1846" s="110">
        <v>2010</v>
      </c>
      <c r="D1846" s="111" t="s">
        <v>1347</v>
      </c>
      <c r="E1846" s="111">
        <v>3</v>
      </c>
      <c r="F1846" s="111">
        <v>20</v>
      </c>
      <c r="G1846" s="111" t="s">
        <v>281</v>
      </c>
      <c r="H1846" s="112">
        <v>63628</v>
      </c>
    </row>
    <row r="1847" spans="1:8" ht="15">
      <c r="A1847" s="108" t="s">
        <v>1187</v>
      </c>
      <c r="B1847" s="109">
        <v>40199</v>
      </c>
      <c r="C1847" s="110">
        <v>2010</v>
      </c>
      <c r="D1847" s="111" t="s">
        <v>1347</v>
      </c>
      <c r="E1847" s="111">
        <v>3</v>
      </c>
      <c r="F1847" s="111">
        <v>21</v>
      </c>
      <c r="G1847" s="111" t="s">
        <v>282</v>
      </c>
      <c r="H1847" s="112">
        <v>156665</v>
      </c>
    </row>
    <row r="1848" spans="1:8" ht="15">
      <c r="A1848" s="108" t="s">
        <v>1187</v>
      </c>
      <c r="B1848" s="109">
        <v>40200</v>
      </c>
      <c r="C1848" s="110">
        <v>2010</v>
      </c>
      <c r="D1848" s="111" t="s">
        <v>1347</v>
      </c>
      <c r="E1848" s="111">
        <v>4</v>
      </c>
      <c r="F1848" s="111">
        <v>22</v>
      </c>
      <c r="G1848" s="111" t="s">
        <v>1343</v>
      </c>
      <c r="H1848" s="112">
        <v>93950</v>
      </c>
    </row>
    <row r="1849" spans="1:8" ht="15">
      <c r="A1849" s="108" t="s">
        <v>1187</v>
      </c>
      <c r="B1849" s="109">
        <v>40201</v>
      </c>
      <c r="C1849" s="110">
        <v>2010</v>
      </c>
      <c r="D1849" s="111" t="s">
        <v>1347</v>
      </c>
      <c r="E1849" s="111">
        <v>4</v>
      </c>
      <c r="F1849" s="111">
        <v>23</v>
      </c>
      <c r="G1849" s="111" t="s">
        <v>1342</v>
      </c>
      <c r="H1849" s="112">
        <v>112005</v>
      </c>
    </row>
    <row r="1850" spans="1:8" ht="15">
      <c r="A1850" s="108" t="s">
        <v>1187</v>
      </c>
      <c r="B1850" s="109">
        <v>40202</v>
      </c>
      <c r="C1850" s="110">
        <v>2010</v>
      </c>
      <c r="D1850" s="111" t="s">
        <v>1347</v>
      </c>
      <c r="E1850" s="111">
        <v>4</v>
      </c>
      <c r="F1850" s="111">
        <v>24</v>
      </c>
      <c r="G1850" s="111" t="s">
        <v>278</v>
      </c>
      <c r="H1850" s="112">
        <v>114614</v>
      </c>
    </row>
    <row r="1851" spans="1:8" ht="15">
      <c r="A1851" s="108" t="s">
        <v>1187</v>
      </c>
      <c r="B1851" s="109">
        <v>40203</v>
      </c>
      <c r="C1851" s="110">
        <v>2010</v>
      </c>
      <c r="D1851" s="111" t="s">
        <v>1347</v>
      </c>
      <c r="E1851" s="111">
        <v>4</v>
      </c>
      <c r="F1851" s="111">
        <v>25</v>
      </c>
      <c r="G1851" s="111" t="s">
        <v>279</v>
      </c>
      <c r="H1851" s="112">
        <v>44153</v>
      </c>
    </row>
    <row r="1852" spans="1:8" ht="15">
      <c r="A1852" s="108" t="s">
        <v>1187</v>
      </c>
      <c r="B1852" s="109">
        <v>40204</v>
      </c>
      <c r="C1852" s="110">
        <v>2010</v>
      </c>
      <c r="D1852" s="111" t="s">
        <v>1347</v>
      </c>
      <c r="E1852" s="111">
        <v>4</v>
      </c>
      <c r="F1852" s="111">
        <v>26</v>
      </c>
      <c r="G1852" s="111" t="s">
        <v>280</v>
      </c>
      <c r="H1852" s="112">
        <v>141970</v>
      </c>
    </row>
    <row r="1853" spans="1:8" ht="15">
      <c r="A1853" s="108" t="s">
        <v>1187</v>
      </c>
      <c r="B1853" s="109">
        <v>40205</v>
      </c>
      <c r="C1853" s="110">
        <v>2010</v>
      </c>
      <c r="D1853" s="111" t="s">
        <v>1347</v>
      </c>
      <c r="E1853" s="111">
        <v>4</v>
      </c>
      <c r="F1853" s="111">
        <v>27</v>
      </c>
      <c r="G1853" s="111" t="s">
        <v>281</v>
      </c>
      <c r="H1853" s="112">
        <v>70293</v>
      </c>
    </row>
    <row r="1854" spans="1:8" ht="15">
      <c r="A1854" s="108" t="s">
        <v>1187</v>
      </c>
      <c r="B1854" s="109">
        <v>40206</v>
      </c>
      <c r="C1854" s="110">
        <v>2010</v>
      </c>
      <c r="D1854" s="111" t="s">
        <v>1347</v>
      </c>
      <c r="E1854" s="111">
        <v>4</v>
      </c>
      <c r="F1854" s="111">
        <v>28</v>
      </c>
      <c r="G1854" s="111" t="s">
        <v>282</v>
      </c>
      <c r="H1854" s="112">
        <v>147360</v>
      </c>
    </row>
    <row r="1855" spans="1:8" ht="15">
      <c r="A1855" s="108" t="s">
        <v>1187</v>
      </c>
      <c r="B1855" s="109">
        <v>40207</v>
      </c>
      <c r="C1855" s="110">
        <v>2010</v>
      </c>
      <c r="D1855" s="111" t="s">
        <v>1347</v>
      </c>
      <c r="E1855" s="111">
        <v>5</v>
      </c>
      <c r="F1855" s="111">
        <v>29</v>
      </c>
      <c r="G1855" s="111" t="s">
        <v>1343</v>
      </c>
      <c r="H1855" s="112">
        <v>92559</v>
      </c>
    </row>
    <row r="1856" spans="1:8" ht="15">
      <c r="A1856" s="108" t="s">
        <v>1187</v>
      </c>
      <c r="B1856" s="109">
        <v>40208</v>
      </c>
      <c r="C1856" s="110">
        <v>2010</v>
      </c>
      <c r="D1856" s="111" t="s">
        <v>1347</v>
      </c>
      <c r="E1856" s="111">
        <v>5</v>
      </c>
      <c r="F1856" s="111">
        <v>30</v>
      </c>
      <c r="G1856" s="111" t="s">
        <v>1342</v>
      </c>
      <c r="H1856" s="112">
        <v>138517</v>
      </c>
    </row>
    <row r="1857" spans="1:8" ht="15">
      <c r="A1857" s="108" t="s">
        <v>1187</v>
      </c>
      <c r="B1857" s="109">
        <v>40209</v>
      </c>
      <c r="C1857" s="110">
        <v>2010</v>
      </c>
      <c r="D1857" s="111" t="s">
        <v>1347</v>
      </c>
      <c r="E1857" s="111">
        <v>5</v>
      </c>
      <c r="F1857" s="111">
        <v>31</v>
      </c>
      <c r="G1857" s="111" t="s">
        <v>278</v>
      </c>
      <c r="H1857" s="112">
        <v>91300</v>
      </c>
    </row>
    <row r="1858" spans="1:8" ht="15">
      <c r="A1858" s="108" t="s">
        <v>1187</v>
      </c>
      <c r="B1858" s="109">
        <v>40210</v>
      </c>
      <c r="C1858" s="110">
        <v>2010</v>
      </c>
      <c r="D1858" s="111" t="s">
        <v>223</v>
      </c>
      <c r="E1858" s="111">
        <v>1</v>
      </c>
      <c r="F1858" s="111">
        <v>1</v>
      </c>
      <c r="G1858" s="111" t="s">
        <v>279</v>
      </c>
      <c r="H1858" s="112">
        <v>49066</v>
      </c>
    </row>
    <row r="1859" spans="1:8" ht="15">
      <c r="A1859" s="108" t="s">
        <v>1187</v>
      </c>
      <c r="B1859" s="109">
        <v>40211</v>
      </c>
      <c r="C1859" s="110">
        <v>2010</v>
      </c>
      <c r="D1859" s="111" t="s">
        <v>223</v>
      </c>
      <c r="E1859" s="111">
        <v>1</v>
      </c>
      <c r="F1859" s="111">
        <v>2</v>
      </c>
      <c r="G1859" s="111" t="s">
        <v>280</v>
      </c>
      <c r="H1859" s="112">
        <v>52166</v>
      </c>
    </row>
    <row r="1860" spans="1:8" ht="15">
      <c r="A1860" s="108" t="s">
        <v>1187</v>
      </c>
      <c r="B1860" s="109">
        <v>40212</v>
      </c>
      <c r="C1860" s="110">
        <v>2010</v>
      </c>
      <c r="D1860" s="111" t="s">
        <v>223</v>
      </c>
      <c r="E1860" s="111">
        <v>1</v>
      </c>
      <c r="F1860" s="111">
        <v>3</v>
      </c>
      <c r="G1860" s="111" t="s">
        <v>281</v>
      </c>
      <c r="H1860" s="112">
        <v>60821</v>
      </c>
    </row>
    <row r="1861" spans="1:8" ht="15">
      <c r="A1861" s="108" t="s">
        <v>1187</v>
      </c>
      <c r="B1861" s="109">
        <v>40213</v>
      </c>
      <c r="C1861" s="110">
        <v>2010</v>
      </c>
      <c r="D1861" s="111" t="s">
        <v>223</v>
      </c>
      <c r="E1861" s="111">
        <v>1</v>
      </c>
      <c r="F1861" s="111">
        <v>4</v>
      </c>
      <c r="G1861" s="111" t="s">
        <v>282</v>
      </c>
      <c r="H1861" s="112">
        <v>14388</v>
      </c>
    </row>
    <row r="1862" spans="1:8" ht="15">
      <c r="A1862" s="108" t="s">
        <v>1187</v>
      </c>
      <c r="B1862" s="109">
        <v>40214</v>
      </c>
      <c r="C1862" s="110">
        <v>2010</v>
      </c>
      <c r="D1862" s="111" t="s">
        <v>223</v>
      </c>
      <c r="E1862" s="111">
        <v>1</v>
      </c>
      <c r="F1862" s="111">
        <v>5</v>
      </c>
      <c r="G1862" s="111" t="s">
        <v>1343</v>
      </c>
      <c r="H1862" s="112">
        <v>75682</v>
      </c>
    </row>
    <row r="1863" spans="1:8" ht="15">
      <c r="A1863" s="108" t="s">
        <v>1187</v>
      </c>
      <c r="B1863" s="109">
        <v>40215</v>
      </c>
      <c r="C1863" s="110">
        <v>2010</v>
      </c>
      <c r="D1863" s="111" t="s">
        <v>223</v>
      </c>
      <c r="E1863" s="111">
        <v>1</v>
      </c>
      <c r="F1863" s="111">
        <v>6</v>
      </c>
      <c r="G1863" s="111" t="s">
        <v>1342</v>
      </c>
      <c r="H1863" s="112">
        <v>23243</v>
      </c>
    </row>
    <row r="1864" spans="1:8" ht="15">
      <c r="A1864" s="108" t="s">
        <v>1187</v>
      </c>
      <c r="B1864" s="109">
        <v>40216</v>
      </c>
      <c r="C1864" s="110">
        <v>2010</v>
      </c>
      <c r="D1864" s="111" t="s">
        <v>223</v>
      </c>
      <c r="E1864" s="111">
        <v>1</v>
      </c>
      <c r="F1864" s="111">
        <v>7</v>
      </c>
      <c r="G1864" s="111" t="s">
        <v>278</v>
      </c>
      <c r="H1864" s="112">
        <v>41924</v>
      </c>
    </row>
    <row r="1865" spans="1:8" ht="15">
      <c r="A1865" s="108" t="s">
        <v>1187</v>
      </c>
      <c r="B1865" s="109">
        <v>40217</v>
      </c>
      <c r="C1865" s="110">
        <v>2010</v>
      </c>
      <c r="D1865" s="111" t="s">
        <v>223</v>
      </c>
      <c r="E1865" s="111">
        <v>2</v>
      </c>
      <c r="F1865" s="111">
        <v>8</v>
      </c>
      <c r="G1865" s="111" t="s">
        <v>279</v>
      </c>
      <c r="H1865" s="112">
        <v>64492</v>
      </c>
    </row>
    <row r="1866" spans="1:8" ht="15">
      <c r="A1866" s="108" t="s">
        <v>1187</v>
      </c>
      <c r="B1866" s="109">
        <v>40218</v>
      </c>
      <c r="C1866" s="110">
        <v>2010</v>
      </c>
      <c r="D1866" s="111" t="s">
        <v>223</v>
      </c>
      <c r="E1866" s="111">
        <v>2</v>
      </c>
      <c r="F1866" s="111">
        <v>9</v>
      </c>
      <c r="G1866" s="111" t="s">
        <v>280</v>
      </c>
      <c r="H1866" s="112">
        <v>75695</v>
      </c>
    </row>
    <row r="1867" spans="1:8" ht="15">
      <c r="A1867" s="108" t="s">
        <v>1187</v>
      </c>
      <c r="B1867" s="109">
        <v>40219</v>
      </c>
      <c r="C1867" s="110">
        <v>2010</v>
      </c>
      <c r="D1867" s="111" t="s">
        <v>223</v>
      </c>
      <c r="E1867" s="111">
        <v>2</v>
      </c>
      <c r="F1867" s="111">
        <v>10</v>
      </c>
      <c r="G1867" s="111" t="s">
        <v>281</v>
      </c>
      <c r="H1867" s="112">
        <v>47355</v>
      </c>
    </row>
    <row r="1868" spans="1:8" ht="15">
      <c r="A1868" s="108" t="s">
        <v>1187</v>
      </c>
      <c r="B1868" s="109">
        <v>40220</v>
      </c>
      <c r="C1868" s="110">
        <v>2010</v>
      </c>
      <c r="D1868" s="111" t="s">
        <v>223</v>
      </c>
      <c r="E1868" s="111">
        <v>2</v>
      </c>
      <c r="F1868" s="111">
        <v>11</v>
      </c>
      <c r="G1868" s="111" t="s">
        <v>282</v>
      </c>
      <c r="H1868" s="112">
        <v>28017</v>
      </c>
    </row>
    <row r="1869" spans="1:8" ht="15">
      <c r="A1869" s="108" t="s">
        <v>1187</v>
      </c>
      <c r="B1869" s="109">
        <v>40221</v>
      </c>
      <c r="C1869" s="110">
        <v>2010</v>
      </c>
      <c r="D1869" s="111" t="s">
        <v>223</v>
      </c>
      <c r="E1869" s="111">
        <v>2</v>
      </c>
      <c r="F1869" s="111">
        <v>12</v>
      </c>
      <c r="G1869" s="111" t="s">
        <v>1343</v>
      </c>
      <c r="H1869" s="112">
        <v>23449</v>
      </c>
    </row>
    <row r="1870" spans="1:8" ht="15">
      <c r="A1870" s="108" t="s">
        <v>1187</v>
      </c>
      <c r="B1870" s="109">
        <v>40222</v>
      </c>
      <c r="C1870" s="110">
        <v>2010</v>
      </c>
      <c r="D1870" s="111" t="s">
        <v>223</v>
      </c>
      <c r="E1870" s="111">
        <v>2</v>
      </c>
      <c r="F1870" s="111">
        <v>13</v>
      </c>
      <c r="G1870" s="111" t="s">
        <v>1342</v>
      </c>
      <c r="H1870" s="112">
        <v>68312</v>
      </c>
    </row>
    <row r="1871" spans="1:8" ht="15">
      <c r="A1871" s="108" t="s">
        <v>1187</v>
      </c>
      <c r="B1871" s="109">
        <v>40223</v>
      </c>
      <c r="C1871" s="110">
        <v>2010</v>
      </c>
      <c r="D1871" s="111" t="s">
        <v>223</v>
      </c>
      <c r="E1871" s="111">
        <v>2</v>
      </c>
      <c r="F1871" s="111">
        <v>14</v>
      </c>
      <c r="G1871" s="111" t="s">
        <v>278</v>
      </c>
      <c r="H1871" s="112">
        <v>69821</v>
      </c>
    </row>
    <row r="1872" spans="1:8" ht="15">
      <c r="A1872" s="108" t="s">
        <v>1187</v>
      </c>
      <c r="B1872" s="109">
        <v>40224</v>
      </c>
      <c r="C1872" s="110">
        <v>2010</v>
      </c>
      <c r="D1872" s="111" t="s">
        <v>223</v>
      </c>
      <c r="E1872" s="111">
        <v>3</v>
      </c>
      <c r="F1872" s="111">
        <v>15</v>
      </c>
      <c r="G1872" s="111" t="s">
        <v>279</v>
      </c>
      <c r="H1872" s="112">
        <v>54900</v>
      </c>
    </row>
    <row r="1873" spans="1:8" ht="15">
      <c r="A1873" s="108" t="s">
        <v>1187</v>
      </c>
      <c r="B1873" s="109">
        <v>40225</v>
      </c>
      <c r="C1873" s="110">
        <v>2010</v>
      </c>
      <c r="D1873" s="111" t="s">
        <v>223</v>
      </c>
      <c r="E1873" s="111">
        <v>3</v>
      </c>
      <c r="F1873" s="111">
        <v>16</v>
      </c>
      <c r="G1873" s="111" t="s">
        <v>280</v>
      </c>
      <c r="H1873" s="112">
        <v>44126</v>
      </c>
    </row>
    <row r="1874" spans="1:8" ht="15">
      <c r="A1874" s="108" t="s">
        <v>1187</v>
      </c>
      <c r="B1874" s="109">
        <v>40226</v>
      </c>
      <c r="C1874" s="110">
        <v>2010</v>
      </c>
      <c r="D1874" s="111" t="s">
        <v>223</v>
      </c>
      <c r="E1874" s="111">
        <v>3</v>
      </c>
      <c r="F1874" s="111">
        <v>17</v>
      </c>
      <c r="G1874" s="111" t="s">
        <v>281</v>
      </c>
      <c r="H1874" s="112">
        <v>66001</v>
      </c>
    </row>
    <row r="1875" spans="1:8" ht="15">
      <c r="A1875" s="108" t="s">
        <v>1187</v>
      </c>
      <c r="B1875" s="109">
        <v>40227</v>
      </c>
      <c r="C1875" s="110">
        <v>2010</v>
      </c>
      <c r="D1875" s="111" t="s">
        <v>223</v>
      </c>
      <c r="E1875" s="111">
        <v>3</v>
      </c>
      <c r="F1875" s="111">
        <v>18</v>
      </c>
      <c r="G1875" s="111" t="s">
        <v>282</v>
      </c>
      <c r="H1875" s="112">
        <v>82890</v>
      </c>
    </row>
    <row r="1876" spans="1:8" ht="15">
      <c r="A1876" s="108" t="s">
        <v>1187</v>
      </c>
      <c r="B1876" s="109">
        <v>40228</v>
      </c>
      <c r="C1876" s="110">
        <v>2010</v>
      </c>
      <c r="D1876" s="111" t="s">
        <v>223</v>
      </c>
      <c r="E1876" s="111">
        <v>3</v>
      </c>
      <c r="F1876" s="111">
        <v>19</v>
      </c>
      <c r="G1876" s="111" t="s">
        <v>1343</v>
      </c>
      <c r="H1876" s="112">
        <v>59868</v>
      </c>
    </row>
    <row r="1877" spans="1:8" ht="15">
      <c r="A1877" s="108" t="s">
        <v>1187</v>
      </c>
      <c r="B1877" s="109">
        <v>40229</v>
      </c>
      <c r="C1877" s="110">
        <v>2010</v>
      </c>
      <c r="D1877" s="111" t="s">
        <v>223</v>
      </c>
      <c r="E1877" s="111">
        <v>3</v>
      </c>
      <c r="F1877" s="111">
        <v>20</v>
      </c>
      <c r="G1877" s="111" t="s">
        <v>1342</v>
      </c>
      <c r="H1877" s="112">
        <v>83683</v>
      </c>
    </row>
    <row r="1878" spans="1:8" ht="15">
      <c r="A1878" s="108" t="s">
        <v>1187</v>
      </c>
      <c r="B1878" s="109">
        <v>40230</v>
      </c>
      <c r="C1878" s="110">
        <v>2010</v>
      </c>
      <c r="D1878" s="111" t="s">
        <v>223</v>
      </c>
      <c r="E1878" s="111">
        <v>3</v>
      </c>
      <c r="F1878" s="111">
        <v>21</v>
      </c>
      <c r="G1878" s="111" t="s">
        <v>278</v>
      </c>
      <c r="H1878" s="112">
        <v>15292</v>
      </c>
    </row>
    <row r="1879" spans="1:8" ht="15">
      <c r="A1879" s="108" t="s">
        <v>1187</v>
      </c>
      <c r="B1879" s="109">
        <v>40231</v>
      </c>
      <c r="C1879" s="110">
        <v>2010</v>
      </c>
      <c r="D1879" s="111" t="s">
        <v>223</v>
      </c>
      <c r="E1879" s="111">
        <v>4</v>
      </c>
      <c r="F1879" s="111">
        <v>22</v>
      </c>
      <c r="G1879" s="111" t="s">
        <v>279</v>
      </c>
      <c r="H1879" s="112">
        <v>83928</v>
      </c>
    </row>
    <row r="1880" spans="1:8" ht="15">
      <c r="A1880" s="108" t="s">
        <v>1187</v>
      </c>
      <c r="B1880" s="109">
        <v>40232</v>
      </c>
      <c r="C1880" s="110">
        <v>2010</v>
      </c>
      <c r="D1880" s="111" t="s">
        <v>223</v>
      </c>
      <c r="E1880" s="111">
        <v>4</v>
      </c>
      <c r="F1880" s="111">
        <v>23</v>
      </c>
      <c r="G1880" s="111" t="s">
        <v>280</v>
      </c>
      <c r="H1880" s="112">
        <v>45696</v>
      </c>
    </row>
    <row r="1881" spans="1:8" ht="15">
      <c r="A1881" s="108" t="s">
        <v>1187</v>
      </c>
      <c r="B1881" s="109">
        <v>40233</v>
      </c>
      <c r="C1881" s="110">
        <v>2010</v>
      </c>
      <c r="D1881" s="111" t="s">
        <v>223</v>
      </c>
      <c r="E1881" s="111">
        <v>4</v>
      </c>
      <c r="F1881" s="111">
        <v>24</v>
      </c>
      <c r="G1881" s="111" t="s">
        <v>281</v>
      </c>
      <c r="H1881" s="112">
        <v>46118</v>
      </c>
    </row>
    <row r="1882" spans="1:8" ht="15">
      <c r="A1882" s="108" t="s">
        <v>1187</v>
      </c>
      <c r="B1882" s="109">
        <v>40234</v>
      </c>
      <c r="C1882" s="110">
        <v>2010</v>
      </c>
      <c r="D1882" s="111" t="s">
        <v>223</v>
      </c>
      <c r="E1882" s="111">
        <v>4</v>
      </c>
      <c r="F1882" s="111">
        <v>25</v>
      </c>
      <c r="G1882" s="111" t="s">
        <v>282</v>
      </c>
      <c r="H1882" s="112">
        <v>30175</v>
      </c>
    </row>
    <row r="1883" spans="1:8" ht="15">
      <c r="A1883" s="108" t="s">
        <v>1187</v>
      </c>
      <c r="B1883" s="109">
        <v>40235</v>
      </c>
      <c r="C1883" s="110">
        <v>2010</v>
      </c>
      <c r="D1883" s="111" t="s">
        <v>223</v>
      </c>
      <c r="E1883" s="111">
        <v>4</v>
      </c>
      <c r="F1883" s="111">
        <v>26</v>
      </c>
      <c r="G1883" s="111" t="s">
        <v>1343</v>
      </c>
      <c r="H1883" s="112">
        <v>34053</v>
      </c>
    </row>
    <row r="1884" spans="1:8" ht="15">
      <c r="A1884" s="108" t="s">
        <v>1187</v>
      </c>
      <c r="B1884" s="109">
        <v>40236</v>
      </c>
      <c r="C1884" s="110">
        <v>2010</v>
      </c>
      <c r="D1884" s="111" t="s">
        <v>223</v>
      </c>
      <c r="E1884" s="111">
        <v>4</v>
      </c>
      <c r="F1884" s="111">
        <v>27</v>
      </c>
      <c r="G1884" s="111" t="s">
        <v>1342</v>
      </c>
      <c r="H1884" s="112">
        <v>63629</v>
      </c>
    </row>
    <row r="1885" spans="1:8" ht="15">
      <c r="A1885" s="108" t="s">
        <v>1187</v>
      </c>
      <c r="B1885" s="109">
        <v>40237</v>
      </c>
      <c r="C1885" s="110">
        <v>2010</v>
      </c>
      <c r="D1885" s="111" t="s">
        <v>223</v>
      </c>
      <c r="E1885" s="111">
        <v>4</v>
      </c>
      <c r="F1885" s="111">
        <v>28</v>
      </c>
      <c r="G1885" s="111" t="s">
        <v>278</v>
      </c>
      <c r="H1885" s="112">
        <v>68227</v>
      </c>
    </row>
    <row r="1886" spans="1:8" ht="15">
      <c r="A1886" s="108" t="s">
        <v>1187</v>
      </c>
      <c r="B1886" s="109">
        <v>40238</v>
      </c>
      <c r="C1886" s="110">
        <v>2010</v>
      </c>
      <c r="D1886" s="111" t="s">
        <v>224</v>
      </c>
      <c r="E1886" s="111">
        <v>1</v>
      </c>
      <c r="F1886" s="111">
        <v>1</v>
      </c>
      <c r="G1886" s="111" t="s">
        <v>279</v>
      </c>
      <c r="H1886" s="112">
        <v>83847</v>
      </c>
    </row>
    <row r="1887" spans="1:8" ht="15">
      <c r="A1887" s="108" t="s">
        <v>1187</v>
      </c>
      <c r="B1887" s="109">
        <v>40239</v>
      </c>
      <c r="C1887" s="110">
        <v>2010</v>
      </c>
      <c r="D1887" s="111" t="s">
        <v>224</v>
      </c>
      <c r="E1887" s="111">
        <v>1</v>
      </c>
      <c r="F1887" s="111">
        <v>2</v>
      </c>
      <c r="G1887" s="111" t="s">
        <v>280</v>
      </c>
      <c r="H1887" s="112">
        <v>80830</v>
      </c>
    </row>
    <row r="1888" spans="1:8" ht="15">
      <c r="A1888" s="108" t="s">
        <v>1187</v>
      </c>
      <c r="B1888" s="109">
        <v>40240</v>
      </c>
      <c r="C1888" s="110">
        <v>2010</v>
      </c>
      <c r="D1888" s="111" t="s">
        <v>224</v>
      </c>
      <c r="E1888" s="111">
        <v>1</v>
      </c>
      <c r="F1888" s="111">
        <v>3</v>
      </c>
      <c r="G1888" s="111" t="s">
        <v>281</v>
      </c>
      <c r="H1888" s="112">
        <v>83935</v>
      </c>
    </row>
    <row r="1889" spans="1:8" ht="15">
      <c r="A1889" s="108" t="s">
        <v>1187</v>
      </c>
      <c r="B1889" s="109">
        <v>40241</v>
      </c>
      <c r="C1889" s="110">
        <v>2010</v>
      </c>
      <c r="D1889" s="111" t="s">
        <v>224</v>
      </c>
      <c r="E1889" s="111">
        <v>1</v>
      </c>
      <c r="F1889" s="111">
        <v>4</v>
      </c>
      <c r="G1889" s="111" t="s">
        <v>282</v>
      </c>
      <c r="H1889" s="112">
        <v>88273</v>
      </c>
    </row>
    <row r="1890" spans="1:8" ht="15">
      <c r="A1890" s="108" t="s">
        <v>1187</v>
      </c>
      <c r="B1890" s="109">
        <v>40242</v>
      </c>
      <c r="C1890" s="110">
        <v>2010</v>
      </c>
      <c r="D1890" s="111" t="s">
        <v>224</v>
      </c>
      <c r="E1890" s="111">
        <v>1</v>
      </c>
      <c r="F1890" s="111">
        <v>5</v>
      </c>
      <c r="G1890" s="111" t="s">
        <v>1343</v>
      </c>
      <c r="H1890" s="112">
        <v>80297</v>
      </c>
    </row>
    <row r="1891" spans="1:8" ht="15">
      <c r="A1891" s="108" t="s">
        <v>1187</v>
      </c>
      <c r="B1891" s="109">
        <v>40243</v>
      </c>
      <c r="C1891" s="110">
        <v>2010</v>
      </c>
      <c r="D1891" s="111" t="s">
        <v>224</v>
      </c>
      <c r="E1891" s="111">
        <v>1</v>
      </c>
      <c r="F1891" s="111">
        <v>6</v>
      </c>
      <c r="G1891" s="111" t="s">
        <v>1342</v>
      </c>
      <c r="H1891" s="112">
        <v>85088</v>
      </c>
    </row>
    <row r="1892" spans="1:8" ht="15">
      <c r="A1892" s="108" t="s">
        <v>1187</v>
      </c>
      <c r="B1892" s="109">
        <v>40244</v>
      </c>
      <c r="C1892" s="110">
        <v>2010</v>
      </c>
      <c r="D1892" s="111" t="s">
        <v>224</v>
      </c>
      <c r="E1892" s="111">
        <v>1</v>
      </c>
      <c r="F1892" s="111">
        <v>7</v>
      </c>
      <c r="G1892" s="111" t="s">
        <v>278</v>
      </c>
      <c r="H1892" s="112">
        <v>43687</v>
      </c>
    </row>
    <row r="1893" spans="1:8" ht="15">
      <c r="A1893" s="108" t="s">
        <v>1187</v>
      </c>
      <c r="B1893" s="109">
        <v>40245</v>
      </c>
      <c r="C1893" s="110">
        <v>2010</v>
      </c>
      <c r="D1893" s="111" t="s">
        <v>224</v>
      </c>
      <c r="E1893" s="111">
        <v>2</v>
      </c>
      <c r="F1893" s="111">
        <v>8</v>
      </c>
      <c r="G1893" s="111" t="s">
        <v>279</v>
      </c>
      <c r="H1893" s="112">
        <v>71302</v>
      </c>
    </row>
    <row r="1894" spans="1:8" ht="15">
      <c r="A1894" s="108" t="s">
        <v>1187</v>
      </c>
      <c r="B1894" s="109">
        <v>40246</v>
      </c>
      <c r="C1894" s="110">
        <v>2010</v>
      </c>
      <c r="D1894" s="111" t="s">
        <v>224</v>
      </c>
      <c r="E1894" s="111">
        <v>2</v>
      </c>
      <c r="F1894" s="111">
        <v>9</v>
      </c>
      <c r="G1894" s="111" t="s">
        <v>280</v>
      </c>
      <c r="H1894" s="112">
        <v>51672</v>
      </c>
    </row>
    <row r="1895" spans="1:8" ht="15">
      <c r="A1895" s="108" t="s">
        <v>1187</v>
      </c>
      <c r="B1895" s="109">
        <v>40247</v>
      </c>
      <c r="C1895" s="110">
        <v>2010</v>
      </c>
      <c r="D1895" s="111" t="s">
        <v>224</v>
      </c>
      <c r="E1895" s="111">
        <v>2</v>
      </c>
      <c r="F1895" s="111">
        <v>10</v>
      </c>
      <c r="G1895" s="111" t="s">
        <v>281</v>
      </c>
      <c r="H1895" s="112">
        <v>28669</v>
      </c>
    </row>
    <row r="1896" spans="1:8" ht="15">
      <c r="A1896" s="108" t="s">
        <v>1187</v>
      </c>
      <c r="B1896" s="109">
        <v>40248</v>
      </c>
      <c r="C1896" s="110">
        <v>2010</v>
      </c>
      <c r="D1896" s="111" t="s">
        <v>224</v>
      </c>
      <c r="E1896" s="111">
        <v>2</v>
      </c>
      <c r="F1896" s="111">
        <v>11</v>
      </c>
      <c r="G1896" s="111" t="s">
        <v>282</v>
      </c>
      <c r="H1896" s="112">
        <v>35185</v>
      </c>
    </row>
    <row r="1897" spans="1:8" ht="15">
      <c r="A1897" s="108" t="s">
        <v>1187</v>
      </c>
      <c r="B1897" s="109">
        <v>40249</v>
      </c>
      <c r="C1897" s="110">
        <v>2010</v>
      </c>
      <c r="D1897" s="111" t="s">
        <v>224</v>
      </c>
      <c r="E1897" s="111">
        <v>2</v>
      </c>
      <c r="F1897" s="111">
        <v>12</v>
      </c>
      <c r="G1897" s="111" t="s">
        <v>1343</v>
      </c>
      <c r="H1897" s="112">
        <v>73994</v>
      </c>
    </row>
    <row r="1898" spans="1:8" ht="15">
      <c r="A1898" s="108" t="s">
        <v>1187</v>
      </c>
      <c r="B1898" s="109">
        <v>40250</v>
      </c>
      <c r="C1898" s="110">
        <v>2010</v>
      </c>
      <c r="D1898" s="111" t="s">
        <v>224</v>
      </c>
      <c r="E1898" s="111">
        <v>2</v>
      </c>
      <c r="F1898" s="111">
        <v>13</v>
      </c>
      <c r="G1898" s="111" t="s">
        <v>1342</v>
      </c>
      <c r="H1898" s="112">
        <v>87630</v>
      </c>
    </row>
    <row r="1899" spans="1:8" ht="15">
      <c r="A1899" s="108" t="s">
        <v>1187</v>
      </c>
      <c r="B1899" s="109">
        <v>40251</v>
      </c>
      <c r="C1899" s="110">
        <v>2010</v>
      </c>
      <c r="D1899" s="111" t="s">
        <v>224</v>
      </c>
      <c r="E1899" s="111">
        <v>2</v>
      </c>
      <c r="F1899" s="111">
        <v>14</v>
      </c>
      <c r="G1899" s="111" t="s">
        <v>278</v>
      </c>
      <c r="H1899" s="112">
        <v>30933</v>
      </c>
    </row>
    <row r="1900" spans="1:8" ht="15">
      <c r="A1900" s="108" t="s">
        <v>1187</v>
      </c>
      <c r="B1900" s="109">
        <v>40252</v>
      </c>
      <c r="C1900" s="110">
        <v>2010</v>
      </c>
      <c r="D1900" s="111" t="s">
        <v>224</v>
      </c>
      <c r="E1900" s="111">
        <v>3</v>
      </c>
      <c r="F1900" s="111">
        <v>15</v>
      </c>
      <c r="G1900" s="111" t="s">
        <v>279</v>
      </c>
      <c r="H1900" s="112">
        <v>74889</v>
      </c>
    </row>
    <row r="1901" spans="1:8" ht="15">
      <c r="A1901" s="108" t="s">
        <v>1187</v>
      </c>
      <c r="B1901" s="109">
        <v>40253</v>
      </c>
      <c r="C1901" s="110">
        <v>2010</v>
      </c>
      <c r="D1901" s="111" t="s">
        <v>224</v>
      </c>
      <c r="E1901" s="111">
        <v>3</v>
      </c>
      <c r="F1901" s="111">
        <v>16</v>
      </c>
      <c r="G1901" s="111" t="s">
        <v>280</v>
      </c>
      <c r="H1901" s="112">
        <v>84788</v>
      </c>
    </row>
    <row r="1902" spans="1:8" ht="15">
      <c r="A1902" s="108" t="s">
        <v>1187</v>
      </c>
      <c r="B1902" s="109">
        <v>40254</v>
      </c>
      <c r="C1902" s="110">
        <v>2010</v>
      </c>
      <c r="D1902" s="111" t="s">
        <v>224</v>
      </c>
      <c r="E1902" s="111">
        <v>3</v>
      </c>
      <c r="F1902" s="111">
        <v>17</v>
      </c>
      <c r="G1902" s="111" t="s">
        <v>281</v>
      </c>
      <c r="H1902" s="112">
        <v>79575</v>
      </c>
    </row>
    <row r="1903" spans="1:8" ht="15">
      <c r="A1903" s="108" t="s">
        <v>1187</v>
      </c>
      <c r="B1903" s="109">
        <v>40255</v>
      </c>
      <c r="C1903" s="110">
        <v>2010</v>
      </c>
      <c r="D1903" s="111" t="s">
        <v>224</v>
      </c>
      <c r="E1903" s="111">
        <v>3</v>
      </c>
      <c r="F1903" s="111">
        <v>18</v>
      </c>
      <c r="G1903" s="111" t="s">
        <v>282</v>
      </c>
      <c r="H1903" s="112">
        <v>72925</v>
      </c>
    </row>
    <row r="1904" spans="1:8" ht="15">
      <c r="A1904" s="108" t="s">
        <v>1187</v>
      </c>
      <c r="B1904" s="109">
        <v>40256</v>
      </c>
      <c r="C1904" s="110">
        <v>2010</v>
      </c>
      <c r="D1904" s="111" t="s">
        <v>224</v>
      </c>
      <c r="E1904" s="111">
        <v>3</v>
      </c>
      <c r="F1904" s="111">
        <v>19</v>
      </c>
      <c r="G1904" s="111" t="s">
        <v>1343</v>
      </c>
      <c r="H1904" s="112">
        <v>50631</v>
      </c>
    </row>
    <row r="1905" spans="1:8" ht="15">
      <c r="A1905" s="108" t="s">
        <v>1187</v>
      </c>
      <c r="B1905" s="109">
        <v>40257</v>
      </c>
      <c r="C1905" s="110">
        <v>2010</v>
      </c>
      <c r="D1905" s="111" t="s">
        <v>224</v>
      </c>
      <c r="E1905" s="111">
        <v>3</v>
      </c>
      <c r="F1905" s="111">
        <v>20</v>
      </c>
      <c r="G1905" s="111" t="s">
        <v>1342</v>
      </c>
      <c r="H1905" s="112">
        <v>81575</v>
      </c>
    </row>
    <row r="1906" spans="1:8" ht="15">
      <c r="A1906" s="108" t="s">
        <v>1187</v>
      </c>
      <c r="B1906" s="109">
        <v>40258</v>
      </c>
      <c r="C1906" s="110">
        <v>2010</v>
      </c>
      <c r="D1906" s="111" t="s">
        <v>224</v>
      </c>
      <c r="E1906" s="111">
        <v>3</v>
      </c>
      <c r="F1906" s="111">
        <v>21</v>
      </c>
      <c r="G1906" s="111" t="s">
        <v>278</v>
      </c>
      <c r="H1906" s="112">
        <v>65253</v>
      </c>
    </row>
    <row r="1907" spans="1:8" ht="15">
      <c r="A1907" s="108" t="s">
        <v>1187</v>
      </c>
      <c r="B1907" s="109">
        <v>40259</v>
      </c>
      <c r="C1907" s="110">
        <v>2010</v>
      </c>
      <c r="D1907" s="111" t="s">
        <v>224</v>
      </c>
      <c r="E1907" s="111">
        <v>4</v>
      </c>
      <c r="F1907" s="111">
        <v>22</v>
      </c>
      <c r="G1907" s="111" t="s">
        <v>279</v>
      </c>
      <c r="H1907" s="112">
        <v>53105</v>
      </c>
    </row>
    <row r="1908" spans="1:8" ht="15">
      <c r="A1908" s="108" t="s">
        <v>1187</v>
      </c>
      <c r="B1908" s="109">
        <v>40260</v>
      </c>
      <c r="C1908" s="110">
        <v>2010</v>
      </c>
      <c r="D1908" s="111" t="s">
        <v>224</v>
      </c>
      <c r="E1908" s="111">
        <v>4</v>
      </c>
      <c r="F1908" s="111">
        <v>23</v>
      </c>
      <c r="G1908" s="111" t="s">
        <v>280</v>
      </c>
      <c r="H1908" s="112">
        <v>68408</v>
      </c>
    </row>
    <row r="1909" spans="1:8" ht="15">
      <c r="A1909" s="108" t="s">
        <v>1187</v>
      </c>
      <c r="B1909" s="109">
        <v>40261</v>
      </c>
      <c r="C1909" s="110">
        <v>2010</v>
      </c>
      <c r="D1909" s="111" t="s">
        <v>224</v>
      </c>
      <c r="E1909" s="111">
        <v>4</v>
      </c>
      <c r="F1909" s="111">
        <v>24</v>
      </c>
      <c r="G1909" s="111" t="s">
        <v>281</v>
      </c>
      <c r="H1909" s="112">
        <v>16125</v>
      </c>
    </row>
    <row r="1910" spans="1:8" ht="15">
      <c r="A1910" s="108" t="s">
        <v>1187</v>
      </c>
      <c r="B1910" s="109">
        <v>40262</v>
      </c>
      <c r="C1910" s="110">
        <v>2010</v>
      </c>
      <c r="D1910" s="111" t="s">
        <v>224</v>
      </c>
      <c r="E1910" s="111">
        <v>4</v>
      </c>
      <c r="F1910" s="111">
        <v>25</v>
      </c>
      <c r="G1910" s="111" t="s">
        <v>282</v>
      </c>
      <c r="H1910" s="112">
        <v>81737</v>
      </c>
    </row>
    <row r="1911" spans="1:8" ht="15">
      <c r="A1911" s="108" t="s">
        <v>1187</v>
      </c>
      <c r="B1911" s="109">
        <v>40263</v>
      </c>
      <c r="C1911" s="110">
        <v>2010</v>
      </c>
      <c r="D1911" s="111" t="s">
        <v>224</v>
      </c>
      <c r="E1911" s="111">
        <v>4</v>
      </c>
      <c r="F1911" s="111">
        <v>26</v>
      </c>
      <c r="G1911" s="111" t="s">
        <v>1343</v>
      </c>
      <c r="H1911" s="112">
        <v>44911</v>
      </c>
    </row>
    <row r="1912" spans="1:8" ht="15">
      <c r="A1912" s="108" t="s">
        <v>1187</v>
      </c>
      <c r="B1912" s="109">
        <v>40264</v>
      </c>
      <c r="C1912" s="110">
        <v>2010</v>
      </c>
      <c r="D1912" s="111" t="s">
        <v>224</v>
      </c>
      <c r="E1912" s="111">
        <v>4</v>
      </c>
      <c r="F1912" s="111">
        <v>27</v>
      </c>
      <c r="G1912" s="111" t="s">
        <v>1342</v>
      </c>
      <c r="H1912" s="112">
        <v>55736</v>
      </c>
    </row>
    <row r="1913" spans="1:8" ht="15">
      <c r="A1913" s="108" t="s">
        <v>1187</v>
      </c>
      <c r="B1913" s="109">
        <v>40265</v>
      </c>
      <c r="C1913" s="110">
        <v>2010</v>
      </c>
      <c r="D1913" s="111" t="s">
        <v>224</v>
      </c>
      <c r="E1913" s="111">
        <v>4</v>
      </c>
      <c r="F1913" s="111">
        <v>28</v>
      </c>
      <c r="G1913" s="111" t="s">
        <v>278</v>
      </c>
      <c r="H1913" s="112">
        <v>33445</v>
      </c>
    </row>
    <row r="1914" spans="1:8" ht="15">
      <c r="A1914" s="108" t="s">
        <v>1187</v>
      </c>
      <c r="B1914" s="109">
        <v>40266</v>
      </c>
      <c r="C1914" s="110">
        <v>2010</v>
      </c>
      <c r="D1914" s="111" t="s">
        <v>224</v>
      </c>
      <c r="E1914" s="111">
        <v>5</v>
      </c>
      <c r="F1914" s="111">
        <v>29</v>
      </c>
      <c r="G1914" s="111" t="s">
        <v>279</v>
      </c>
      <c r="H1914" s="112">
        <v>82256</v>
      </c>
    </row>
    <row r="1915" spans="1:8" ht="15">
      <c r="A1915" s="108" t="s">
        <v>1187</v>
      </c>
      <c r="B1915" s="109">
        <v>40267</v>
      </c>
      <c r="C1915" s="110">
        <v>2010</v>
      </c>
      <c r="D1915" s="111" t="s">
        <v>224</v>
      </c>
      <c r="E1915" s="111">
        <v>5</v>
      </c>
      <c r="F1915" s="111">
        <v>30</v>
      </c>
      <c r="G1915" s="111" t="s">
        <v>280</v>
      </c>
      <c r="H1915" s="112">
        <v>71156</v>
      </c>
    </row>
    <row r="1916" spans="1:8" ht="15">
      <c r="A1916" s="108" t="s">
        <v>1187</v>
      </c>
      <c r="B1916" s="109">
        <v>40268</v>
      </c>
      <c r="C1916" s="110">
        <v>2010</v>
      </c>
      <c r="D1916" s="111" t="s">
        <v>224</v>
      </c>
      <c r="E1916" s="111">
        <v>5</v>
      </c>
      <c r="F1916" s="111">
        <v>31</v>
      </c>
      <c r="G1916" s="111" t="s">
        <v>281</v>
      </c>
      <c r="H1916" s="112">
        <v>78602</v>
      </c>
    </row>
    <row r="1917" spans="1:8" ht="15">
      <c r="A1917" s="108" t="s">
        <v>1187</v>
      </c>
      <c r="B1917" s="109">
        <v>40269</v>
      </c>
      <c r="C1917" s="110">
        <v>2010</v>
      </c>
      <c r="D1917" s="111" t="s">
        <v>225</v>
      </c>
      <c r="E1917" s="111">
        <v>1</v>
      </c>
      <c r="F1917" s="111">
        <v>1</v>
      </c>
      <c r="G1917" s="111" t="s">
        <v>282</v>
      </c>
      <c r="H1917" s="112">
        <v>48129</v>
      </c>
    </row>
    <row r="1918" spans="1:8" ht="15">
      <c r="A1918" s="108" t="s">
        <v>1187</v>
      </c>
      <c r="B1918" s="109">
        <v>40270</v>
      </c>
      <c r="C1918" s="110">
        <v>2010</v>
      </c>
      <c r="D1918" s="111" t="s">
        <v>225</v>
      </c>
      <c r="E1918" s="111">
        <v>1</v>
      </c>
      <c r="F1918" s="111">
        <v>2</v>
      </c>
      <c r="G1918" s="111" t="s">
        <v>1343</v>
      </c>
      <c r="H1918" s="112">
        <v>21912</v>
      </c>
    </row>
    <row r="1919" spans="1:8" ht="15">
      <c r="A1919" s="108" t="s">
        <v>1187</v>
      </c>
      <c r="B1919" s="109">
        <v>40271</v>
      </c>
      <c r="C1919" s="110">
        <v>2010</v>
      </c>
      <c r="D1919" s="111" t="s">
        <v>225</v>
      </c>
      <c r="E1919" s="111">
        <v>1</v>
      </c>
      <c r="F1919" s="111">
        <v>3</v>
      </c>
      <c r="G1919" s="111" t="s">
        <v>1342</v>
      </c>
      <c r="H1919" s="112">
        <v>79506</v>
      </c>
    </row>
    <row r="1920" spans="1:8" ht="15">
      <c r="A1920" s="108" t="s">
        <v>1187</v>
      </c>
      <c r="B1920" s="109">
        <v>40272</v>
      </c>
      <c r="C1920" s="110">
        <v>2010</v>
      </c>
      <c r="D1920" s="111" t="s">
        <v>225</v>
      </c>
      <c r="E1920" s="111">
        <v>1</v>
      </c>
      <c r="F1920" s="111">
        <v>4</v>
      </c>
      <c r="G1920" s="111" t="s">
        <v>278</v>
      </c>
      <c r="H1920" s="112">
        <v>26491</v>
      </c>
    </row>
    <row r="1921" spans="1:8" ht="15">
      <c r="A1921" s="108" t="s">
        <v>1187</v>
      </c>
      <c r="B1921" s="109">
        <v>40273</v>
      </c>
      <c r="C1921" s="110">
        <v>2010</v>
      </c>
      <c r="D1921" s="111" t="s">
        <v>225</v>
      </c>
      <c r="E1921" s="111">
        <v>1</v>
      </c>
      <c r="F1921" s="111">
        <v>5</v>
      </c>
      <c r="G1921" s="111" t="s">
        <v>279</v>
      </c>
      <c r="H1921" s="112">
        <v>62019</v>
      </c>
    </row>
    <row r="1922" spans="1:8" ht="15">
      <c r="A1922" s="108" t="s">
        <v>1187</v>
      </c>
      <c r="B1922" s="109">
        <v>40274</v>
      </c>
      <c r="C1922" s="110">
        <v>2010</v>
      </c>
      <c r="D1922" s="111" t="s">
        <v>225</v>
      </c>
      <c r="E1922" s="111">
        <v>1</v>
      </c>
      <c r="F1922" s="111">
        <v>6</v>
      </c>
      <c r="G1922" s="111" t="s">
        <v>280</v>
      </c>
      <c r="H1922" s="112">
        <v>85727</v>
      </c>
    </row>
    <row r="1923" spans="1:8" ht="15">
      <c r="A1923" s="108" t="s">
        <v>1187</v>
      </c>
      <c r="B1923" s="109">
        <v>40275</v>
      </c>
      <c r="C1923" s="110">
        <v>2010</v>
      </c>
      <c r="D1923" s="111" t="s">
        <v>225</v>
      </c>
      <c r="E1923" s="111">
        <v>1</v>
      </c>
      <c r="F1923" s="111">
        <v>7</v>
      </c>
      <c r="G1923" s="111" t="s">
        <v>281</v>
      </c>
      <c r="H1923" s="112">
        <v>43475</v>
      </c>
    </row>
    <row r="1924" spans="1:8" ht="15">
      <c r="A1924" s="108" t="s">
        <v>1187</v>
      </c>
      <c r="B1924" s="109">
        <v>40276</v>
      </c>
      <c r="C1924" s="110">
        <v>2010</v>
      </c>
      <c r="D1924" s="111" t="s">
        <v>225</v>
      </c>
      <c r="E1924" s="111">
        <v>2</v>
      </c>
      <c r="F1924" s="111">
        <v>8</v>
      </c>
      <c r="G1924" s="111" t="s">
        <v>282</v>
      </c>
      <c r="H1924" s="112">
        <v>76409</v>
      </c>
    </row>
    <row r="1925" spans="1:8" ht="15">
      <c r="A1925" s="108" t="s">
        <v>1187</v>
      </c>
      <c r="B1925" s="109">
        <v>40277</v>
      </c>
      <c r="C1925" s="110">
        <v>2010</v>
      </c>
      <c r="D1925" s="111" t="s">
        <v>225</v>
      </c>
      <c r="E1925" s="111">
        <v>2</v>
      </c>
      <c r="F1925" s="111">
        <v>9</v>
      </c>
      <c r="G1925" s="111" t="s">
        <v>1343</v>
      </c>
      <c r="H1925" s="112">
        <v>52024</v>
      </c>
    </row>
    <row r="1926" spans="1:8" ht="15">
      <c r="A1926" s="108" t="s">
        <v>1187</v>
      </c>
      <c r="B1926" s="109">
        <v>40278</v>
      </c>
      <c r="C1926" s="110">
        <v>2010</v>
      </c>
      <c r="D1926" s="111" t="s">
        <v>225</v>
      </c>
      <c r="E1926" s="111">
        <v>2</v>
      </c>
      <c r="F1926" s="111">
        <v>10</v>
      </c>
      <c r="G1926" s="111" t="s">
        <v>1342</v>
      </c>
      <c r="H1926" s="112">
        <v>38441</v>
      </c>
    </row>
    <row r="1927" spans="1:8" ht="15">
      <c r="A1927" s="108" t="s">
        <v>1187</v>
      </c>
      <c r="B1927" s="109">
        <v>40279</v>
      </c>
      <c r="C1927" s="110">
        <v>2010</v>
      </c>
      <c r="D1927" s="111" t="s">
        <v>225</v>
      </c>
      <c r="E1927" s="111">
        <v>2</v>
      </c>
      <c r="F1927" s="111">
        <v>11</v>
      </c>
      <c r="G1927" s="111" t="s">
        <v>278</v>
      </c>
      <c r="H1927" s="112">
        <v>82531</v>
      </c>
    </row>
    <row r="1928" spans="1:8" ht="15">
      <c r="A1928" s="108" t="s">
        <v>1187</v>
      </c>
      <c r="B1928" s="109">
        <v>40280</v>
      </c>
      <c r="C1928" s="110">
        <v>2010</v>
      </c>
      <c r="D1928" s="111" t="s">
        <v>225</v>
      </c>
      <c r="E1928" s="111">
        <v>2</v>
      </c>
      <c r="F1928" s="111">
        <v>12</v>
      </c>
      <c r="G1928" s="111" t="s">
        <v>279</v>
      </c>
      <c r="H1928" s="112">
        <v>25096</v>
      </c>
    </row>
    <row r="1929" spans="1:8" ht="15">
      <c r="A1929" s="108" t="s">
        <v>1187</v>
      </c>
      <c r="B1929" s="109">
        <v>40281</v>
      </c>
      <c r="C1929" s="110">
        <v>2010</v>
      </c>
      <c r="D1929" s="111" t="s">
        <v>225</v>
      </c>
      <c r="E1929" s="111">
        <v>2</v>
      </c>
      <c r="F1929" s="111">
        <v>13</v>
      </c>
      <c r="G1929" s="111" t="s">
        <v>280</v>
      </c>
      <c r="H1929" s="112">
        <v>45428</v>
      </c>
    </row>
    <row r="1930" spans="1:8" ht="15">
      <c r="A1930" s="108" t="s">
        <v>1187</v>
      </c>
      <c r="B1930" s="109">
        <v>40282</v>
      </c>
      <c r="C1930" s="110">
        <v>2010</v>
      </c>
      <c r="D1930" s="111" t="s">
        <v>225</v>
      </c>
      <c r="E1930" s="111">
        <v>2</v>
      </c>
      <c r="F1930" s="111">
        <v>14</v>
      </c>
      <c r="G1930" s="111" t="s">
        <v>281</v>
      </c>
      <c r="H1930" s="112">
        <v>26188</v>
      </c>
    </row>
    <row r="1931" spans="1:8" ht="15">
      <c r="A1931" s="108" t="s">
        <v>1187</v>
      </c>
      <c r="B1931" s="109">
        <v>40283</v>
      </c>
      <c r="C1931" s="110">
        <v>2010</v>
      </c>
      <c r="D1931" s="111" t="s">
        <v>225</v>
      </c>
      <c r="E1931" s="111">
        <v>3</v>
      </c>
      <c r="F1931" s="111">
        <v>15</v>
      </c>
      <c r="G1931" s="111" t="s">
        <v>282</v>
      </c>
      <c r="H1931" s="112">
        <v>59989</v>
      </c>
    </row>
    <row r="1932" spans="1:8" ht="15">
      <c r="A1932" s="108" t="s">
        <v>1187</v>
      </c>
      <c r="B1932" s="109">
        <v>40284</v>
      </c>
      <c r="C1932" s="110">
        <v>2010</v>
      </c>
      <c r="D1932" s="111" t="s">
        <v>225</v>
      </c>
      <c r="E1932" s="111">
        <v>3</v>
      </c>
      <c r="F1932" s="111">
        <v>16</v>
      </c>
      <c r="G1932" s="111" t="s">
        <v>1343</v>
      </c>
      <c r="H1932" s="112">
        <v>42480</v>
      </c>
    </row>
    <row r="1933" spans="1:8" ht="15">
      <c r="A1933" s="108" t="s">
        <v>1187</v>
      </c>
      <c r="B1933" s="109">
        <v>40285</v>
      </c>
      <c r="C1933" s="110">
        <v>2010</v>
      </c>
      <c r="D1933" s="111" t="s">
        <v>225</v>
      </c>
      <c r="E1933" s="111">
        <v>3</v>
      </c>
      <c r="F1933" s="111">
        <v>17</v>
      </c>
      <c r="G1933" s="111" t="s">
        <v>1342</v>
      </c>
      <c r="H1933" s="112">
        <v>55728</v>
      </c>
    </row>
    <row r="1934" spans="1:8" ht="15">
      <c r="A1934" s="108" t="s">
        <v>1187</v>
      </c>
      <c r="B1934" s="109">
        <v>40286</v>
      </c>
      <c r="C1934" s="110">
        <v>2010</v>
      </c>
      <c r="D1934" s="111" t="s">
        <v>225</v>
      </c>
      <c r="E1934" s="111">
        <v>3</v>
      </c>
      <c r="F1934" s="111">
        <v>18</v>
      </c>
      <c r="G1934" s="111" t="s">
        <v>278</v>
      </c>
      <c r="H1934" s="112">
        <v>67071</v>
      </c>
    </row>
    <row r="1935" spans="1:8" ht="15">
      <c r="A1935" s="108" t="s">
        <v>1187</v>
      </c>
      <c r="B1935" s="109">
        <v>40287</v>
      </c>
      <c r="C1935" s="110">
        <v>2010</v>
      </c>
      <c r="D1935" s="111" t="s">
        <v>225</v>
      </c>
      <c r="E1935" s="111">
        <v>3</v>
      </c>
      <c r="F1935" s="111">
        <v>19</v>
      </c>
      <c r="G1935" s="111" t="s">
        <v>279</v>
      </c>
      <c r="H1935" s="112">
        <v>88346</v>
      </c>
    </row>
    <row r="1936" spans="1:8" ht="15">
      <c r="A1936" s="108" t="s">
        <v>1187</v>
      </c>
      <c r="B1936" s="109">
        <v>40288</v>
      </c>
      <c r="C1936" s="110">
        <v>2010</v>
      </c>
      <c r="D1936" s="111" t="s">
        <v>225</v>
      </c>
      <c r="E1936" s="111">
        <v>3</v>
      </c>
      <c r="F1936" s="111">
        <v>20</v>
      </c>
      <c r="G1936" s="111" t="s">
        <v>280</v>
      </c>
      <c r="H1936" s="112">
        <v>79746</v>
      </c>
    </row>
    <row r="1937" spans="1:8" ht="15">
      <c r="A1937" s="108" t="s">
        <v>1187</v>
      </c>
      <c r="B1937" s="109">
        <v>40289</v>
      </c>
      <c r="C1937" s="110">
        <v>2010</v>
      </c>
      <c r="D1937" s="111" t="s">
        <v>225</v>
      </c>
      <c r="E1937" s="111">
        <v>3</v>
      </c>
      <c r="F1937" s="111">
        <v>21</v>
      </c>
      <c r="G1937" s="111" t="s">
        <v>281</v>
      </c>
      <c r="H1937" s="112">
        <v>14479</v>
      </c>
    </row>
    <row r="1938" spans="1:8" ht="15">
      <c r="A1938" s="108" t="s">
        <v>1187</v>
      </c>
      <c r="B1938" s="109">
        <v>40290</v>
      </c>
      <c r="C1938" s="110">
        <v>2010</v>
      </c>
      <c r="D1938" s="111" t="s">
        <v>225</v>
      </c>
      <c r="E1938" s="111">
        <v>4</v>
      </c>
      <c r="F1938" s="111">
        <v>22</v>
      </c>
      <c r="G1938" s="111" t="s">
        <v>282</v>
      </c>
      <c r="H1938" s="112">
        <v>88157</v>
      </c>
    </row>
    <row r="1939" spans="1:8" ht="15">
      <c r="A1939" s="108" t="s">
        <v>1187</v>
      </c>
      <c r="B1939" s="109">
        <v>40291</v>
      </c>
      <c r="C1939" s="110">
        <v>2010</v>
      </c>
      <c r="D1939" s="111" t="s">
        <v>225</v>
      </c>
      <c r="E1939" s="111">
        <v>4</v>
      </c>
      <c r="F1939" s="111">
        <v>23</v>
      </c>
      <c r="G1939" s="111" t="s">
        <v>1343</v>
      </c>
      <c r="H1939" s="112">
        <v>30398</v>
      </c>
    </row>
    <row r="1940" spans="1:8" ht="15">
      <c r="A1940" s="108" t="s">
        <v>1187</v>
      </c>
      <c r="B1940" s="109">
        <v>40292</v>
      </c>
      <c r="C1940" s="110">
        <v>2010</v>
      </c>
      <c r="D1940" s="111" t="s">
        <v>225</v>
      </c>
      <c r="E1940" s="111">
        <v>4</v>
      </c>
      <c r="F1940" s="111">
        <v>24</v>
      </c>
      <c r="G1940" s="111" t="s">
        <v>1342</v>
      </c>
      <c r="H1940" s="112">
        <v>36350</v>
      </c>
    </row>
    <row r="1941" spans="1:8" ht="15">
      <c r="A1941" s="108" t="s">
        <v>1187</v>
      </c>
      <c r="B1941" s="109">
        <v>40293</v>
      </c>
      <c r="C1941" s="110">
        <v>2010</v>
      </c>
      <c r="D1941" s="111" t="s">
        <v>225</v>
      </c>
      <c r="E1941" s="111">
        <v>4</v>
      </c>
      <c r="F1941" s="111">
        <v>25</v>
      </c>
      <c r="G1941" s="111" t="s">
        <v>278</v>
      </c>
      <c r="H1941" s="112">
        <v>58285</v>
      </c>
    </row>
    <row r="1942" spans="1:8" ht="15">
      <c r="A1942" s="108" t="s">
        <v>1187</v>
      </c>
      <c r="B1942" s="109">
        <v>40294</v>
      </c>
      <c r="C1942" s="110">
        <v>2010</v>
      </c>
      <c r="D1942" s="111" t="s">
        <v>225</v>
      </c>
      <c r="E1942" s="111">
        <v>4</v>
      </c>
      <c r="F1942" s="111">
        <v>26</v>
      </c>
      <c r="G1942" s="111" t="s">
        <v>279</v>
      </c>
      <c r="H1942" s="112">
        <v>79453</v>
      </c>
    </row>
    <row r="1943" spans="1:8" ht="15">
      <c r="A1943" s="108" t="s">
        <v>1187</v>
      </c>
      <c r="B1943" s="109">
        <v>40295</v>
      </c>
      <c r="C1943" s="110">
        <v>2010</v>
      </c>
      <c r="D1943" s="111" t="s">
        <v>225</v>
      </c>
      <c r="E1943" s="111">
        <v>4</v>
      </c>
      <c r="F1943" s="111">
        <v>27</v>
      </c>
      <c r="G1943" s="111" t="s">
        <v>280</v>
      </c>
      <c r="H1943" s="112">
        <v>20383</v>
      </c>
    </row>
    <row r="1944" spans="1:8" ht="15">
      <c r="A1944" s="108" t="s">
        <v>1187</v>
      </c>
      <c r="B1944" s="109">
        <v>40296</v>
      </c>
      <c r="C1944" s="110">
        <v>2010</v>
      </c>
      <c r="D1944" s="111" t="s">
        <v>225</v>
      </c>
      <c r="E1944" s="111">
        <v>4</v>
      </c>
      <c r="F1944" s="111">
        <v>28</v>
      </c>
      <c r="G1944" s="111" t="s">
        <v>281</v>
      </c>
      <c r="H1944" s="112">
        <v>69308</v>
      </c>
    </row>
    <row r="1945" spans="1:8" ht="15">
      <c r="A1945" s="108" t="s">
        <v>1187</v>
      </c>
      <c r="B1945" s="109">
        <v>40297</v>
      </c>
      <c r="C1945" s="110">
        <v>2010</v>
      </c>
      <c r="D1945" s="111" t="s">
        <v>225</v>
      </c>
      <c r="E1945" s="111">
        <v>5</v>
      </c>
      <c r="F1945" s="111">
        <v>29</v>
      </c>
      <c r="G1945" s="111" t="s">
        <v>282</v>
      </c>
      <c r="H1945" s="112">
        <v>57107</v>
      </c>
    </row>
    <row r="1946" spans="1:8" ht="15">
      <c r="A1946" s="108" t="s">
        <v>1187</v>
      </c>
      <c r="B1946" s="109">
        <v>40298</v>
      </c>
      <c r="C1946" s="110">
        <v>2010</v>
      </c>
      <c r="D1946" s="111" t="s">
        <v>225</v>
      </c>
      <c r="E1946" s="111">
        <v>5</v>
      </c>
      <c r="F1946" s="111">
        <v>30</v>
      </c>
      <c r="G1946" s="111" t="s">
        <v>1343</v>
      </c>
      <c r="H1946" s="112">
        <v>72219</v>
      </c>
    </row>
    <row r="1947" spans="1:8" ht="15">
      <c r="A1947" s="108" t="s">
        <v>1187</v>
      </c>
      <c r="B1947" s="109">
        <v>40299</v>
      </c>
      <c r="C1947" s="110">
        <v>2010</v>
      </c>
      <c r="D1947" s="111" t="s">
        <v>226</v>
      </c>
      <c r="E1947" s="111">
        <v>1</v>
      </c>
      <c r="F1947" s="111">
        <v>1</v>
      </c>
      <c r="G1947" s="111" t="s">
        <v>1342</v>
      </c>
      <c r="H1947" s="112">
        <v>84430</v>
      </c>
    </row>
    <row r="1948" spans="1:8" ht="15">
      <c r="A1948" s="108" t="s">
        <v>1187</v>
      </c>
      <c r="B1948" s="109">
        <v>40300</v>
      </c>
      <c r="C1948" s="110">
        <v>2010</v>
      </c>
      <c r="D1948" s="111" t="s">
        <v>226</v>
      </c>
      <c r="E1948" s="111">
        <v>1</v>
      </c>
      <c r="F1948" s="111">
        <v>2</v>
      </c>
      <c r="G1948" s="111" t="s">
        <v>278</v>
      </c>
      <c r="H1948" s="112">
        <v>80607</v>
      </c>
    </row>
    <row r="1949" spans="1:8" ht="15">
      <c r="A1949" s="108" t="s">
        <v>1187</v>
      </c>
      <c r="B1949" s="109">
        <v>40301</v>
      </c>
      <c r="C1949" s="110">
        <v>2010</v>
      </c>
      <c r="D1949" s="111" t="s">
        <v>226</v>
      </c>
      <c r="E1949" s="111">
        <v>1</v>
      </c>
      <c r="F1949" s="111">
        <v>3</v>
      </c>
      <c r="G1949" s="111" t="s">
        <v>279</v>
      </c>
      <c r="H1949" s="112">
        <v>46122</v>
      </c>
    </row>
    <row r="1950" spans="1:8" ht="15">
      <c r="A1950" s="108" t="s">
        <v>1187</v>
      </c>
      <c r="B1950" s="109">
        <v>40302</v>
      </c>
      <c r="C1950" s="110">
        <v>2010</v>
      </c>
      <c r="D1950" s="111" t="s">
        <v>226</v>
      </c>
      <c r="E1950" s="111">
        <v>1</v>
      </c>
      <c r="F1950" s="111">
        <v>4</v>
      </c>
      <c r="G1950" s="111" t="s">
        <v>280</v>
      </c>
      <c r="H1950" s="112">
        <v>47761</v>
      </c>
    </row>
    <row r="1951" spans="1:8" ht="15">
      <c r="A1951" s="108" t="s">
        <v>1187</v>
      </c>
      <c r="B1951" s="109">
        <v>40303</v>
      </c>
      <c r="C1951" s="110">
        <v>2010</v>
      </c>
      <c r="D1951" s="111" t="s">
        <v>226</v>
      </c>
      <c r="E1951" s="111">
        <v>1</v>
      </c>
      <c r="F1951" s="111">
        <v>5</v>
      </c>
      <c r="G1951" s="111" t="s">
        <v>281</v>
      </c>
      <c r="H1951" s="112">
        <v>44844</v>
      </c>
    </row>
    <row r="1952" spans="1:8" ht="15">
      <c r="A1952" s="108" t="s">
        <v>1187</v>
      </c>
      <c r="B1952" s="109">
        <v>40304</v>
      </c>
      <c r="C1952" s="110">
        <v>2010</v>
      </c>
      <c r="D1952" s="111" t="s">
        <v>226</v>
      </c>
      <c r="E1952" s="111">
        <v>1</v>
      </c>
      <c r="F1952" s="111">
        <v>6</v>
      </c>
      <c r="G1952" s="111" t="s">
        <v>282</v>
      </c>
      <c r="H1952" s="112">
        <v>23500</v>
      </c>
    </row>
    <row r="1953" spans="1:8" ht="15">
      <c r="A1953" s="108" t="s">
        <v>1187</v>
      </c>
      <c r="B1953" s="109">
        <v>40305</v>
      </c>
      <c r="C1953" s="110">
        <v>2010</v>
      </c>
      <c r="D1953" s="111" t="s">
        <v>226</v>
      </c>
      <c r="E1953" s="111">
        <v>1</v>
      </c>
      <c r="F1953" s="111">
        <v>7</v>
      </c>
      <c r="G1953" s="111" t="s">
        <v>1343</v>
      </c>
      <c r="H1953" s="112">
        <v>72242</v>
      </c>
    </row>
    <row r="1954" spans="1:8" ht="15">
      <c r="A1954" s="108" t="s">
        <v>1187</v>
      </c>
      <c r="B1954" s="109">
        <v>40306</v>
      </c>
      <c r="C1954" s="110">
        <v>2010</v>
      </c>
      <c r="D1954" s="111" t="s">
        <v>226</v>
      </c>
      <c r="E1954" s="111">
        <v>2</v>
      </c>
      <c r="F1954" s="111">
        <v>8</v>
      </c>
      <c r="G1954" s="111" t="s">
        <v>1342</v>
      </c>
      <c r="H1954" s="112">
        <v>78470</v>
      </c>
    </row>
    <row r="1955" spans="1:8" ht="15">
      <c r="A1955" s="108" t="s">
        <v>1187</v>
      </c>
      <c r="B1955" s="109">
        <v>40307</v>
      </c>
      <c r="C1955" s="110">
        <v>2010</v>
      </c>
      <c r="D1955" s="111" t="s">
        <v>226</v>
      </c>
      <c r="E1955" s="111">
        <v>2</v>
      </c>
      <c r="F1955" s="111">
        <v>9</v>
      </c>
      <c r="G1955" s="111" t="s">
        <v>278</v>
      </c>
      <c r="H1955" s="112">
        <v>45094</v>
      </c>
    </row>
    <row r="1956" spans="1:8" ht="15">
      <c r="A1956" s="108" t="s">
        <v>1187</v>
      </c>
      <c r="B1956" s="109">
        <v>40308</v>
      </c>
      <c r="C1956" s="110">
        <v>2010</v>
      </c>
      <c r="D1956" s="111" t="s">
        <v>226</v>
      </c>
      <c r="E1956" s="111">
        <v>2</v>
      </c>
      <c r="F1956" s="111">
        <v>10</v>
      </c>
      <c r="G1956" s="111" t="s">
        <v>279</v>
      </c>
      <c r="H1956" s="112">
        <v>40982</v>
      </c>
    </row>
    <row r="1957" spans="1:8" ht="15">
      <c r="A1957" s="108" t="s">
        <v>1187</v>
      </c>
      <c r="B1957" s="109">
        <v>40309</v>
      </c>
      <c r="C1957" s="110">
        <v>2010</v>
      </c>
      <c r="D1957" s="111" t="s">
        <v>226</v>
      </c>
      <c r="E1957" s="111">
        <v>2</v>
      </c>
      <c r="F1957" s="111">
        <v>11</v>
      </c>
      <c r="G1957" s="111" t="s">
        <v>280</v>
      </c>
      <c r="H1957" s="112">
        <v>60305</v>
      </c>
    </row>
    <row r="1958" spans="1:8" ht="15">
      <c r="A1958" s="108" t="s">
        <v>1187</v>
      </c>
      <c r="B1958" s="109">
        <v>40310</v>
      </c>
      <c r="C1958" s="110">
        <v>2010</v>
      </c>
      <c r="D1958" s="111" t="s">
        <v>226</v>
      </c>
      <c r="E1958" s="111">
        <v>2</v>
      </c>
      <c r="F1958" s="111">
        <v>12</v>
      </c>
      <c r="G1958" s="111" t="s">
        <v>281</v>
      </c>
      <c r="H1958" s="112">
        <v>61978</v>
      </c>
    </row>
    <row r="1959" spans="1:8" ht="15">
      <c r="A1959" s="108" t="s">
        <v>1187</v>
      </c>
      <c r="B1959" s="109">
        <v>40311</v>
      </c>
      <c r="C1959" s="110">
        <v>2010</v>
      </c>
      <c r="D1959" s="111" t="s">
        <v>226</v>
      </c>
      <c r="E1959" s="111">
        <v>2</v>
      </c>
      <c r="F1959" s="111">
        <v>13</v>
      </c>
      <c r="G1959" s="111" t="s">
        <v>282</v>
      </c>
      <c r="H1959" s="112">
        <v>44455</v>
      </c>
    </row>
    <row r="1960" spans="1:8" ht="15">
      <c r="A1960" s="108" t="s">
        <v>1187</v>
      </c>
      <c r="B1960" s="109">
        <v>40312</v>
      </c>
      <c r="C1960" s="110">
        <v>2010</v>
      </c>
      <c r="D1960" s="111" t="s">
        <v>226</v>
      </c>
      <c r="E1960" s="111">
        <v>2</v>
      </c>
      <c r="F1960" s="111">
        <v>14</v>
      </c>
      <c r="G1960" s="111" t="s">
        <v>1343</v>
      </c>
      <c r="H1960" s="112">
        <v>64053</v>
      </c>
    </row>
    <row r="1961" spans="1:8" ht="15">
      <c r="A1961" s="108" t="s">
        <v>1187</v>
      </c>
      <c r="B1961" s="109">
        <v>40313</v>
      </c>
      <c r="C1961" s="110">
        <v>2010</v>
      </c>
      <c r="D1961" s="111" t="s">
        <v>226</v>
      </c>
      <c r="E1961" s="111">
        <v>3</v>
      </c>
      <c r="F1961" s="111">
        <v>15</v>
      </c>
      <c r="G1961" s="111" t="s">
        <v>1342</v>
      </c>
      <c r="H1961" s="112">
        <v>40957</v>
      </c>
    </row>
    <row r="1962" spans="1:8" ht="15">
      <c r="A1962" s="108" t="s">
        <v>1187</v>
      </c>
      <c r="B1962" s="109">
        <v>40314</v>
      </c>
      <c r="C1962" s="110">
        <v>2010</v>
      </c>
      <c r="D1962" s="111" t="s">
        <v>226</v>
      </c>
      <c r="E1962" s="111">
        <v>3</v>
      </c>
      <c r="F1962" s="111">
        <v>16</v>
      </c>
      <c r="G1962" s="111" t="s">
        <v>278</v>
      </c>
      <c r="H1962" s="112">
        <v>54156</v>
      </c>
    </row>
    <row r="1963" spans="1:8" ht="15">
      <c r="A1963" s="108" t="s">
        <v>1187</v>
      </c>
      <c r="B1963" s="109">
        <v>40315</v>
      </c>
      <c r="C1963" s="110">
        <v>2010</v>
      </c>
      <c r="D1963" s="111" t="s">
        <v>226</v>
      </c>
      <c r="E1963" s="111">
        <v>3</v>
      </c>
      <c r="F1963" s="111">
        <v>17</v>
      </c>
      <c r="G1963" s="111" t="s">
        <v>279</v>
      </c>
      <c r="H1963" s="112">
        <v>60288</v>
      </c>
    </row>
    <row r="1964" spans="1:8" ht="15">
      <c r="A1964" s="108" t="s">
        <v>1187</v>
      </c>
      <c r="B1964" s="109">
        <v>40316</v>
      </c>
      <c r="C1964" s="110">
        <v>2010</v>
      </c>
      <c r="D1964" s="111" t="s">
        <v>226</v>
      </c>
      <c r="E1964" s="111">
        <v>3</v>
      </c>
      <c r="F1964" s="111">
        <v>18</v>
      </c>
      <c r="G1964" s="111" t="s">
        <v>280</v>
      </c>
      <c r="H1964" s="112">
        <v>73586</v>
      </c>
    </row>
    <row r="1965" spans="1:8" ht="15">
      <c r="A1965" s="108" t="s">
        <v>1187</v>
      </c>
      <c r="B1965" s="109">
        <v>40317</v>
      </c>
      <c r="C1965" s="110">
        <v>2010</v>
      </c>
      <c r="D1965" s="111" t="s">
        <v>226</v>
      </c>
      <c r="E1965" s="111">
        <v>3</v>
      </c>
      <c r="F1965" s="111">
        <v>19</v>
      </c>
      <c r="G1965" s="111" t="s">
        <v>281</v>
      </c>
      <c r="H1965" s="112">
        <v>18477</v>
      </c>
    </row>
    <row r="1966" spans="1:8" ht="15">
      <c r="A1966" s="108" t="s">
        <v>1187</v>
      </c>
      <c r="B1966" s="109">
        <v>40318</v>
      </c>
      <c r="C1966" s="110">
        <v>2010</v>
      </c>
      <c r="D1966" s="111" t="s">
        <v>226</v>
      </c>
      <c r="E1966" s="111">
        <v>3</v>
      </c>
      <c r="F1966" s="111">
        <v>20</v>
      </c>
      <c r="G1966" s="111" t="s">
        <v>282</v>
      </c>
      <c r="H1966" s="112">
        <v>52451</v>
      </c>
    </row>
    <row r="1967" spans="1:8" ht="15">
      <c r="A1967" s="108" t="s">
        <v>1187</v>
      </c>
      <c r="B1967" s="109">
        <v>40319</v>
      </c>
      <c r="C1967" s="110">
        <v>2010</v>
      </c>
      <c r="D1967" s="111" t="s">
        <v>226</v>
      </c>
      <c r="E1967" s="111">
        <v>3</v>
      </c>
      <c r="F1967" s="111">
        <v>21</v>
      </c>
      <c r="G1967" s="111" t="s">
        <v>1343</v>
      </c>
      <c r="H1967" s="112">
        <v>22518</v>
      </c>
    </row>
    <row r="1968" spans="1:8" ht="15">
      <c r="A1968" s="108" t="s">
        <v>1187</v>
      </c>
      <c r="B1968" s="109">
        <v>40320</v>
      </c>
      <c r="C1968" s="110">
        <v>2010</v>
      </c>
      <c r="D1968" s="111" t="s">
        <v>226</v>
      </c>
      <c r="E1968" s="111">
        <v>4</v>
      </c>
      <c r="F1968" s="111">
        <v>22</v>
      </c>
      <c r="G1968" s="111" t="s">
        <v>1342</v>
      </c>
      <c r="H1968" s="112">
        <v>29424</v>
      </c>
    </row>
    <row r="1969" spans="1:8" ht="15">
      <c r="A1969" s="108" t="s">
        <v>1187</v>
      </c>
      <c r="B1969" s="109">
        <v>40321</v>
      </c>
      <c r="C1969" s="110">
        <v>2010</v>
      </c>
      <c r="D1969" s="111" t="s">
        <v>226</v>
      </c>
      <c r="E1969" s="111">
        <v>4</v>
      </c>
      <c r="F1969" s="111">
        <v>23</v>
      </c>
      <c r="G1969" s="111" t="s">
        <v>278</v>
      </c>
      <c r="H1969" s="112">
        <v>65290</v>
      </c>
    </row>
    <row r="1970" spans="1:8" ht="15">
      <c r="A1970" s="108" t="s">
        <v>1187</v>
      </c>
      <c r="B1970" s="109">
        <v>40322</v>
      </c>
      <c r="C1970" s="110">
        <v>2010</v>
      </c>
      <c r="D1970" s="111" t="s">
        <v>226</v>
      </c>
      <c r="E1970" s="111">
        <v>4</v>
      </c>
      <c r="F1970" s="111">
        <v>24</v>
      </c>
      <c r="G1970" s="111" t="s">
        <v>279</v>
      </c>
      <c r="H1970" s="112">
        <v>59967</v>
      </c>
    </row>
    <row r="1971" spans="1:8" ht="15">
      <c r="A1971" s="108" t="s">
        <v>1187</v>
      </c>
      <c r="B1971" s="109">
        <v>40323</v>
      </c>
      <c r="C1971" s="110">
        <v>2010</v>
      </c>
      <c r="D1971" s="111" t="s">
        <v>226</v>
      </c>
      <c r="E1971" s="111">
        <v>4</v>
      </c>
      <c r="F1971" s="111">
        <v>25</v>
      </c>
      <c r="G1971" s="111" t="s">
        <v>280</v>
      </c>
      <c r="H1971" s="112">
        <v>79284</v>
      </c>
    </row>
    <row r="1972" spans="1:8" ht="15">
      <c r="A1972" s="108" t="s">
        <v>1187</v>
      </c>
      <c r="B1972" s="109">
        <v>40324</v>
      </c>
      <c r="C1972" s="110">
        <v>2010</v>
      </c>
      <c r="D1972" s="111" t="s">
        <v>226</v>
      </c>
      <c r="E1972" s="111">
        <v>4</v>
      </c>
      <c r="F1972" s="111">
        <v>26</v>
      </c>
      <c r="G1972" s="111" t="s">
        <v>281</v>
      </c>
      <c r="H1972" s="112">
        <v>37754</v>
      </c>
    </row>
    <row r="1973" spans="1:8" ht="15">
      <c r="A1973" s="108" t="s">
        <v>1187</v>
      </c>
      <c r="B1973" s="109">
        <v>40325</v>
      </c>
      <c r="C1973" s="110">
        <v>2010</v>
      </c>
      <c r="D1973" s="111" t="s">
        <v>226</v>
      </c>
      <c r="E1973" s="111">
        <v>4</v>
      </c>
      <c r="F1973" s="111">
        <v>27</v>
      </c>
      <c r="G1973" s="111" t="s">
        <v>282</v>
      </c>
      <c r="H1973" s="112">
        <v>56460</v>
      </c>
    </row>
    <row r="1974" spans="1:8" ht="15">
      <c r="A1974" s="108" t="s">
        <v>1187</v>
      </c>
      <c r="B1974" s="109">
        <v>40326</v>
      </c>
      <c r="C1974" s="110">
        <v>2010</v>
      </c>
      <c r="D1974" s="111" t="s">
        <v>226</v>
      </c>
      <c r="E1974" s="111">
        <v>4</v>
      </c>
      <c r="F1974" s="111">
        <v>28</v>
      </c>
      <c r="G1974" s="111" t="s">
        <v>1343</v>
      </c>
      <c r="H1974" s="112">
        <v>67271</v>
      </c>
    </row>
    <row r="1975" spans="1:8" ht="15">
      <c r="A1975" s="108" t="s">
        <v>1187</v>
      </c>
      <c r="B1975" s="109">
        <v>40327</v>
      </c>
      <c r="C1975" s="110">
        <v>2010</v>
      </c>
      <c r="D1975" s="111" t="s">
        <v>226</v>
      </c>
      <c r="E1975" s="111">
        <v>5</v>
      </c>
      <c r="F1975" s="111">
        <v>29</v>
      </c>
      <c r="G1975" s="111" t="s">
        <v>1342</v>
      </c>
      <c r="H1975" s="112">
        <v>45351</v>
      </c>
    </row>
    <row r="1976" spans="1:8" ht="15">
      <c r="A1976" s="108" t="s">
        <v>1187</v>
      </c>
      <c r="B1976" s="109">
        <v>40328</v>
      </c>
      <c r="C1976" s="110">
        <v>2010</v>
      </c>
      <c r="D1976" s="111" t="s">
        <v>226</v>
      </c>
      <c r="E1976" s="111">
        <v>5</v>
      </c>
      <c r="F1976" s="111">
        <v>30</v>
      </c>
      <c r="G1976" s="111" t="s">
        <v>278</v>
      </c>
      <c r="H1976" s="112">
        <v>53491</v>
      </c>
    </row>
    <row r="1977" spans="1:8" ht="15">
      <c r="A1977" s="108" t="s">
        <v>1187</v>
      </c>
      <c r="B1977" s="109">
        <v>40329</v>
      </c>
      <c r="C1977" s="110">
        <v>2010</v>
      </c>
      <c r="D1977" s="111" t="s">
        <v>226</v>
      </c>
      <c r="E1977" s="111">
        <v>5</v>
      </c>
      <c r="F1977" s="111">
        <v>31</v>
      </c>
      <c r="G1977" s="111" t="s">
        <v>279</v>
      </c>
      <c r="H1977" s="112">
        <v>72458</v>
      </c>
    </row>
    <row r="1978" spans="1:8" ht="15">
      <c r="A1978" s="108" t="s">
        <v>1187</v>
      </c>
      <c r="B1978" s="109">
        <v>40330</v>
      </c>
      <c r="C1978" s="110">
        <v>2010</v>
      </c>
      <c r="D1978" s="111" t="s">
        <v>227</v>
      </c>
      <c r="E1978" s="111">
        <v>1</v>
      </c>
      <c r="F1978" s="111">
        <v>1</v>
      </c>
      <c r="G1978" s="111" t="s">
        <v>280</v>
      </c>
      <c r="H1978" s="112">
        <v>52479</v>
      </c>
    </row>
    <row r="1979" spans="1:8" ht="15">
      <c r="A1979" s="108" t="s">
        <v>1187</v>
      </c>
      <c r="B1979" s="109">
        <v>40331</v>
      </c>
      <c r="C1979" s="110">
        <v>2010</v>
      </c>
      <c r="D1979" s="111" t="s">
        <v>227</v>
      </c>
      <c r="E1979" s="111">
        <v>1</v>
      </c>
      <c r="F1979" s="111">
        <v>2</v>
      </c>
      <c r="G1979" s="111" t="s">
        <v>281</v>
      </c>
      <c r="H1979" s="112">
        <v>45605</v>
      </c>
    </row>
    <row r="1980" spans="1:8" ht="15">
      <c r="A1980" s="108" t="s">
        <v>1187</v>
      </c>
      <c r="B1980" s="109">
        <v>40332</v>
      </c>
      <c r="C1980" s="110">
        <v>2010</v>
      </c>
      <c r="D1980" s="111" t="s">
        <v>227</v>
      </c>
      <c r="E1980" s="111">
        <v>1</v>
      </c>
      <c r="F1980" s="111">
        <v>3</v>
      </c>
      <c r="G1980" s="111" t="s">
        <v>282</v>
      </c>
      <c r="H1980" s="112">
        <v>57749</v>
      </c>
    </row>
    <row r="1981" spans="1:8" ht="15">
      <c r="A1981" s="108" t="s">
        <v>1187</v>
      </c>
      <c r="B1981" s="109">
        <v>40333</v>
      </c>
      <c r="C1981" s="110">
        <v>2010</v>
      </c>
      <c r="D1981" s="111" t="s">
        <v>227</v>
      </c>
      <c r="E1981" s="111">
        <v>1</v>
      </c>
      <c r="F1981" s="111">
        <v>4</v>
      </c>
      <c r="G1981" s="111" t="s">
        <v>1343</v>
      </c>
      <c r="H1981" s="112">
        <v>64365</v>
      </c>
    </row>
    <row r="1982" spans="1:8" ht="15">
      <c r="A1982" s="108" t="s">
        <v>1187</v>
      </c>
      <c r="B1982" s="109">
        <v>40334</v>
      </c>
      <c r="C1982" s="110">
        <v>2010</v>
      </c>
      <c r="D1982" s="111" t="s">
        <v>227</v>
      </c>
      <c r="E1982" s="111">
        <v>1</v>
      </c>
      <c r="F1982" s="111">
        <v>5</v>
      </c>
      <c r="G1982" s="111" t="s">
        <v>1342</v>
      </c>
      <c r="H1982" s="112">
        <v>46709</v>
      </c>
    </row>
    <row r="1983" spans="1:8" ht="15">
      <c r="A1983" s="108" t="s">
        <v>1187</v>
      </c>
      <c r="B1983" s="109">
        <v>40335</v>
      </c>
      <c r="C1983" s="110">
        <v>2010</v>
      </c>
      <c r="D1983" s="111" t="s">
        <v>227</v>
      </c>
      <c r="E1983" s="111">
        <v>1</v>
      </c>
      <c r="F1983" s="111">
        <v>6</v>
      </c>
      <c r="G1983" s="111" t="s">
        <v>278</v>
      </c>
      <c r="H1983" s="112">
        <v>31618</v>
      </c>
    </row>
    <row r="1984" spans="1:8" ht="15">
      <c r="A1984" s="108" t="s">
        <v>1187</v>
      </c>
      <c r="B1984" s="109">
        <v>40336</v>
      </c>
      <c r="C1984" s="110">
        <v>2010</v>
      </c>
      <c r="D1984" s="111" t="s">
        <v>227</v>
      </c>
      <c r="E1984" s="111">
        <v>1</v>
      </c>
      <c r="F1984" s="111">
        <v>7</v>
      </c>
      <c r="G1984" s="111" t="s">
        <v>279</v>
      </c>
      <c r="H1984" s="112">
        <v>67728</v>
      </c>
    </row>
    <row r="1985" spans="1:8" ht="15">
      <c r="A1985" s="108" t="s">
        <v>1187</v>
      </c>
      <c r="B1985" s="109">
        <v>40337</v>
      </c>
      <c r="C1985" s="110">
        <v>2010</v>
      </c>
      <c r="D1985" s="111" t="s">
        <v>227</v>
      </c>
      <c r="E1985" s="111">
        <v>2</v>
      </c>
      <c r="F1985" s="111">
        <v>8</v>
      </c>
      <c r="G1985" s="111" t="s">
        <v>280</v>
      </c>
      <c r="H1985" s="112">
        <v>33073</v>
      </c>
    </row>
    <row r="1986" spans="1:8" ht="15">
      <c r="A1986" s="108" t="s">
        <v>1187</v>
      </c>
      <c r="B1986" s="109">
        <v>40338</v>
      </c>
      <c r="C1986" s="110">
        <v>2010</v>
      </c>
      <c r="D1986" s="111" t="s">
        <v>227</v>
      </c>
      <c r="E1986" s="111">
        <v>2</v>
      </c>
      <c r="F1986" s="111">
        <v>9</v>
      </c>
      <c r="G1986" s="111" t="s">
        <v>281</v>
      </c>
      <c r="H1986" s="112">
        <v>46862</v>
      </c>
    </row>
    <row r="1987" spans="1:8" ht="15">
      <c r="A1987" s="108" t="s">
        <v>1187</v>
      </c>
      <c r="B1987" s="109">
        <v>40339</v>
      </c>
      <c r="C1987" s="110">
        <v>2010</v>
      </c>
      <c r="D1987" s="111" t="s">
        <v>227</v>
      </c>
      <c r="E1987" s="111">
        <v>2</v>
      </c>
      <c r="F1987" s="111">
        <v>10</v>
      </c>
      <c r="G1987" s="111" t="s">
        <v>282</v>
      </c>
      <c r="H1987" s="112">
        <v>69032</v>
      </c>
    </row>
    <row r="1988" spans="1:8" ht="15">
      <c r="A1988" s="108" t="s">
        <v>1187</v>
      </c>
      <c r="B1988" s="109">
        <v>40340</v>
      </c>
      <c r="C1988" s="110">
        <v>2010</v>
      </c>
      <c r="D1988" s="111" t="s">
        <v>227</v>
      </c>
      <c r="E1988" s="111">
        <v>2</v>
      </c>
      <c r="F1988" s="111">
        <v>11</v>
      </c>
      <c r="G1988" s="111" t="s">
        <v>1343</v>
      </c>
      <c r="H1988" s="112">
        <v>14390</v>
      </c>
    </row>
    <row r="1989" spans="1:8" ht="15">
      <c r="A1989" s="108" t="s">
        <v>1187</v>
      </c>
      <c r="B1989" s="109">
        <v>40341</v>
      </c>
      <c r="C1989" s="110">
        <v>2010</v>
      </c>
      <c r="D1989" s="111" t="s">
        <v>227</v>
      </c>
      <c r="E1989" s="111">
        <v>2</v>
      </c>
      <c r="F1989" s="111">
        <v>12</v>
      </c>
      <c r="G1989" s="111" t="s">
        <v>1342</v>
      </c>
      <c r="H1989" s="112">
        <v>35663</v>
      </c>
    </row>
    <row r="1990" spans="1:8" ht="15">
      <c r="A1990" s="108" t="s">
        <v>1187</v>
      </c>
      <c r="B1990" s="109">
        <v>40342</v>
      </c>
      <c r="C1990" s="110">
        <v>2010</v>
      </c>
      <c r="D1990" s="111" t="s">
        <v>227</v>
      </c>
      <c r="E1990" s="111">
        <v>2</v>
      </c>
      <c r="F1990" s="111">
        <v>13</v>
      </c>
      <c r="G1990" s="111" t="s">
        <v>278</v>
      </c>
      <c r="H1990" s="112">
        <v>44806</v>
      </c>
    </row>
    <row r="1991" spans="1:8" ht="15">
      <c r="A1991" s="108" t="s">
        <v>1187</v>
      </c>
      <c r="B1991" s="109">
        <v>40343</v>
      </c>
      <c r="C1991" s="110">
        <v>2010</v>
      </c>
      <c r="D1991" s="111" t="s">
        <v>227</v>
      </c>
      <c r="E1991" s="111">
        <v>2</v>
      </c>
      <c r="F1991" s="111">
        <v>14</v>
      </c>
      <c r="G1991" s="111" t="s">
        <v>279</v>
      </c>
      <c r="H1991" s="112">
        <v>61437</v>
      </c>
    </row>
    <row r="1992" spans="1:8" ht="15">
      <c r="A1992" s="108" t="s">
        <v>1187</v>
      </c>
      <c r="B1992" s="109">
        <v>40344</v>
      </c>
      <c r="C1992" s="110">
        <v>2010</v>
      </c>
      <c r="D1992" s="111" t="s">
        <v>227</v>
      </c>
      <c r="E1992" s="111">
        <v>3</v>
      </c>
      <c r="F1992" s="111">
        <v>15</v>
      </c>
      <c r="G1992" s="111" t="s">
        <v>280</v>
      </c>
      <c r="H1992" s="112">
        <v>54352</v>
      </c>
    </row>
    <row r="1993" spans="1:8" ht="15">
      <c r="A1993" s="108" t="s">
        <v>1187</v>
      </c>
      <c r="B1993" s="109">
        <v>40345</v>
      </c>
      <c r="C1993" s="110">
        <v>2010</v>
      </c>
      <c r="D1993" s="111" t="s">
        <v>227</v>
      </c>
      <c r="E1993" s="111">
        <v>3</v>
      </c>
      <c r="F1993" s="111">
        <v>16</v>
      </c>
      <c r="G1993" s="111" t="s">
        <v>281</v>
      </c>
      <c r="H1993" s="112">
        <v>86707</v>
      </c>
    </row>
    <row r="1994" spans="1:8" ht="15">
      <c r="A1994" s="108" t="s">
        <v>1187</v>
      </c>
      <c r="B1994" s="109">
        <v>40346</v>
      </c>
      <c r="C1994" s="110">
        <v>2010</v>
      </c>
      <c r="D1994" s="111" t="s">
        <v>227</v>
      </c>
      <c r="E1994" s="111">
        <v>3</v>
      </c>
      <c r="F1994" s="111">
        <v>17</v>
      </c>
      <c r="G1994" s="111" t="s">
        <v>282</v>
      </c>
      <c r="H1994" s="112">
        <v>61017</v>
      </c>
    </row>
    <row r="1995" spans="1:8" ht="15">
      <c r="A1995" s="108" t="s">
        <v>1187</v>
      </c>
      <c r="B1995" s="109">
        <v>40347</v>
      </c>
      <c r="C1995" s="110">
        <v>2010</v>
      </c>
      <c r="D1995" s="111" t="s">
        <v>227</v>
      </c>
      <c r="E1995" s="111">
        <v>3</v>
      </c>
      <c r="F1995" s="111">
        <v>18</v>
      </c>
      <c r="G1995" s="111" t="s">
        <v>1343</v>
      </c>
      <c r="H1995" s="112">
        <v>61095</v>
      </c>
    </row>
    <row r="1996" spans="1:8" ht="15">
      <c r="A1996" s="108" t="s">
        <v>1187</v>
      </c>
      <c r="B1996" s="109">
        <v>40348</v>
      </c>
      <c r="C1996" s="110">
        <v>2010</v>
      </c>
      <c r="D1996" s="111" t="s">
        <v>227</v>
      </c>
      <c r="E1996" s="111">
        <v>3</v>
      </c>
      <c r="F1996" s="111">
        <v>19</v>
      </c>
      <c r="G1996" s="111" t="s">
        <v>1342</v>
      </c>
      <c r="H1996" s="112">
        <v>77926</v>
      </c>
    </row>
    <row r="1997" spans="1:8" ht="15">
      <c r="A1997" s="108" t="s">
        <v>1187</v>
      </c>
      <c r="B1997" s="109">
        <v>40349</v>
      </c>
      <c r="C1997" s="110">
        <v>2010</v>
      </c>
      <c r="D1997" s="111" t="s">
        <v>227</v>
      </c>
      <c r="E1997" s="111">
        <v>3</v>
      </c>
      <c r="F1997" s="111">
        <v>20</v>
      </c>
      <c r="G1997" s="111" t="s">
        <v>278</v>
      </c>
      <c r="H1997" s="112">
        <v>29819</v>
      </c>
    </row>
    <row r="1998" spans="1:8" ht="15">
      <c r="A1998" s="108" t="s">
        <v>1187</v>
      </c>
      <c r="B1998" s="109">
        <v>40350</v>
      </c>
      <c r="C1998" s="110">
        <v>2010</v>
      </c>
      <c r="D1998" s="111" t="s">
        <v>227</v>
      </c>
      <c r="E1998" s="111">
        <v>3</v>
      </c>
      <c r="F1998" s="111">
        <v>21</v>
      </c>
      <c r="G1998" s="111" t="s">
        <v>279</v>
      </c>
      <c r="H1998" s="112">
        <v>16421</v>
      </c>
    </row>
    <row r="1999" spans="1:8" ht="15">
      <c r="A1999" s="108" t="s">
        <v>1187</v>
      </c>
      <c r="B1999" s="109">
        <v>40351</v>
      </c>
      <c r="C1999" s="110">
        <v>2010</v>
      </c>
      <c r="D1999" s="111" t="s">
        <v>227</v>
      </c>
      <c r="E1999" s="111">
        <v>4</v>
      </c>
      <c r="F1999" s="111">
        <v>22</v>
      </c>
      <c r="G1999" s="111" t="s">
        <v>280</v>
      </c>
      <c r="H1999" s="112">
        <v>32279</v>
      </c>
    </row>
    <row r="2000" spans="1:8" ht="15">
      <c r="A2000" s="108" t="s">
        <v>1187</v>
      </c>
      <c r="B2000" s="109">
        <v>40352</v>
      </c>
      <c r="C2000" s="110">
        <v>2010</v>
      </c>
      <c r="D2000" s="111" t="s">
        <v>227</v>
      </c>
      <c r="E2000" s="111">
        <v>4</v>
      </c>
      <c r="F2000" s="111">
        <v>23</v>
      </c>
      <c r="G2000" s="111" t="s">
        <v>281</v>
      </c>
      <c r="H2000" s="112">
        <v>57404</v>
      </c>
    </row>
    <row r="2001" spans="1:8" ht="15">
      <c r="A2001" s="108" t="s">
        <v>1187</v>
      </c>
      <c r="B2001" s="109">
        <v>40353</v>
      </c>
      <c r="C2001" s="110">
        <v>2010</v>
      </c>
      <c r="D2001" s="111" t="s">
        <v>227</v>
      </c>
      <c r="E2001" s="111">
        <v>4</v>
      </c>
      <c r="F2001" s="111">
        <v>24</v>
      </c>
      <c r="G2001" s="111" t="s">
        <v>282</v>
      </c>
      <c r="H2001" s="112">
        <v>15433</v>
      </c>
    </row>
    <row r="2002" spans="1:8" ht="15">
      <c r="A2002" s="108" t="s">
        <v>1187</v>
      </c>
      <c r="B2002" s="109">
        <v>40354</v>
      </c>
      <c r="C2002" s="110">
        <v>2010</v>
      </c>
      <c r="D2002" s="111" t="s">
        <v>227</v>
      </c>
      <c r="E2002" s="111">
        <v>4</v>
      </c>
      <c r="F2002" s="111">
        <v>25</v>
      </c>
      <c r="G2002" s="111" t="s">
        <v>1343</v>
      </c>
      <c r="H2002" s="112">
        <v>84409</v>
      </c>
    </row>
    <row r="2003" spans="1:8" ht="15">
      <c r="A2003" s="108" t="s">
        <v>1187</v>
      </c>
      <c r="B2003" s="109">
        <v>40355</v>
      </c>
      <c r="C2003" s="110">
        <v>2010</v>
      </c>
      <c r="D2003" s="111" t="s">
        <v>227</v>
      </c>
      <c r="E2003" s="111">
        <v>4</v>
      </c>
      <c r="F2003" s="111">
        <v>26</v>
      </c>
      <c r="G2003" s="111" t="s">
        <v>1342</v>
      </c>
      <c r="H2003" s="112">
        <v>55136</v>
      </c>
    </row>
    <row r="2004" spans="1:8" ht="15">
      <c r="A2004" s="108" t="s">
        <v>1187</v>
      </c>
      <c r="B2004" s="109">
        <v>40356</v>
      </c>
      <c r="C2004" s="110">
        <v>2010</v>
      </c>
      <c r="D2004" s="111" t="s">
        <v>227</v>
      </c>
      <c r="E2004" s="111">
        <v>4</v>
      </c>
      <c r="F2004" s="111">
        <v>27</v>
      </c>
      <c r="G2004" s="111" t="s">
        <v>278</v>
      </c>
      <c r="H2004" s="112">
        <v>30236</v>
      </c>
    </row>
    <row r="2005" spans="1:8" ht="15">
      <c r="A2005" s="108" t="s">
        <v>1187</v>
      </c>
      <c r="B2005" s="109">
        <v>40357</v>
      </c>
      <c r="C2005" s="110">
        <v>2010</v>
      </c>
      <c r="D2005" s="111" t="s">
        <v>227</v>
      </c>
      <c r="E2005" s="111">
        <v>4</v>
      </c>
      <c r="F2005" s="111">
        <v>28</v>
      </c>
      <c r="G2005" s="111" t="s">
        <v>279</v>
      </c>
      <c r="H2005" s="112">
        <v>38077</v>
      </c>
    </row>
    <row r="2006" spans="1:8" ht="15">
      <c r="A2006" s="108" t="s">
        <v>1187</v>
      </c>
      <c r="B2006" s="109">
        <v>40358</v>
      </c>
      <c r="C2006" s="110">
        <v>2010</v>
      </c>
      <c r="D2006" s="111" t="s">
        <v>227</v>
      </c>
      <c r="E2006" s="111">
        <v>5</v>
      </c>
      <c r="F2006" s="111">
        <v>29</v>
      </c>
      <c r="G2006" s="111" t="s">
        <v>280</v>
      </c>
      <c r="H2006" s="112">
        <v>19694</v>
      </c>
    </row>
    <row r="2007" spans="1:8" ht="15">
      <c r="A2007" s="108" t="s">
        <v>1187</v>
      </c>
      <c r="B2007" s="109">
        <v>40359</v>
      </c>
      <c r="C2007" s="110">
        <v>2010</v>
      </c>
      <c r="D2007" s="111" t="s">
        <v>227</v>
      </c>
      <c r="E2007" s="111">
        <v>5</v>
      </c>
      <c r="F2007" s="111">
        <v>30</v>
      </c>
      <c r="G2007" s="111" t="s">
        <v>281</v>
      </c>
      <c r="H2007" s="112">
        <v>40949</v>
      </c>
    </row>
    <row r="2008" spans="1:8" ht="15">
      <c r="A2008" s="108" t="s">
        <v>1187</v>
      </c>
      <c r="B2008" s="109">
        <v>40360</v>
      </c>
      <c r="C2008" s="110">
        <v>2010</v>
      </c>
      <c r="D2008" s="111" t="s">
        <v>228</v>
      </c>
      <c r="E2008" s="111">
        <v>1</v>
      </c>
      <c r="F2008" s="111">
        <v>1</v>
      </c>
      <c r="G2008" s="111" t="s">
        <v>282</v>
      </c>
      <c r="H2008" s="112">
        <v>77182</v>
      </c>
    </row>
    <row r="2009" spans="1:8" ht="15">
      <c r="A2009" s="108" t="s">
        <v>1187</v>
      </c>
      <c r="B2009" s="109">
        <v>40361</v>
      </c>
      <c r="C2009" s="110">
        <v>2010</v>
      </c>
      <c r="D2009" s="111" t="s">
        <v>228</v>
      </c>
      <c r="E2009" s="111">
        <v>1</v>
      </c>
      <c r="F2009" s="111">
        <v>2</v>
      </c>
      <c r="G2009" s="111" t="s">
        <v>1343</v>
      </c>
      <c r="H2009" s="112">
        <v>19854</v>
      </c>
    </row>
    <row r="2010" spans="1:8" ht="15">
      <c r="A2010" s="108" t="s">
        <v>1187</v>
      </c>
      <c r="B2010" s="109">
        <v>40362</v>
      </c>
      <c r="C2010" s="110">
        <v>2010</v>
      </c>
      <c r="D2010" s="111" t="s">
        <v>228</v>
      </c>
      <c r="E2010" s="111">
        <v>1</v>
      </c>
      <c r="F2010" s="111">
        <v>3</v>
      </c>
      <c r="G2010" s="111" t="s">
        <v>1342</v>
      </c>
      <c r="H2010" s="112">
        <v>84231</v>
      </c>
    </row>
    <row r="2011" spans="1:8" ht="15">
      <c r="A2011" s="108" t="s">
        <v>1187</v>
      </c>
      <c r="B2011" s="109">
        <v>40363</v>
      </c>
      <c r="C2011" s="110">
        <v>2010</v>
      </c>
      <c r="D2011" s="111" t="s">
        <v>228</v>
      </c>
      <c r="E2011" s="111">
        <v>1</v>
      </c>
      <c r="F2011" s="111">
        <v>4</v>
      </c>
      <c r="G2011" s="111" t="s">
        <v>278</v>
      </c>
      <c r="H2011" s="112">
        <v>67664</v>
      </c>
    </row>
    <row r="2012" spans="1:8" ht="15">
      <c r="A2012" s="108" t="s">
        <v>1187</v>
      </c>
      <c r="B2012" s="109">
        <v>40364</v>
      </c>
      <c r="C2012" s="110">
        <v>2010</v>
      </c>
      <c r="D2012" s="111" t="s">
        <v>228</v>
      </c>
      <c r="E2012" s="111">
        <v>1</v>
      </c>
      <c r="F2012" s="111">
        <v>5</v>
      </c>
      <c r="G2012" s="111" t="s">
        <v>279</v>
      </c>
      <c r="H2012" s="112">
        <v>85449</v>
      </c>
    </row>
    <row r="2013" spans="1:8" ht="15">
      <c r="A2013" s="108" t="s">
        <v>1187</v>
      </c>
      <c r="B2013" s="109">
        <v>40365</v>
      </c>
      <c r="C2013" s="110">
        <v>2010</v>
      </c>
      <c r="D2013" s="111" t="s">
        <v>228</v>
      </c>
      <c r="E2013" s="111">
        <v>1</v>
      </c>
      <c r="F2013" s="111">
        <v>6</v>
      </c>
      <c r="G2013" s="111" t="s">
        <v>280</v>
      </c>
      <c r="H2013" s="112">
        <v>24222</v>
      </c>
    </row>
    <row r="2014" spans="1:8" ht="15">
      <c r="A2014" s="108" t="s">
        <v>1187</v>
      </c>
      <c r="B2014" s="109">
        <v>40366</v>
      </c>
      <c r="C2014" s="110">
        <v>2010</v>
      </c>
      <c r="D2014" s="111" t="s">
        <v>228</v>
      </c>
      <c r="E2014" s="111">
        <v>1</v>
      </c>
      <c r="F2014" s="111">
        <v>7</v>
      </c>
      <c r="G2014" s="111" t="s">
        <v>281</v>
      </c>
      <c r="H2014" s="112">
        <v>23347</v>
      </c>
    </row>
    <row r="2015" spans="1:8" ht="15">
      <c r="A2015" s="108" t="s">
        <v>1187</v>
      </c>
      <c r="B2015" s="109">
        <v>40367</v>
      </c>
      <c r="C2015" s="110">
        <v>2010</v>
      </c>
      <c r="D2015" s="111" t="s">
        <v>228</v>
      </c>
      <c r="E2015" s="111">
        <v>2</v>
      </c>
      <c r="F2015" s="111">
        <v>8</v>
      </c>
      <c r="G2015" s="111" t="s">
        <v>282</v>
      </c>
      <c r="H2015" s="112">
        <v>83771</v>
      </c>
    </row>
    <row r="2016" spans="1:8" ht="15">
      <c r="A2016" s="108" t="s">
        <v>1187</v>
      </c>
      <c r="B2016" s="109">
        <v>40368</v>
      </c>
      <c r="C2016" s="110">
        <v>2010</v>
      </c>
      <c r="D2016" s="111" t="s">
        <v>228</v>
      </c>
      <c r="E2016" s="111">
        <v>2</v>
      </c>
      <c r="F2016" s="111">
        <v>9</v>
      </c>
      <c r="G2016" s="111" t="s">
        <v>1343</v>
      </c>
      <c r="H2016" s="112">
        <v>83121</v>
      </c>
    </row>
    <row r="2017" spans="1:8" ht="15">
      <c r="A2017" s="108" t="s">
        <v>1187</v>
      </c>
      <c r="B2017" s="109">
        <v>40369</v>
      </c>
      <c r="C2017" s="110">
        <v>2010</v>
      </c>
      <c r="D2017" s="111" t="s">
        <v>228</v>
      </c>
      <c r="E2017" s="111">
        <v>2</v>
      </c>
      <c r="F2017" s="111">
        <v>10</v>
      </c>
      <c r="G2017" s="111" t="s">
        <v>1342</v>
      </c>
      <c r="H2017" s="112">
        <v>57475</v>
      </c>
    </row>
    <row r="2018" spans="1:8" ht="15">
      <c r="A2018" s="108" t="s">
        <v>1187</v>
      </c>
      <c r="B2018" s="109">
        <v>40370</v>
      </c>
      <c r="C2018" s="110">
        <v>2010</v>
      </c>
      <c r="D2018" s="111" t="s">
        <v>228</v>
      </c>
      <c r="E2018" s="111">
        <v>2</v>
      </c>
      <c r="F2018" s="111">
        <v>11</v>
      </c>
      <c r="G2018" s="111" t="s">
        <v>278</v>
      </c>
      <c r="H2018" s="112">
        <v>82819</v>
      </c>
    </row>
    <row r="2019" spans="1:8" ht="15">
      <c r="A2019" s="108" t="s">
        <v>1187</v>
      </c>
      <c r="B2019" s="109">
        <v>40371</v>
      </c>
      <c r="C2019" s="110">
        <v>2010</v>
      </c>
      <c r="D2019" s="111" t="s">
        <v>228</v>
      </c>
      <c r="E2019" s="111">
        <v>2</v>
      </c>
      <c r="F2019" s="111">
        <v>12</v>
      </c>
      <c r="G2019" s="111" t="s">
        <v>279</v>
      </c>
      <c r="H2019" s="112">
        <v>72553</v>
      </c>
    </row>
    <row r="2020" spans="1:8" ht="15">
      <c r="A2020" s="108" t="s">
        <v>1187</v>
      </c>
      <c r="B2020" s="109">
        <v>40372</v>
      </c>
      <c r="C2020" s="110">
        <v>2010</v>
      </c>
      <c r="D2020" s="111" t="s">
        <v>228</v>
      </c>
      <c r="E2020" s="111">
        <v>2</v>
      </c>
      <c r="F2020" s="111">
        <v>13</v>
      </c>
      <c r="G2020" s="111" t="s">
        <v>280</v>
      </c>
      <c r="H2020" s="112">
        <v>28727</v>
      </c>
    </row>
    <row r="2021" spans="1:8" ht="15">
      <c r="A2021" s="108" t="s">
        <v>1187</v>
      </c>
      <c r="B2021" s="109">
        <v>40373</v>
      </c>
      <c r="C2021" s="110">
        <v>2010</v>
      </c>
      <c r="D2021" s="111" t="s">
        <v>228</v>
      </c>
      <c r="E2021" s="111">
        <v>2</v>
      </c>
      <c r="F2021" s="111">
        <v>14</v>
      </c>
      <c r="G2021" s="111" t="s">
        <v>281</v>
      </c>
      <c r="H2021" s="112">
        <v>41866</v>
      </c>
    </row>
    <row r="2022" spans="1:8" ht="15">
      <c r="A2022" s="108" t="s">
        <v>1187</v>
      </c>
      <c r="B2022" s="109">
        <v>40374</v>
      </c>
      <c r="C2022" s="110">
        <v>2010</v>
      </c>
      <c r="D2022" s="111" t="s">
        <v>228</v>
      </c>
      <c r="E2022" s="111">
        <v>3</v>
      </c>
      <c r="F2022" s="111">
        <v>15</v>
      </c>
      <c r="G2022" s="111" t="s">
        <v>282</v>
      </c>
      <c r="H2022" s="112">
        <v>34258</v>
      </c>
    </row>
    <row r="2023" spans="1:8" ht="15">
      <c r="A2023" s="108" t="s">
        <v>1187</v>
      </c>
      <c r="B2023" s="109">
        <v>40375</v>
      </c>
      <c r="C2023" s="110">
        <v>2010</v>
      </c>
      <c r="D2023" s="111" t="s">
        <v>228</v>
      </c>
      <c r="E2023" s="111">
        <v>3</v>
      </c>
      <c r="F2023" s="111">
        <v>16</v>
      </c>
      <c r="G2023" s="111" t="s">
        <v>1343</v>
      </c>
      <c r="H2023" s="112">
        <v>86446</v>
      </c>
    </row>
    <row r="2024" spans="1:8" ht="15">
      <c r="A2024" s="108" t="s">
        <v>1187</v>
      </c>
      <c r="B2024" s="109">
        <v>40376</v>
      </c>
      <c r="C2024" s="110">
        <v>2010</v>
      </c>
      <c r="D2024" s="111" t="s">
        <v>228</v>
      </c>
      <c r="E2024" s="111">
        <v>3</v>
      </c>
      <c r="F2024" s="111">
        <v>17</v>
      </c>
      <c r="G2024" s="111" t="s">
        <v>1342</v>
      </c>
      <c r="H2024" s="112">
        <v>25490</v>
      </c>
    </row>
    <row r="2025" spans="1:8" ht="15">
      <c r="A2025" s="108" t="s">
        <v>1187</v>
      </c>
      <c r="B2025" s="109">
        <v>40377</v>
      </c>
      <c r="C2025" s="110">
        <v>2010</v>
      </c>
      <c r="D2025" s="111" t="s">
        <v>228</v>
      </c>
      <c r="E2025" s="111">
        <v>3</v>
      </c>
      <c r="F2025" s="111">
        <v>18</v>
      </c>
      <c r="G2025" s="111" t="s">
        <v>278</v>
      </c>
      <c r="H2025" s="112">
        <v>52571</v>
      </c>
    </row>
    <row r="2026" spans="1:8" ht="15">
      <c r="A2026" s="108" t="s">
        <v>1187</v>
      </c>
      <c r="B2026" s="109">
        <v>40378</v>
      </c>
      <c r="C2026" s="110">
        <v>2010</v>
      </c>
      <c r="D2026" s="111" t="s">
        <v>228</v>
      </c>
      <c r="E2026" s="111">
        <v>3</v>
      </c>
      <c r="F2026" s="111">
        <v>19</v>
      </c>
      <c r="G2026" s="111" t="s">
        <v>279</v>
      </c>
      <c r="H2026" s="112">
        <v>83338</v>
      </c>
    </row>
    <row r="2027" spans="1:8" ht="15">
      <c r="A2027" s="108" t="s">
        <v>1187</v>
      </c>
      <c r="B2027" s="109">
        <v>40379</v>
      </c>
      <c r="C2027" s="110">
        <v>2010</v>
      </c>
      <c r="D2027" s="111" t="s">
        <v>228</v>
      </c>
      <c r="E2027" s="111">
        <v>3</v>
      </c>
      <c r="F2027" s="111">
        <v>20</v>
      </c>
      <c r="G2027" s="111" t="s">
        <v>280</v>
      </c>
      <c r="H2027" s="112">
        <v>83697</v>
      </c>
    </row>
    <row r="2028" spans="1:8" ht="15">
      <c r="A2028" s="108" t="s">
        <v>1187</v>
      </c>
      <c r="B2028" s="109">
        <v>40380</v>
      </c>
      <c r="C2028" s="110">
        <v>2010</v>
      </c>
      <c r="D2028" s="111" t="s">
        <v>228</v>
      </c>
      <c r="E2028" s="111">
        <v>3</v>
      </c>
      <c r="F2028" s="111">
        <v>21</v>
      </c>
      <c r="G2028" s="111" t="s">
        <v>281</v>
      </c>
      <c r="H2028" s="112">
        <v>55845</v>
      </c>
    </row>
    <row r="2029" spans="1:8" ht="15">
      <c r="A2029" s="108" t="s">
        <v>1187</v>
      </c>
      <c r="B2029" s="109">
        <v>40381</v>
      </c>
      <c r="C2029" s="110">
        <v>2010</v>
      </c>
      <c r="D2029" s="111" t="s">
        <v>228</v>
      </c>
      <c r="E2029" s="111">
        <v>4</v>
      </c>
      <c r="F2029" s="111">
        <v>22</v>
      </c>
      <c r="G2029" s="111" t="s">
        <v>282</v>
      </c>
      <c r="H2029" s="112">
        <v>57634</v>
      </c>
    </row>
    <row r="2030" spans="1:8" ht="15">
      <c r="A2030" s="108" t="s">
        <v>1187</v>
      </c>
      <c r="B2030" s="109">
        <v>40382</v>
      </c>
      <c r="C2030" s="110">
        <v>2010</v>
      </c>
      <c r="D2030" s="111" t="s">
        <v>228</v>
      </c>
      <c r="E2030" s="111">
        <v>4</v>
      </c>
      <c r="F2030" s="111">
        <v>23</v>
      </c>
      <c r="G2030" s="111" t="s">
        <v>1343</v>
      </c>
      <c r="H2030" s="112">
        <v>43687</v>
      </c>
    </row>
    <row r="2031" spans="1:8" ht="15">
      <c r="A2031" s="108" t="s">
        <v>1187</v>
      </c>
      <c r="B2031" s="109">
        <v>40383</v>
      </c>
      <c r="C2031" s="110">
        <v>2010</v>
      </c>
      <c r="D2031" s="111" t="s">
        <v>228</v>
      </c>
      <c r="E2031" s="111">
        <v>4</v>
      </c>
      <c r="F2031" s="111">
        <v>24</v>
      </c>
      <c r="G2031" s="111" t="s">
        <v>1342</v>
      </c>
      <c r="H2031" s="112">
        <v>52342</v>
      </c>
    </row>
    <row r="2032" spans="1:8" ht="15">
      <c r="A2032" s="108" t="s">
        <v>1187</v>
      </c>
      <c r="B2032" s="109">
        <v>40384</v>
      </c>
      <c r="C2032" s="110">
        <v>2010</v>
      </c>
      <c r="D2032" s="111" t="s">
        <v>228</v>
      </c>
      <c r="E2032" s="111">
        <v>4</v>
      </c>
      <c r="F2032" s="111">
        <v>25</v>
      </c>
      <c r="G2032" s="111" t="s">
        <v>278</v>
      </c>
      <c r="H2032" s="112">
        <v>78964</v>
      </c>
    </row>
    <row r="2033" spans="1:8" ht="15">
      <c r="A2033" s="108" t="s">
        <v>1187</v>
      </c>
      <c r="B2033" s="109">
        <v>40385</v>
      </c>
      <c r="C2033" s="110">
        <v>2010</v>
      </c>
      <c r="D2033" s="111" t="s">
        <v>228</v>
      </c>
      <c r="E2033" s="111">
        <v>4</v>
      </c>
      <c r="F2033" s="111">
        <v>26</v>
      </c>
      <c r="G2033" s="111" t="s">
        <v>279</v>
      </c>
      <c r="H2033" s="112">
        <v>35900</v>
      </c>
    </row>
    <row r="2034" spans="1:8" ht="15">
      <c r="A2034" s="108" t="s">
        <v>1187</v>
      </c>
      <c r="B2034" s="109">
        <v>40386</v>
      </c>
      <c r="C2034" s="110">
        <v>2010</v>
      </c>
      <c r="D2034" s="111" t="s">
        <v>228</v>
      </c>
      <c r="E2034" s="111">
        <v>4</v>
      </c>
      <c r="F2034" s="111">
        <v>27</v>
      </c>
      <c r="G2034" s="111" t="s">
        <v>280</v>
      </c>
      <c r="H2034" s="112">
        <v>82599</v>
      </c>
    </row>
    <row r="2035" spans="1:8" ht="15">
      <c r="A2035" s="108" t="s">
        <v>1187</v>
      </c>
      <c r="B2035" s="109">
        <v>40387</v>
      </c>
      <c r="C2035" s="110">
        <v>2010</v>
      </c>
      <c r="D2035" s="111" t="s">
        <v>228</v>
      </c>
      <c r="E2035" s="111">
        <v>4</v>
      </c>
      <c r="F2035" s="111">
        <v>28</v>
      </c>
      <c r="G2035" s="111" t="s">
        <v>281</v>
      </c>
      <c r="H2035" s="112">
        <v>76675</v>
      </c>
    </row>
    <row r="2036" spans="1:8" ht="15">
      <c r="A2036" s="108" t="s">
        <v>1187</v>
      </c>
      <c r="B2036" s="109">
        <v>40388</v>
      </c>
      <c r="C2036" s="110">
        <v>2010</v>
      </c>
      <c r="D2036" s="111" t="s">
        <v>228</v>
      </c>
      <c r="E2036" s="111">
        <v>5</v>
      </c>
      <c r="F2036" s="111">
        <v>29</v>
      </c>
      <c r="G2036" s="111" t="s">
        <v>282</v>
      </c>
      <c r="H2036" s="112">
        <v>36391</v>
      </c>
    </row>
    <row r="2037" spans="1:8" ht="15">
      <c r="A2037" s="108" t="s">
        <v>1187</v>
      </c>
      <c r="B2037" s="109">
        <v>40389</v>
      </c>
      <c r="C2037" s="110">
        <v>2010</v>
      </c>
      <c r="D2037" s="111" t="s">
        <v>228</v>
      </c>
      <c r="E2037" s="111">
        <v>5</v>
      </c>
      <c r="F2037" s="111">
        <v>30</v>
      </c>
      <c r="G2037" s="111" t="s">
        <v>1343</v>
      </c>
      <c r="H2037" s="112">
        <v>86872</v>
      </c>
    </row>
    <row r="2038" spans="1:8" ht="15">
      <c r="A2038" s="108" t="s">
        <v>1187</v>
      </c>
      <c r="B2038" s="109">
        <v>40390</v>
      </c>
      <c r="C2038" s="110">
        <v>2010</v>
      </c>
      <c r="D2038" s="111" t="s">
        <v>228</v>
      </c>
      <c r="E2038" s="111">
        <v>5</v>
      </c>
      <c r="F2038" s="111">
        <v>31</v>
      </c>
      <c r="G2038" s="111" t="s">
        <v>1342</v>
      </c>
      <c r="H2038" s="112">
        <v>18059</v>
      </c>
    </row>
    <row r="2039" spans="1:8" ht="15">
      <c r="A2039" s="108" t="s">
        <v>1187</v>
      </c>
      <c r="B2039" s="109">
        <v>40391</v>
      </c>
      <c r="C2039" s="110">
        <v>2010</v>
      </c>
      <c r="D2039" s="111" t="s">
        <v>229</v>
      </c>
      <c r="E2039" s="111">
        <v>1</v>
      </c>
      <c r="F2039" s="111">
        <v>1</v>
      </c>
      <c r="G2039" s="111" t="s">
        <v>278</v>
      </c>
      <c r="H2039" s="112">
        <v>53756</v>
      </c>
    </row>
    <row r="2040" spans="1:8" ht="15">
      <c r="A2040" s="108" t="s">
        <v>1187</v>
      </c>
      <c r="B2040" s="109">
        <v>40392</v>
      </c>
      <c r="C2040" s="110">
        <v>2010</v>
      </c>
      <c r="D2040" s="111" t="s">
        <v>229</v>
      </c>
      <c r="E2040" s="111">
        <v>1</v>
      </c>
      <c r="F2040" s="111">
        <v>2</v>
      </c>
      <c r="G2040" s="111" t="s">
        <v>279</v>
      </c>
      <c r="H2040" s="112">
        <v>83472</v>
      </c>
    </row>
    <row r="2041" spans="1:8" ht="15">
      <c r="A2041" s="108" t="s">
        <v>1187</v>
      </c>
      <c r="B2041" s="109">
        <v>40393</v>
      </c>
      <c r="C2041" s="110">
        <v>2010</v>
      </c>
      <c r="D2041" s="111" t="s">
        <v>229</v>
      </c>
      <c r="E2041" s="111">
        <v>1</v>
      </c>
      <c r="F2041" s="111">
        <v>3</v>
      </c>
      <c r="G2041" s="111" t="s">
        <v>280</v>
      </c>
      <c r="H2041" s="112">
        <v>29843</v>
      </c>
    </row>
    <row r="2042" spans="1:8" ht="15">
      <c r="A2042" s="108" t="s">
        <v>1187</v>
      </c>
      <c r="B2042" s="109">
        <v>40394</v>
      </c>
      <c r="C2042" s="110">
        <v>2010</v>
      </c>
      <c r="D2042" s="111" t="s">
        <v>229</v>
      </c>
      <c r="E2042" s="111">
        <v>1</v>
      </c>
      <c r="F2042" s="111">
        <v>4</v>
      </c>
      <c r="G2042" s="111" t="s">
        <v>281</v>
      </c>
      <c r="H2042" s="112">
        <v>18141</v>
      </c>
    </row>
    <row r="2043" spans="1:8" ht="15">
      <c r="A2043" s="108" t="s">
        <v>1187</v>
      </c>
      <c r="B2043" s="109">
        <v>40395</v>
      </c>
      <c r="C2043" s="110">
        <v>2010</v>
      </c>
      <c r="D2043" s="111" t="s">
        <v>229</v>
      </c>
      <c r="E2043" s="111">
        <v>1</v>
      </c>
      <c r="F2043" s="111">
        <v>5</v>
      </c>
      <c r="G2043" s="111" t="s">
        <v>282</v>
      </c>
      <c r="H2043" s="112">
        <v>56954</v>
      </c>
    </row>
    <row r="2044" spans="1:8" ht="15">
      <c r="A2044" s="108" t="s">
        <v>1187</v>
      </c>
      <c r="B2044" s="109">
        <v>40396</v>
      </c>
      <c r="C2044" s="110">
        <v>2010</v>
      </c>
      <c r="D2044" s="111" t="s">
        <v>229</v>
      </c>
      <c r="E2044" s="111">
        <v>1</v>
      </c>
      <c r="F2044" s="111">
        <v>6</v>
      </c>
      <c r="G2044" s="111" t="s">
        <v>1343</v>
      </c>
      <c r="H2044" s="112">
        <v>30913</v>
      </c>
    </row>
    <row r="2045" spans="1:8" ht="15">
      <c r="A2045" s="108" t="s">
        <v>1187</v>
      </c>
      <c r="B2045" s="109">
        <v>40397</v>
      </c>
      <c r="C2045" s="110">
        <v>2010</v>
      </c>
      <c r="D2045" s="111" t="s">
        <v>229</v>
      </c>
      <c r="E2045" s="111">
        <v>1</v>
      </c>
      <c r="F2045" s="111">
        <v>7</v>
      </c>
      <c r="G2045" s="111" t="s">
        <v>1342</v>
      </c>
      <c r="H2045" s="112">
        <v>24187</v>
      </c>
    </row>
    <row r="2046" spans="1:8" ht="15">
      <c r="A2046" s="108" t="s">
        <v>1187</v>
      </c>
      <c r="B2046" s="109">
        <v>40398</v>
      </c>
      <c r="C2046" s="110">
        <v>2010</v>
      </c>
      <c r="D2046" s="111" t="s">
        <v>229</v>
      </c>
      <c r="E2046" s="111">
        <v>2</v>
      </c>
      <c r="F2046" s="111">
        <v>8</v>
      </c>
      <c r="G2046" s="111" t="s">
        <v>278</v>
      </c>
      <c r="H2046" s="112">
        <v>58406</v>
      </c>
    </row>
    <row r="2047" spans="1:8" ht="15">
      <c r="A2047" s="108" t="s">
        <v>1187</v>
      </c>
      <c r="B2047" s="109">
        <v>40399</v>
      </c>
      <c r="C2047" s="110">
        <v>2010</v>
      </c>
      <c r="D2047" s="111" t="s">
        <v>229</v>
      </c>
      <c r="E2047" s="111">
        <v>2</v>
      </c>
      <c r="F2047" s="111">
        <v>9</v>
      </c>
      <c r="G2047" s="111" t="s">
        <v>279</v>
      </c>
      <c r="H2047" s="112">
        <v>69973</v>
      </c>
    </row>
    <row r="2048" spans="1:8" ht="15">
      <c r="A2048" s="108" t="s">
        <v>1187</v>
      </c>
      <c r="B2048" s="109">
        <v>40400</v>
      </c>
      <c r="C2048" s="110">
        <v>2010</v>
      </c>
      <c r="D2048" s="111" t="s">
        <v>229</v>
      </c>
      <c r="E2048" s="111">
        <v>2</v>
      </c>
      <c r="F2048" s="111">
        <v>10</v>
      </c>
      <c r="G2048" s="111" t="s">
        <v>280</v>
      </c>
      <c r="H2048" s="112">
        <v>58384</v>
      </c>
    </row>
    <row r="2049" spans="1:8" ht="15">
      <c r="A2049" s="108" t="s">
        <v>1187</v>
      </c>
      <c r="B2049" s="109">
        <v>40401</v>
      </c>
      <c r="C2049" s="110">
        <v>2010</v>
      </c>
      <c r="D2049" s="111" t="s">
        <v>229</v>
      </c>
      <c r="E2049" s="111">
        <v>2</v>
      </c>
      <c r="F2049" s="111">
        <v>11</v>
      </c>
      <c r="G2049" s="111" t="s">
        <v>281</v>
      </c>
      <c r="H2049" s="112">
        <v>49297</v>
      </c>
    </row>
    <row r="2050" spans="1:8" ht="15">
      <c r="A2050" s="108" t="s">
        <v>1187</v>
      </c>
      <c r="B2050" s="109">
        <v>40402</v>
      </c>
      <c r="C2050" s="110">
        <v>2010</v>
      </c>
      <c r="D2050" s="111" t="s">
        <v>229</v>
      </c>
      <c r="E2050" s="111">
        <v>2</v>
      </c>
      <c r="F2050" s="111">
        <v>12</v>
      </c>
      <c r="G2050" s="111" t="s">
        <v>282</v>
      </c>
      <c r="H2050" s="112">
        <v>44722</v>
      </c>
    </row>
    <row r="2051" spans="1:8" ht="15">
      <c r="A2051" s="108" t="s">
        <v>1187</v>
      </c>
      <c r="B2051" s="109">
        <v>40403</v>
      </c>
      <c r="C2051" s="110">
        <v>2010</v>
      </c>
      <c r="D2051" s="111" t="s">
        <v>229</v>
      </c>
      <c r="E2051" s="111">
        <v>2</v>
      </c>
      <c r="F2051" s="111">
        <v>13</v>
      </c>
      <c r="G2051" s="111" t="s">
        <v>1343</v>
      </c>
      <c r="H2051" s="112">
        <v>48531</v>
      </c>
    </row>
    <row r="2052" spans="1:8" ht="15">
      <c r="A2052" s="108" t="s">
        <v>1187</v>
      </c>
      <c r="B2052" s="109">
        <v>40404</v>
      </c>
      <c r="C2052" s="110">
        <v>2010</v>
      </c>
      <c r="D2052" s="111" t="s">
        <v>229</v>
      </c>
      <c r="E2052" s="111">
        <v>2</v>
      </c>
      <c r="F2052" s="111">
        <v>14</v>
      </c>
      <c r="G2052" s="111" t="s">
        <v>1342</v>
      </c>
      <c r="H2052" s="112">
        <v>53041</v>
      </c>
    </row>
    <row r="2053" spans="1:8" ht="15">
      <c r="A2053" s="108" t="s">
        <v>1187</v>
      </c>
      <c r="B2053" s="109">
        <v>40405</v>
      </c>
      <c r="C2053" s="110">
        <v>2010</v>
      </c>
      <c r="D2053" s="111" t="s">
        <v>229</v>
      </c>
      <c r="E2053" s="111">
        <v>3</v>
      </c>
      <c r="F2053" s="111">
        <v>15</v>
      </c>
      <c r="G2053" s="111" t="s">
        <v>278</v>
      </c>
      <c r="H2053" s="112">
        <v>87103</v>
      </c>
    </row>
    <row r="2054" spans="1:8" ht="15">
      <c r="A2054" s="108" t="s">
        <v>1187</v>
      </c>
      <c r="B2054" s="109">
        <v>40406</v>
      </c>
      <c r="C2054" s="110">
        <v>2010</v>
      </c>
      <c r="D2054" s="111" t="s">
        <v>229</v>
      </c>
      <c r="E2054" s="111">
        <v>3</v>
      </c>
      <c r="F2054" s="111">
        <v>16</v>
      </c>
      <c r="G2054" s="111" t="s">
        <v>279</v>
      </c>
      <c r="H2054" s="112">
        <v>26299</v>
      </c>
    </row>
    <row r="2055" spans="1:8" ht="15">
      <c r="A2055" s="108" t="s">
        <v>1187</v>
      </c>
      <c r="B2055" s="109">
        <v>40407</v>
      </c>
      <c r="C2055" s="110">
        <v>2010</v>
      </c>
      <c r="D2055" s="111" t="s">
        <v>229</v>
      </c>
      <c r="E2055" s="111">
        <v>3</v>
      </c>
      <c r="F2055" s="111">
        <v>17</v>
      </c>
      <c r="G2055" s="111" t="s">
        <v>280</v>
      </c>
      <c r="H2055" s="112">
        <v>63284</v>
      </c>
    </row>
    <row r="2056" spans="1:8" ht="15">
      <c r="A2056" s="108" t="s">
        <v>1187</v>
      </c>
      <c r="B2056" s="109">
        <v>40408</v>
      </c>
      <c r="C2056" s="110">
        <v>2010</v>
      </c>
      <c r="D2056" s="111" t="s">
        <v>229</v>
      </c>
      <c r="E2056" s="111">
        <v>3</v>
      </c>
      <c r="F2056" s="111">
        <v>18</v>
      </c>
      <c r="G2056" s="111" t="s">
        <v>281</v>
      </c>
      <c r="H2056" s="112">
        <v>25065</v>
      </c>
    </row>
    <row r="2057" spans="1:8" ht="15">
      <c r="A2057" s="108" t="s">
        <v>1187</v>
      </c>
      <c r="B2057" s="109">
        <v>40409</v>
      </c>
      <c r="C2057" s="110">
        <v>2010</v>
      </c>
      <c r="D2057" s="111" t="s">
        <v>229</v>
      </c>
      <c r="E2057" s="111">
        <v>3</v>
      </c>
      <c r="F2057" s="111">
        <v>19</v>
      </c>
      <c r="G2057" s="111" t="s">
        <v>282</v>
      </c>
      <c r="H2057" s="112">
        <v>59184</v>
      </c>
    </row>
    <row r="2058" spans="1:8" ht="15">
      <c r="A2058" s="108" t="s">
        <v>1187</v>
      </c>
      <c r="B2058" s="109">
        <v>40410</v>
      </c>
      <c r="C2058" s="110">
        <v>2010</v>
      </c>
      <c r="D2058" s="111" t="s">
        <v>229</v>
      </c>
      <c r="E2058" s="111">
        <v>3</v>
      </c>
      <c r="F2058" s="111">
        <v>20</v>
      </c>
      <c r="G2058" s="111" t="s">
        <v>1343</v>
      </c>
      <c r="H2058" s="112">
        <v>37015</v>
      </c>
    </row>
    <row r="2059" spans="1:8" ht="15">
      <c r="A2059" s="108" t="s">
        <v>1187</v>
      </c>
      <c r="B2059" s="109">
        <v>40411</v>
      </c>
      <c r="C2059" s="110">
        <v>2010</v>
      </c>
      <c r="D2059" s="111" t="s">
        <v>229</v>
      </c>
      <c r="E2059" s="111">
        <v>3</v>
      </c>
      <c r="F2059" s="111">
        <v>21</v>
      </c>
      <c r="G2059" s="111" t="s">
        <v>1342</v>
      </c>
      <c r="H2059" s="112">
        <v>32381</v>
      </c>
    </row>
    <row r="2060" spans="1:8" ht="15">
      <c r="A2060" s="108" t="s">
        <v>1187</v>
      </c>
      <c r="B2060" s="109">
        <v>40412</v>
      </c>
      <c r="C2060" s="110">
        <v>2010</v>
      </c>
      <c r="D2060" s="111" t="s">
        <v>229</v>
      </c>
      <c r="E2060" s="111">
        <v>4</v>
      </c>
      <c r="F2060" s="111">
        <v>22</v>
      </c>
      <c r="G2060" s="111" t="s">
        <v>278</v>
      </c>
      <c r="H2060" s="112">
        <v>81586</v>
      </c>
    </row>
    <row r="2061" spans="1:8" ht="15">
      <c r="A2061" s="108" t="s">
        <v>1187</v>
      </c>
      <c r="B2061" s="109">
        <v>40413</v>
      </c>
      <c r="C2061" s="110">
        <v>2010</v>
      </c>
      <c r="D2061" s="111" t="s">
        <v>229</v>
      </c>
      <c r="E2061" s="111">
        <v>4</v>
      </c>
      <c r="F2061" s="111">
        <v>23</v>
      </c>
      <c r="G2061" s="111" t="s">
        <v>279</v>
      </c>
      <c r="H2061" s="112">
        <v>75776</v>
      </c>
    </row>
    <row r="2062" spans="1:8" ht="15">
      <c r="A2062" s="108" t="s">
        <v>1187</v>
      </c>
      <c r="B2062" s="109">
        <v>40414</v>
      </c>
      <c r="C2062" s="110">
        <v>2010</v>
      </c>
      <c r="D2062" s="111" t="s">
        <v>229</v>
      </c>
      <c r="E2062" s="111">
        <v>4</v>
      </c>
      <c r="F2062" s="111">
        <v>24</v>
      </c>
      <c r="G2062" s="111" t="s">
        <v>280</v>
      </c>
      <c r="H2062" s="112">
        <v>70142</v>
      </c>
    </row>
    <row r="2063" spans="1:8" ht="15">
      <c r="A2063" s="108" t="s">
        <v>1187</v>
      </c>
      <c r="B2063" s="109">
        <v>40415</v>
      </c>
      <c r="C2063" s="110">
        <v>2010</v>
      </c>
      <c r="D2063" s="111" t="s">
        <v>229</v>
      </c>
      <c r="E2063" s="111">
        <v>4</v>
      </c>
      <c r="F2063" s="111">
        <v>25</v>
      </c>
      <c r="G2063" s="111" t="s">
        <v>281</v>
      </c>
      <c r="H2063" s="112">
        <v>58379</v>
      </c>
    </row>
    <row r="2064" spans="1:8" ht="15">
      <c r="A2064" s="108" t="s">
        <v>1187</v>
      </c>
      <c r="B2064" s="109">
        <v>40416</v>
      </c>
      <c r="C2064" s="110">
        <v>2010</v>
      </c>
      <c r="D2064" s="111" t="s">
        <v>229</v>
      </c>
      <c r="E2064" s="111">
        <v>4</v>
      </c>
      <c r="F2064" s="111">
        <v>26</v>
      </c>
      <c r="G2064" s="111" t="s">
        <v>282</v>
      </c>
      <c r="H2064" s="112">
        <v>66899</v>
      </c>
    </row>
    <row r="2065" spans="1:8" ht="15">
      <c r="A2065" s="108" t="s">
        <v>1187</v>
      </c>
      <c r="B2065" s="109">
        <v>40417</v>
      </c>
      <c r="C2065" s="110">
        <v>2010</v>
      </c>
      <c r="D2065" s="111" t="s">
        <v>229</v>
      </c>
      <c r="E2065" s="111">
        <v>4</v>
      </c>
      <c r="F2065" s="111">
        <v>27</v>
      </c>
      <c r="G2065" s="111" t="s">
        <v>1343</v>
      </c>
      <c r="H2065" s="112">
        <v>45495</v>
      </c>
    </row>
    <row r="2066" spans="1:8" ht="15">
      <c r="A2066" s="108" t="s">
        <v>1187</v>
      </c>
      <c r="B2066" s="109">
        <v>40418</v>
      </c>
      <c r="C2066" s="110">
        <v>2010</v>
      </c>
      <c r="D2066" s="111" t="s">
        <v>229</v>
      </c>
      <c r="E2066" s="111">
        <v>4</v>
      </c>
      <c r="F2066" s="111">
        <v>28</v>
      </c>
      <c r="G2066" s="111" t="s">
        <v>1342</v>
      </c>
      <c r="H2066" s="112">
        <v>37161</v>
      </c>
    </row>
    <row r="2067" spans="1:8" ht="15">
      <c r="A2067" s="108" t="s">
        <v>1187</v>
      </c>
      <c r="B2067" s="109">
        <v>40419</v>
      </c>
      <c r="C2067" s="110">
        <v>2010</v>
      </c>
      <c r="D2067" s="111" t="s">
        <v>229</v>
      </c>
      <c r="E2067" s="111">
        <v>5</v>
      </c>
      <c r="F2067" s="111">
        <v>29</v>
      </c>
      <c r="G2067" s="111" t="s">
        <v>278</v>
      </c>
      <c r="H2067" s="112">
        <v>27098</v>
      </c>
    </row>
    <row r="2068" spans="1:8" ht="15">
      <c r="A2068" s="108" t="s">
        <v>1187</v>
      </c>
      <c r="B2068" s="109">
        <v>40420</v>
      </c>
      <c r="C2068" s="110">
        <v>2010</v>
      </c>
      <c r="D2068" s="111" t="s">
        <v>229</v>
      </c>
      <c r="E2068" s="111">
        <v>5</v>
      </c>
      <c r="F2068" s="111">
        <v>30</v>
      </c>
      <c r="G2068" s="111" t="s">
        <v>279</v>
      </c>
      <c r="H2068" s="112">
        <v>87924</v>
      </c>
    </row>
    <row r="2069" spans="1:8" ht="15">
      <c r="A2069" s="108" t="s">
        <v>1187</v>
      </c>
      <c r="B2069" s="109">
        <v>40421</v>
      </c>
      <c r="C2069" s="110">
        <v>2010</v>
      </c>
      <c r="D2069" s="111" t="s">
        <v>229</v>
      </c>
      <c r="E2069" s="111">
        <v>5</v>
      </c>
      <c r="F2069" s="111">
        <v>31</v>
      </c>
      <c r="G2069" s="111" t="s">
        <v>280</v>
      </c>
      <c r="H2069" s="112">
        <v>34845</v>
      </c>
    </row>
    <row r="2070" spans="1:8" ht="15">
      <c r="A2070" s="108" t="s">
        <v>1187</v>
      </c>
      <c r="B2070" s="109">
        <v>40422</v>
      </c>
      <c r="C2070" s="110">
        <v>2010</v>
      </c>
      <c r="D2070" s="111" t="s">
        <v>230</v>
      </c>
      <c r="E2070" s="111">
        <v>1</v>
      </c>
      <c r="F2070" s="111">
        <v>1</v>
      </c>
      <c r="G2070" s="111" t="s">
        <v>281</v>
      </c>
      <c r="H2070" s="112">
        <v>36684</v>
      </c>
    </row>
    <row r="2071" spans="1:8" ht="15">
      <c r="A2071" s="108" t="s">
        <v>1187</v>
      </c>
      <c r="B2071" s="109">
        <v>40423</v>
      </c>
      <c r="C2071" s="110">
        <v>2010</v>
      </c>
      <c r="D2071" s="111" t="s">
        <v>230</v>
      </c>
      <c r="E2071" s="111">
        <v>1</v>
      </c>
      <c r="F2071" s="111">
        <v>2</v>
      </c>
      <c r="G2071" s="111" t="s">
        <v>282</v>
      </c>
      <c r="H2071" s="112">
        <v>58922</v>
      </c>
    </row>
    <row r="2072" spans="1:8" ht="15">
      <c r="A2072" s="108" t="s">
        <v>1187</v>
      </c>
      <c r="B2072" s="109">
        <v>40424</v>
      </c>
      <c r="C2072" s="110">
        <v>2010</v>
      </c>
      <c r="D2072" s="111" t="s">
        <v>230</v>
      </c>
      <c r="E2072" s="111">
        <v>1</v>
      </c>
      <c r="F2072" s="111">
        <v>3</v>
      </c>
      <c r="G2072" s="111" t="s">
        <v>1343</v>
      </c>
      <c r="H2072" s="112">
        <v>36219</v>
      </c>
    </row>
    <row r="2073" spans="1:8" ht="15">
      <c r="A2073" s="108" t="s">
        <v>1187</v>
      </c>
      <c r="B2073" s="109">
        <v>40425</v>
      </c>
      <c r="C2073" s="110">
        <v>2010</v>
      </c>
      <c r="D2073" s="111" t="s">
        <v>230</v>
      </c>
      <c r="E2073" s="111">
        <v>1</v>
      </c>
      <c r="F2073" s="111">
        <v>4</v>
      </c>
      <c r="G2073" s="111" t="s">
        <v>1342</v>
      </c>
      <c r="H2073" s="112">
        <v>34766</v>
      </c>
    </row>
    <row r="2074" spans="1:8" ht="15">
      <c r="A2074" s="108" t="s">
        <v>1187</v>
      </c>
      <c r="B2074" s="109">
        <v>40426</v>
      </c>
      <c r="C2074" s="110">
        <v>2010</v>
      </c>
      <c r="D2074" s="111" t="s">
        <v>230</v>
      </c>
      <c r="E2074" s="111">
        <v>1</v>
      </c>
      <c r="F2074" s="111">
        <v>5</v>
      </c>
      <c r="G2074" s="111" t="s">
        <v>278</v>
      </c>
      <c r="H2074" s="112">
        <v>63822</v>
      </c>
    </row>
    <row r="2075" spans="1:8" ht="15">
      <c r="A2075" s="108" t="s">
        <v>1187</v>
      </c>
      <c r="B2075" s="109">
        <v>40427</v>
      </c>
      <c r="C2075" s="110">
        <v>2010</v>
      </c>
      <c r="D2075" s="111" t="s">
        <v>230</v>
      </c>
      <c r="E2075" s="111">
        <v>1</v>
      </c>
      <c r="F2075" s="111">
        <v>6</v>
      </c>
      <c r="G2075" s="111" t="s">
        <v>279</v>
      </c>
      <c r="H2075" s="112">
        <v>86080</v>
      </c>
    </row>
    <row r="2076" spans="1:8" ht="15">
      <c r="A2076" s="108" t="s">
        <v>1187</v>
      </c>
      <c r="B2076" s="109">
        <v>40428</v>
      </c>
      <c r="C2076" s="110">
        <v>2010</v>
      </c>
      <c r="D2076" s="111" t="s">
        <v>230</v>
      </c>
      <c r="E2076" s="111">
        <v>1</v>
      </c>
      <c r="F2076" s="111">
        <v>7</v>
      </c>
      <c r="G2076" s="111" t="s">
        <v>280</v>
      </c>
      <c r="H2076" s="112">
        <v>55151</v>
      </c>
    </row>
    <row r="2077" spans="1:8" ht="15">
      <c r="A2077" s="108" t="s">
        <v>1187</v>
      </c>
      <c r="B2077" s="109">
        <v>40429</v>
      </c>
      <c r="C2077" s="110">
        <v>2010</v>
      </c>
      <c r="D2077" s="111" t="s">
        <v>230</v>
      </c>
      <c r="E2077" s="111">
        <v>2</v>
      </c>
      <c r="F2077" s="111">
        <v>8</v>
      </c>
      <c r="G2077" s="111" t="s">
        <v>281</v>
      </c>
      <c r="H2077" s="112">
        <v>69877</v>
      </c>
    </row>
    <row r="2078" spans="1:8" ht="15">
      <c r="A2078" s="108" t="s">
        <v>1187</v>
      </c>
      <c r="B2078" s="109">
        <v>40430</v>
      </c>
      <c r="C2078" s="110">
        <v>2010</v>
      </c>
      <c r="D2078" s="111" t="s">
        <v>230</v>
      </c>
      <c r="E2078" s="111">
        <v>2</v>
      </c>
      <c r="F2078" s="111">
        <v>9</v>
      </c>
      <c r="G2078" s="111" t="s">
        <v>282</v>
      </c>
      <c r="H2078" s="112">
        <v>49411</v>
      </c>
    </row>
    <row r="2079" spans="1:8" ht="15">
      <c r="A2079" s="108" t="s">
        <v>1187</v>
      </c>
      <c r="B2079" s="109">
        <v>40431</v>
      </c>
      <c r="C2079" s="110">
        <v>2010</v>
      </c>
      <c r="D2079" s="111" t="s">
        <v>230</v>
      </c>
      <c r="E2079" s="111">
        <v>2</v>
      </c>
      <c r="F2079" s="111">
        <v>10</v>
      </c>
      <c r="G2079" s="111" t="s">
        <v>1343</v>
      </c>
      <c r="H2079" s="112">
        <v>28052</v>
      </c>
    </row>
    <row r="2080" spans="1:8" ht="15">
      <c r="A2080" s="108" t="s">
        <v>1187</v>
      </c>
      <c r="B2080" s="109">
        <v>40432</v>
      </c>
      <c r="C2080" s="110">
        <v>2010</v>
      </c>
      <c r="D2080" s="111" t="s">
        <v>230</v>
      </c>
      <c r="E2080" s="111">
        <v>2</v>
      </c>
      <c r="F2080" s="111">
        <v>11</v>
      </c>
      <c r="G2080" s="111" t="s">
        <v>1342</v>
      </c>
      <c r="H2080" s="112">
        <v>43384</v>
      </c>
    </row>
    <row r="2081" spans="1:8" ht="15">
      <c r="A2081" s="108" t="s">
        <v>1187</v>
      </c>
      <c r="B2081" s="109">
        <v>40433</v>
      </c>
      <c r="C2081" s="110">
        <v>2010</v>
      </c>
      <c r="D2081" s="111" t="s">
        <v>230</v>
      </c>
      <c r="E2081" s="111">
        <v>2</v>
      </c>
      <c r="F2081" s="111">
        <v>12</v>
      </c>
      <c r="G2081" s="111" t="s">
        <v>278</v>
      </c>
      <c r="H2081" s="112">
        <v>78588</v>
      </c>
    </row>
    <row r="2082" spans="1:8" ht="15">
      <c r="A2082" s="108" t="s">
        <v>1187</v>
      </c>
      <c r="B2082" s="109">
        <v>40434</v>
      </c>
      <c r="C2082" s="110">
        <v>2010</v>
      </c>
      <c r="D2082" s="111" t="s">
        <v>230</v>
      </c>
      <c r="E2082" s="111">
        <v>2</v>
      </c>
      <c r="F2082" s="111">
        <v>13</v>
      </c>
      <c r="G2082" s="111" t="s">
        <v>279</v>
      </c>
      <c r="H2082" s="112">
        <v>60904</v>
      </c>
    </row>
    <row r="2083" spans="1:8" ht="15">
      <c r="A2083" s="108" t="s">
        <v>1187</v>
      </c>
      <c r="B2083" s="109">
        <v>40435</v>
      </c>
      <c r="C2083" s="110">
        <v>2010</v>
      </c>
      <c r="D2083" s="111" t="s">
        <v>230</v>
      </c>
      <c r="E2083" s="111">
        <v>2</v>
      </c>
      <c r="F2083" s="111">
        <v>14</v>
      </c>
      <c r="G2083" s="111" t="s">
        <v>280</v>
      </c>
      <c r="H2083" s="112">
        <v>69589</v>
      </c>
    </row>
    <row r="2084" spans="1:8" ht="15">
      <c r="A2084" s="108" t="s">
        <v>1187</v>
      </c>
      <c r="B2084" s="109">
        <v>40436</v>
      </c>
      <c r="C2084" s="110">
        <v>2010</v>
      </c>
      <c r="D2084" s="111" t="s">
        <v>230</v>
      </c>
      <c r="E2084" s="111">
        <v>3</v>
      </c>
      <c r="F2084" s="111">
        <v>15</v>
      </c>
      <c r="G2084" s="111" t="s">
        <v>281</v>
      </c>
      <c r="H2084" s="112">
        <v>67055</v>
      </c>
    </row>
    <row r="2085" spans="1:8" ht="15">
      <c r="A2085" s="108" t="s">
        <v>1187</v>
      </c>
      <c r="B2085" s="109">
        <v>40437</v>
      </c>
      <c r="C2085" s="110">
        <v>2010</v>
      </c>
      <c r="D2085" s="111" t="s">
        <v>230</v>
      </c>
      <c r="E2085" s="111">
        <v>3</v>
      </c>
      <c r="F2085" s="111">
        <v>16</v>
      </c>
      <c r="G2085" s="111" t="s">
        <v>282</v>
      </c>
      <c r="H2085" s="112">
        <v>15717</v>
      </c>
    </row>
    <row r="2086" spans="1:8" ht="15">
      <c r="A2086" s="108" t="s">
        <v>1187</v>
      </c>
      <c r="B2086" s="109">
        <v>40438</v>
      </c>
      <c r="C2086" s="110">
        <v>2010</v>
      </c>
      <c r="D2086" s="111" t="s">
        <v>230</v>
      </c>
      <c r="E2086" s="111">
        <v>3</v>
      </c>
      <c r="F2086" s="111">
        <v>17</v>
      </c>
      <c r="G2086" s="111" t="s">
        <v>1343</v>
      </c>
      <c r="H2086" s="112">
        <v>66264</v>
      </c>
    </row>
    <row r="2087" spans="1:8" ht="15">
      <c r="A2087" s="108" t="s">
        <v>1187</v>
      </c>
      <c r="B2087" s="109">
        <v>40439</v>
      </c>
      <c r="C2087" s="110">
        <v>2010</v>
      </c>
      <c r="D2087" s="111" t="s">
        <v>230</v>
      </c>
      <c r="E2087" s="111">
        <v>3</v>
      </c>
      <c r="F2087" s="111">
        <v>18</v>
      </c>
      <c r="G2087" s="111" t="s">
        <v>1342</v>
      </c>
      <c r="H2087" s="112">
        <v>39172</v>
      </c>
    </row>
    <row r="2088" spans="1:8" ht="15">
      <c r="A2088" s="108" t="s">
        <v>1187</v>
      </c>
      <c r="B2088" s="109">
        <v>40440</v>
      </c>
      <c r="C2088" s="110">
        <v>2010</v>
      </c>
      <c r="D2088" s="111" t="s">
        <v>230</v>
      </c>
      <c r="E2088" s="111">
        <v>3</v>
      </c>
      <c r="F2088" s="111">
        <v>19</v>
      </c>
      <c r="G2088" s="111" t="s">
        <v>278</v>
      </c>
      <c r="H2088" s="112">
        <v>38246</v>
      </c>
    </row>
    <row r="2089" spans="1:8" ht="15">
      <c r="A2089" s="108" t="s">
        <v>1187</v>
      </c>
      <c r="B2089" s="109">
        <v>40441</v>
      </c>
      <c r="C2089" s="110">
        <v>2010</v>
      </c>
      <c r="D2089" s="111" t="s">
        <v>230</v>
      </c>
      <c r="E2089" s="111">
        <v>3</v>
      </c>
      <c r="F2089" s="111">
        <v>20</v>
      </c>
      <c r="G2089" s="111" t="s">
        <v>279</v>
      </c>
      <c r="H2089" s="112">
        <v>20129</v>
      </c>
    </row>
    <row r="2090" spans="1:8" ht="15">
      <c r="A2090" s="108" t="s">
        <v>1187</v>
      </c>
      <c r="B2090" s="109">
        <v>40442</v>
      </c>
      <c r="C2090" s="110">
        <v>2010</v>
      </c>
      <c r="D2090" s="111" t="s">
        <v>230</v>
      </c>
      <c r="E2090" s="111">
        <v>3</v>
      </c>
      <c r="F2090" s="111">
        <v>21</v>
      </c>
      <c r="G2090" s="111" t="s">
        <v>280</v>
      </c>
      <c r="H2090" s="112">
        <v>88122</v>
      </c>
    </row>
    <row r="2091" spans="1:8" ht="15">
      <c r="A2091" s="108" t="s">
        <v>1187</v>
      </c>
      <c r="B2091" s="109">
        <v>40443</v>
      </c>
      <c r="C2091" s="110">
        <v>2010</v>
      </c>
      <c r="D2091" s="111" t="s">
        <v>230</v>
      </c>
      <c r="E2091" s="111">
        <v>4</v>
      </c>
      <c r="F2091" s="111">
        <v>22</v>
      </c>
      <c r="G2091" s="111" t="s">
        <v>281</v>
      </c>
      <c r="H2091" s="112">
        <v>65996</v>
      </c>
    </row>
    <row r="2092" spans="1:8" ht="15">
      <c r="A2092" s="108" t="s">
        <v>1187</v>
      </c>
      <c r="B2092" s="109">
        <v>40444</v>
      </c>
      <c r="C2092" s="110">
        <v>2010</v>
      </c>
      <c r="D2092" s="111" t="s">
        <v>230</v>
      </c>
      <c r="E2092" s="111">
        <v>4</v>
      </c>
      <c r="F2092" s="111">
        <v>23</v>
      </c>
      <c r="G2092" s="111" t="s">
        <v>282</v>
      </c>
      <c r="H2092" s="112">
        <v>51891</v>
      </c>
    </row>
    <row r="2093" spans="1:8" ht="15">
      <c r="A2093" s="108" t="s">
        <v>1187</v>
      </c>
      <c r="B2093" s="109">
        <v>40445</v>
      </c>
      <c r="C2093" s="110">
        <v>2010</v>
      </c>
      <c r="D2093" s="111" t="s">
        <v>230</v>
      </c>
      <c r="E2093" s="111">
        <v>4</v>
      </c>
      <c r="F2093" s="111">
        <v>24</v>
      </c>
      <c r="G2093" s="111" t="s">
        <v>1343</v>
      </c>
      <c r="H2093" s="112">
        <v>50791</v>
      </c>
    </row>
    <row r="2094" spans="1:8" ht="15">
      <c r="A2094" s="108" t="s">
        <v>1187</v>
      </c>
      <c r="B2094" s="109">
        <v>40446</v>
      </c>
      <c r="C2094" s="110">
        <v>2010</v>
      </c>
      <c r="D2094" s="111" t="s">
        <v>230</v>
      </c>
      <c r="E2094" s="111">
        <v>4</v>
      </c>
      <c r="F2094" s="111">
        <v>25</v>
      </c>
      <c r="G2094" s="111" t="s">
        <v>1342</v>
      </c>
      <c r="H2094" s="112">
        <v>21826</v>
      </c>
    </row>
    <row r="2095" spans="1:8" ht="15">
      <c r="A2095" s="108" t="s">
        <v>1187</v>
      </c>
      <c r="B2095" s="109">
        <v>40447</v>
      </c>
      <c r="C2095" s="110">
        <v>2010</v>
      </c>
      <c r="D2095" s="111" t="s">
        <v>230</v>
      </c>
      <c r="E2095" s="111">
        <v>4</v>
      </c>
      <c r="F2095" s="111">
        <v>26</v>
      </c>
      <c r="G2095" s="111" t="s">
        <v>278</v>
      </c>
      <c r="H2095" s="112">
        <v>23317</v>
      </c>
    </row>
    <row r="2096" spans="1:8" ht="15">
      <c r="A2096" s="108" t="s">
        <v>1187</v>
      </c>
      <c r="B2096" s="109">
        <v>40448</v>
      </c>
      <c r="C2096" s="110">
        <v>2010</v>
      </c>
      <c r="D2096" s="111" t="s">
        <v>230</v>
      </c>
      <c r="E2096" s="111">
        <v>4</v>
      </c>
      <c r="F2096" s="111">
        <v>27</v>
      </c>
      <c r="G2096" s="111" t="s">
        <v>279</v>
      </c>
      <c r="H2096" s="112">
        <v>52520</v>
      </c>
    </row>
    <row r="2097" spans="1:8" ht="15">
      <c r="A2097" s="108" t="s">
        <v>1187</v>
      </c>
      <c r="B2097" s="109">
        <v>40449</v>
      </c>
      <c r="C2097" s="110">
        <v>2010</v>
      </c>
      <c r="D2097" s="111" t="s">
        <v>230</v>
      </c>
      <c r="E2097" s="111">
        <v>4</v>
      </c>
      <c r="F2097" s="111">
        <v>28</v>
      </c>
      <c r="G2097" s="111" t="s">
        <v>280</v>
      </c>
      <c r="H2097" s="112">
        <v>73826</v>
      </c>
    </row>
    <row r="2098" spans="1:8" ht="15">
      <c r="A2098" s="108" t="s">
        <v>1187</v>
      </c>
      <c r="B2098" s="109">
        <v>40450</v>
      </c>
      <c r="C2098" s="110">
        <v>2010</v>
      </c>
      <c r="D2098" s="111" t="s">
        <v>230</v>
      </c>
      <c r="E2098" s="111">
        <v>5</v>
      </c>
      <c r="F2098" s="111">
        <v>29</v>
      </c>
      <c r="G2098" s="111" t="s">
        <v>281</v>
      </c>
      <c r="H2098" s="112">
        <v>75665</v>
      </c>
    </row>
    <row r="2099" spans="1:8" ht="15">
      <c r="A2099" s="108" t="s">
        <v>1187</v>
      </c>
      <c r="B2099" s="109">
        <v>40451</v>
      </c>
      <c r="C2099" s="110">
        <v>2010</v>
      </c>
      <c r="D2099" s="111" t="s">
        <v>230</v>
      </c>
      <c r="E2099" s="111">
        <v>5</v>
      </c>
      <c r="F2099" s="111">
        <v>30</v>
      </c>
      <c r="G2099" s="111" t="s">
        <v>282</v>
      </c>
      <c r="H2099" s="112">
        <v>77586</v>
      </c>
    </row>
    <row r="2100" spans="1:8" ht="15">
      <c r="A2100" s="108" t="s">
        <v>1187</v>
      </c>
      <c r="B2100" s="109">
        <v>40452</v>
      </c>
      <c r="C2100" s="110">
        <v>2010</v>
      </c>
      <c r="D2100" s="111" t="s">
        <v>231</v>
      </c>
      <c r="E2100" s="111">
        <v>1</v>
      </c>
      <c r="F2100" s="111">
        <v>1</v>
      </c>
      <c r="G2100" s="111" t="s">
        <v>1343</v>
      </c>
      <c r="H2100" s="112">
        <v>58234</v>
      </c>
    </row>
    <row r="2101" spans="1:8" ht="15">
      <c r="A2101" s="108" t="s">
        <v>1187</v>
      </c>
      <c r="B2101" s="109">
        <v>40453</v>
      </c>
      <c r="C2101" s="110">
        <v>2010</v>
      </c>
      <c r="D2101" s="111" t="s">
        <v>231</v>
      </c>
      <c r="E2101" s="111">
        <v>1</v>
      </c>
      <c r="F2101" s="111">
        <v>2</v>
      </c>
      <c r="G2101" s="111" t="s">
        <v>1342</v>
      </c>
      <c r="H2101" s="112">
        <v>15478</v>
      </c>
    </row>
    <row r="2102" spans="1:8" ht="15">
      <c r="A2102" s="108" t="s">
        <v>1187</v>
      </c>
      <c r="B2102" s="109">
        <v>40454</v>
      </c>
      <c r="C2102" s="110">
        <v>2010</v>
      </c>
      <c r="D2102" s="111" t="s">
        <v>231</v>
      </c>
      <c r="E2102" s="111">
        <v>1</v>
      </c>
      <c r="F2102" s="111">
        <v>3</v>
      </c>
      <c r="G2102" s="111" t="s">
        <v>278</v>
      </c>
      <c r="H2102" s="112">
        <v>49194</v>
      </c>
    </row>
    <row r="2103" spans="1:8" ht="15">
      <c r="A2103" s="108" t="s">
        <v>1187</v>
      </c>
      <c r="B2103" s="109">
        <v>40455</v>
      </c>
      <c r="C2103" s="110">
        <v>2010</v>
      </c>
      <c r="D2103" s="111" t="s">
        <v>231</v>
      </c>
      <c r="E2103" s="111">
        <v>1</v>
      </c>
      <c r="F2103" s="111">
        <v>4</v>
      </c>
      <c r="G2103" s="111" t="s">
        <v>279</v>
      </c>
      <c r="H2103" s="112">
        <v>68962</v>
      </c>
    </row>
    <row r="2104" spans="1:8" ht="15">
      <c r="A2104" s="108" t="s">
        <v>1187</v>
      </c>
      <c r="B2104" s="109">
        <v>40456</v>
      </c>
      <c r="C2104" s="110">
        <v>2010</v>
      </c>
      <c r="D2104" s="111" t="s">
        <v>231</v>
      </c>
      <c r="E2104" s="111">
        <v>1</v>
      </c>
      <c r="F2104" s="111">
        <v>5</v>
      </c>
      <c r="G2104" s="111" t="s">
        <v>280</v>
      </c>
      <c r="H2104" s="112">
        <v>14932</v>
      </c>
    </row>
    <row r="2105" spans="1:8" ht="15">
      <c r="A2105" s="108" t="s">
        <v>1187</v>
      </c>
      <c r="B2105" s="109">
        <v>40457</v>
      </c>
      <c r="C2105" s="110">
        <v>2010</v>
      </c>
      <c r="D2105" s="111" t="s">
        <v>231</v>
      </c>
      <c r="E2105" s="111">
        <v>1</v>
      </c>
      <c r="F2105" s="111">
        <v>6</v>
      </c>
      <c r="G2105" s="111" t="s">
        <v>281</v>
      </c>
      <c r="H2105" s="112">
        <v>86935</v>
      </c>
    </row>
    <row r="2106" spans="1:8" ht="15">
      <c r="A2106" s="108" t="s">
        <v>1187</v>
      </c>
      <c r="B2106" s="109">
        <v>40458</v>
      </c>
      <c r="C2106" s="110">
        <v>2010</v>
      </c>
      <c r="D2106" s="111" t="s">
        <v>231</v>
      </c>
      <c r="E2106" s="111">
        <v>1</v>
      </c>
      <c r="F2106" s="111">
        <v>7</v>
      </c>
      <c r="G2106" s="111" t="s">
        <v>282</v>
      </c>
      <c r="H2106" s="112">
        <v>47948</v>
      </c>
    </row>
    <row r="2107" spans="1:8" ht="15">
      <c r="A2107" s="108" t="s">
        <v>1187</v>
      </c>
      <c r="B2107" s="109">
        <v>40459</v>
      </c>
      <c r="C2107" s="110">
        <v>2010</v>
      </c>
      <c r="D2107" s="111" t="s">
        <v>231</v>
      </c>
      <c r="E2107" s="111">
        <v>2</v>
      </c>
      <c r="F2107" s="111">
        <v>8</v>
      </c>
      <c r="G2107" s="111" t="s">
        <v>1343</v>
      </c>
      <c r="H2107" s="112">
        <v>54100</v>
      </c>
    </row>
    <row r="2108" spans="1:8" ht="15">
      <c r="A2108" s="108" t="s">
        <v>1187</v>
      </c>
      <c r="B2108" s="109">
        <v>40460</v>
      </c>
      <c r="C2108" s="110">
        <v>2010</v>
      </c>
      <c r="D2108" s="111" t="s">
        <v>231</v>
      </c>
      <c r="E2108" s="111">
        <v>2</v>
      </c>
      <c r="F2108" s="111">
        <v>9</v>
      </c>
      <c r="G2108" s="111" t="s">
        <v>1342</v>
      </c>
      <c r="H2108" s="112">
        <v>26830</v>
      </c>
    </row>
    <row r="2109" spans="1:8" ht="15">
      <c r="A2109" s="108" t="s">
        <v>1187</v>
      </c>
      <c r="B2109" s="109">
        <v>40461</v>
      </c>
      <c r="C2109" s="110">
        <v>2010</v>
      </c>
      <c r="D2109" s="111" t="s">
        <v>231</v>
      </c>
      <c r="E2109" s="111">
        <v>2</v>
      </c>
      <c r="F2109" s="111">
        <v>10</v>
      </c>
      <c r="G2109" s="111" t="s">
        <v>278</v>
      </c>
      <c r="H2109" s="112">
        <v>77614</v>
      </c>
    </row>
    <row r="2110" spans="1:8" ht="15">
      <c r="A2110" s="108" t="s">
        <v>1187</v>
      </c>
      <c r="B2110" s="109">
        <v>40462</v>
      </c>
      <c r="C2110" s="110">
        <v>2010</v>
      </c>
      <c r="D2110" s="111" t="s">
        <v>231</v>
      </c>
      <c r="E2110" s="111">
        <v>2</v>
      </c>
      <c r="F2110" s="111">
        <v>11</v>
      </c>
      <c r="G2110" s="111" t="s">
        <v>279</v>
      </c>
      <c r="H2110" s="112">
        <v>79722</v>
      </c>
    </row>
    <row r="2111" spans="1:8" ht="15">
      <c r="A2111" s="108" t="s">
        <v>1187</v>
      </c>
      <c r="B2111" s="109">
        <v>40463</v>
      </c>
      <c r="C2111" s="110">
        <v>2010</v>
      </c>
      <c r="D2111" s="111" t="s">
        <v>231</v>
      </c>
      <c r="E2111" s="111">
        <v>2</v>
      </c>
      <c r="F2111" s="111">
        <v>12</v>
      </c>
      <c r="G2111" s="111" t="s">
        <v>280</v>
      </c>
      <c r="H2111" s="112">
        <v>82125</v>
      </c>
    </row>
    <row r="2112" spans="1:8" ht="15">
      <c r="A2112" s="108" t="s">
        <v>1187</v>
      </c>
      <c r="B2112" s="109">
        <v>40464</v>
      </c>
      <c r="C2112" s="110">
        <v>2010</v>
      </c>
      <c r="D2112" s="111" t="s">
        <v>231</v>
      </c>
      <c r="E2112" s="111">
        <v>2</v>
      </c>
      <c r="F2112" s="111">
        <v>13</v>
      </c>
      <c r="G2112" s="111" t="s">
        <v>281</v>
      </c>
      <c r="H2112" s="112">
        <v>66449</v>
      </c>
    </row>
    <row r="2113" spans="1:8" ht="15">
      <c r="A2113" s="108" t="s">
        <v>1187</v>
      </c>
      <c r="B2113" s="109">
        <v>40465</v>
      </c>
      <c r="C2113" s="110">
        <v>2010</v>
      </c>
      <c r="D2113" s="111" t="s">
        <v>231</v>
      </c>
      <c r="E2113" s="111">
        <v>2</v>
      </c>
      <c r="F2113" s="111">
        <v>14</v>
      </c>
      <c r="G2113" s="111" t="s">
        <v>282</v>
      </c>
      <c r="H2113" s="112">
        <v>72984</v>
      </c>
    </row>
    <row r="2114" spans="1:8" ht="15">
      <c r="A2114" s="108" t="s">
        <v>1187</v>
      </c>
      <c r="B2114" s="109">
        <v>40466</v>
      </c>
      <c r="C2114" s="110">
        <v>2010</v>
      </c>
      <c r="D2114" s="111" t="s">
        <v>231</v>
      </c>
      <c r="E2114" s="111">
        <v>3</v>
      </c>
      <c r="F2114" s="111">
        <v>15</v>
      </c>
      <c r="G2114" s="111" t="s">
        <v>1343</v>
      </c>
      <c r="H2114" s="112">
        <v>63061</v>
      </c>
    </row>
    <row r="2115" spans="1:8" ht="15">
      <c r="A2115" s="108" t="s">
        <v>1187</v>
      </c>
      <c r="B2115" s="109">
        <v>40467</v>
      </c>
      <c r="C2115" s="110">
        <v>2010</v>
      </c>
      <c r="D2115" s="111" t="s">
        <v>231</v>
      </c>
      <c r="E2115" s="111">
        <v>3</v>
      </c>
      <c r="F2115" s="111">
        <v>16</v>
      </c>
      <c r="G2115" s="111" t="s">
        <v>1342</v>
      </c>
      <c r="H2115" s="112">
        <v>22582</v>
      </c>
    </row>
    <row r="2116" spans="1:8" ht="15">
      <c r="A2116" s="108" t="s">
        <v>1187</v>
      </c>
      <c r="B2116" s="109">
        <v>40468</v>
      </c>
      <c r="C2116" s="110">
        <v>2010</v>
      </c>
      <c r="D2116" s="111" t="s">
        <v>231</v>
      </c>
      <c r="E2116" s="111">
        <v>3</v>
      </c>
      <c r="F2116" s="111">
        <v>17</v>
      </c>
      <c r="G2116" s="111" t="s">
        <v>278</v>
      </c>
      <c r="H2116" s="112">
        <v>50863</v>
      </c>
    </row>
    <row r="2117" spans="1:8" ht="15">
      <c r="A2117" s="108" t="s">
        <v>1187</v>
      </c>
      <c r="B2117" s="109">
        <v>40469</v>
      </c>
      <c r="C2117" s="110">
        <v>2010</v>
      </c>
      <c r="D2117" s="111" t="s">
        <v>231</v>
      </c>
      <c r="E2117" s="111">
        <v>3</v>
      </c>
      <c r="F2117" s="111">
        <v>18</v>
      </c>
      <c r="G2117" s="111" t="s">
        <v>279</v>
      </c>
      <c r="H2117" s="112">
        <v>23801</v>
      </c>
    </row>
    <row r="2118" spans="1:8" ht="15">
      <c r="A2118" s="108" t="s">
        <v>1187</v>
      </c>
      <c r="B2118" s="109">
        <v>40470</v>
      </c>
      <c r="C2118" s="110">
        <v>2010</v>
      </c>
      <c r="D2118" s="111" t="s">
        <v>231</v>
      </c>
      <c r="E2118" s="111">
        <v>3</v>
      </c>
      <c r="F2118" s="111">
        <v>19</v>
      </c>
      <c r="G2118" s="111" t="s">
        <v>280</v>
      </c>
      <c r="H2118" s="112">
        <v>70473</v>
      </c>
    </row>
    <row r="2119" spans="1:8" ht="15">
      <c r="A2119" s="108" t="s">
        <v>1187</v>
      </c>
      <c r="B2119" s="109">
        <v>40471</v>
      </c>
      <c r="C2119" s="110">
        <v>2010</v>
      </c>
      <c r="D2119" s="111" t="s">
        <v>231</v>
      </c>
      <c r="E2119" s="111">
        <v>3</v>
      </c>
      <c r="F2119" s="111">
        <v>20</v>
      </c>
      <c r="G2119" s="111" t="s">
        <v>281</v>
      </c>
      <c r="H2119" s="112">
        <v>32467</v>
      </c>
    </row>
    <row r="2120" spans="1:8" ht="15">
      <c r="A2120" s="108" t="s">
        <v>1187</v>
      </c>
      <c r="B2120" s="109">
        <v>40472</v>
      </c>
      <c r="C2120" s="110">
        <v>2010</v>
      </c>
      <c r="D2120" s="111" t="s">
        <v>231</v>
      </c>
      <c r="E2120" s="111">
        <v>3</v>
      </c>
      <c r="F2120" s="111">
        <v>21</v>
      </c>
      <c r="G2120" s="111" t="s">
        <v>282</v>
      </c>
      <c r="H2120" s="112">
        <v>71407</v>
      </c>
    </row>
    <row r="2121" spans="1:8" ht="15">
      <c r="A2121" s="108" t="s">
        <v>1187</v>
      </c>
      <c r="B2121" s="109">
        <v>40473</v>
      </c>
      <c r="C2121" s="110">
        <v>2010</v>
      </c>
      <c r="D2121" s="111" t="s">
        <v>231</v>
      </c>
      <c r="E2121" s="111">
        <v>4</v>
      </c>
      <c r="F2121" s="111">
        <v>22</v>
      </c>
      <c r="G2121" s="111" t="s">
        <v>1343</v>
      </c>
      <c r="H2121" s="112">
        <v>27420</v>
      </c>
    </row>
    <row r="2122" spans="1:8" ht="15">
      <c r="A2122" s="108" t="s">
        <v>1187</v>
      </c>
      <c r="B2122" s="109">
        <v>40474</v>
      </c>
      <c r="C2122" s="110">
        <v>2010</v>
      </c>
      <c r="D2122" s="111" t="s">
        <v>231</v>
      </c>
      <c r="E2122" s="111">
        <v>4</v>
      </c>
      <c r="F2122" s="111">
        <v>23</v>
      </c>
      <c r="G2122" s="111" t="s">
        <v>1342</v>
      </c>
      <c r="H2122" s="112">
        <v>66558</v>
      </c>
    </row>
    <row r="2123" spans="1:8" ht="15">
      <c r="A2123" s="108" t="s">
        <v>1187</v>
      </c>
      <c r="B2123" s="109">
        <v>40475</v>
      </c>
      <c r="C2123" s="110">
        <v>2010</v>
      </c>
      <c r="D2123" s="111" t="s">
        <v>231</v>
      </c>
      <c r="E2123" s="111">
        <v>4</v>
      </c>
      <c r="F2123" s="111">
        <v>24</v>
      </c>
      <c r="G2123" s="111" t="s">
        <v>278</v>
      </c>
      <c r="H2123" s="112">
        <v>61140</v>
      </c>
    </row>
    <row r="2124" spans="1:8" ht="15">
      <c r="A2124" s="108" t="s">
        <v>1187</v>
      </c>
      <c r="B2124" s="109">
        <v>40476</v>
      </c>
      <c r="C2124" s="110">
        <v>2010</v>
      </c>
      <c r="D2124" s="111" t="s">
        <v>231</v>
      </c>
      <c r="E2124" s="111">
        <v>4</v>
      </c>
      <c r="F2124" s="111">
        <v>25</v>
      </c>
      <c r="G2124" s="111" t="s">
        <v>279</v>
      </c>
      <c r="H2124" s="112">
        <v>62516</v>
      </c>
    </row>
    <row r="2125" spans="1:8" ht="15">
      <c r="A2125" s="108" t="s">
        <v>1187</v>
      </c>
      <c r="B2125" s="109">
        <v>40477</v>
      </c>
      <c r="C2125" s="110">
        <v>2010</v>
      </c>
      <c r="D2125" s="111" t="s">
        <v>231</v>
      </c>
      <c r="E2125" s="111">
        <v>4</v>
      </c>
      <c r="F2125" s="111">
        <v>26</v>
      </c>
      <c r="G2125" s="111" t="s">
        <v>280</v>
      </c>
      <c r="H2125" s="112">
        <v>21258</v>
      </c>
    </row>
    <row r="2126" spans="1:8" ht="15">
      <c r="A2126" s="108" t="s">
        <v>1187</v>
      </c>
      <c r="B2126" s="109">
        <v>40478</v>
      </c>
      <c r="C2126" s="110">
        <v>2010</v>
      </c>
      <c r="D2126" s="111" t="s">
        <v>231</v>
      </c>
      <c r="E2126" s="111">
        <v>4</v>
      </c>
      <c r="F2126" s="111">
        <v>27</v>
      </c>
      <c r="G2126" s="111" t="s">
        <v>281</v>
      </c>
      <c r="H2126" s="112">
        <v>78657</v>
      </c>
    </row>
    <row r="2127" spans="1:8" ht="15">
      <c r="A2127" s="108" t="s">
        <v>1187</v>
      </c>
      <c r="B2127" s="109">
        <v>40479</v>
      </c>
      <c r="C2127" s="110">
        <v>2010</v>
      </c>
      <c r="D2127" s="111" t="s">
        <v>231</v>
      </c>
      <c r="E2127" s="111">
        <v>4</v>
      </c>
      <c r="F2127" s="111">
        <v>28</v>
      </c>
      <c r="G2127" s="111" t="s">
        <v>282</v>
      </c>
      <c r="H2127" s="112">
        <v>42628</v>
      </c>
    </row>
    <row r="2128" spans="1:8" ht="15">
      <c r="A2128" s="108" t="s">
        <v>1187</v>
      </c>
      <c r="B2128" s="109">
        <v>40480</v>
      </c>
      <c r="C2128" s="110">
        <v>2010</v>
      </c>
      <c r="D2128" s="111" t="s">
        <v>231</v>
      </c>
      <c r="E2128" s="111">
        <v>5</v>
      </c>
      <c r="F2128" s="111">
        <v>29</v>
      </c>
      <c r="G2128" s="111" t="s">
        <v>1343</v>
      </c>
      <c r="H2128" s="112">
        <v>16320</v>
      </c>
    </row>
    <row r="2129" spans="1:8" ht="15">
      <c r="A2129" s="108" t="s">
        <v>1187</v>
      </c>
      <c r="B2129" s="109">
        <v>40481</v>
      </c>
      <c r="C2129" s="110">
        <v>2010</v>
      </c>
      <c r="D2129" s="111" t="s">
        <v>231</v>
      </c>
      <c r="E2129" s="111">
        <v>5</v>
      </c>
      <c r="F2129" s="111">
        <v>30</v>
      </c>
      <c r="G2129" s="111" t="s">
        <v>1342</v>
      </c>
      <c r="H2129" s="112">
        <v>55761</v>
      </c>
    </row>
    <row r="2130" spans="1:8" ht="15">
      <c r="A2130" s="108" t="s">
        <v>1187</v>
      </c>
      <c r="B2130" s="109">
        <v>40482</v>
      </c>
      <c r="C2130" s="110">
        <v>2010</v>
      </c>
      <c r="D2130" s="111" t="s">
        <v>231</v>
      </c>
      <c r="E2130" s="111">
        <v>5</v>
      </c>
      <c r="F2130" s="111">
        <v>31</v>
      </c>
      <c r="G2130" s="111" t="s">
        <v>278</v>
      </c>
      <c r="H2130" s="112">
        <v>42105</v>
      </c>
    </row>
    <row r="2131" spans="1:8" ht="15">
      <c r="A2131" s="108" t="s">
        <v>1187</v>
      </c>
      <c r="B2131" s="109">
        <v>40483</v>
      </c>
      <c r="C2131" s="110">
        <v>2010</v>
      </c>
      <c r="D2131" s="111" t="s">
        <v>232</v>
      </c>
      <c r="E2131" s="111">
        <v>1</v>
      </c>
      <c r="F2131" s="111">
        <v>1</v>
      </c>
      <c r="G2131" s="111" t="s">
        <v>279</v>
      </c>
      <c r="H2131" s="112">
        <v>106027</v>
      </c>
    </row>
    <row r="2132" spans="1:8" ht="15">
      <c r="A2132" s="108" t="s">
        <v>1187</v>
      </c>
      <c r="B2132" s="109">
        <v>40484</v>
      </c>
      <c r="C2132" s="110">
        <v>2010</v>
      </c>
      <c r="D2132" s="111" t="s">
        <v>232</v>
      </c>
      <c r="E2132" s="111">
        <v>1</v>
      </c>
      <c r="F2132" s="111">
        <v>2</v>
      </c>
      <c r="G2132" s="111" t="s">
        <v>280</v>
      </c>
      <c r="H2132" s="112">
        <v>124558</v>
      </c>
    </row>
    <row r="2133" spans="1:8" ht="15">
      <c r="A2133" s="108" t="s">
        <v>1187</v>
      </c>
      <c r="B2133" s="109">
        <v>40485</v>
      </c>
      <c r="C2133" s="110">
        <v>2010</v>
      </c>
      <c r="D2133" s="111" t="s">
        <v>232</v>
      </c>
      <c r="E2133" s="111">
        <v>1</v>
      </c>
      <c r="F2133" s="111">
        <v>3</v>
      </c>
      <c r="G2133" s="111" t="s">
        <v>281</v>
      </c>
      <c r="H2133" s="112">
        <v>108144</v>
      </c>
    </row>
    <row r="2134" spans="1:8" ht="15">
      <c r="A2134" s="108" t="s">
        <v>1187</v>
      </c>
      <c r="B2134" s="109">
        <v>40486</v>
      </c>
      <c r="C2134" s="110">
        <v>2010</v>
      </c>
      <c r="D2134" s="111" t="s">
        <v>232</v>
      </c>
      <c r="E2134" s="111">
        <v>1</v>
      </c>
      <c r="F2134" s="111">
        <v>4</v>
      </c>
      <c r="G2134" s="111" t="s">
        <v>282</v>
      </c>
      <c r="H2134" s="112">
        <v>120832</v>
      </c>
    </row>
    <row r="2135" spans="1:8" ht="15">
      <c r="A2135" s="108" t="s">
        <v>1187</v>
      </c>
      <c r="B2135" s="109">
        <v>40487</v>
      </c>
      <c r="C2135" s="110">
        <v>2010</v>
      </c>
      <c r="D2135" s="111" t="s">
        <v>232</v>
      </c>
      <c r="E2135" s="111">
        <v>1</v>
      </c>
      <c r="F2135" s="111">
        <v>5</v>
      </c>
      <c r="G2135" s="111" t="s">
        <v>1343</v>
      </c>
      <c r="H2135" s="112">
        <v>92147</v>
      </c>
    </row>
    <row r="2136" spans="1:8" ht="15">
      <c r="A2136" s="108" t="s">
        <v>1187</v>
      </c>
      <c r="B2136" s="109">
        <v>40488</v>
      </c>
      <c r="C2136" s="110">
        <v>2010</v>
      </c>
      <c r="D2136" s="111" t="s">
        <v>232</v>
      </c>
      <c r="E2136" s="111">
        <v>1</v>
      </c>
      <c r="F2136" s="111">
        <v>6</v>
      </c>
      <c r="G2136" s="111" t="s">
        <v>1342</v>
      </c>
      <c r="H2136" s="112">
        <v>152766</v>
      </c>
    </row>
    <row r="2137" spans="1:8" ht="15">
      <c r="A2137" s="108" t="s">
        <v>1187</v>
      </c>
      <c r="B2137" s="109">
        <v>40489</v>
      </c>
      <c r="C2137" s="110">
        <v>2010</v>
      </c>
      <c r="D2137" s="111" t="s">
        <v>232</v>
      </c>
      <c r="E2137" s="111">
        <v>1</v>
      </c>
      <c r="F2137" s="111">
        <v>7</v>
      </c>
      <c r="G2137" s="111" t="s">
        <v>278</v>
      </c>
      <c r="H2137" s="112">
        <v>92760</v>
      </c>
    </row>
    <row r="2138" spans="1:8" ht="15">
      <c r="A2138" s="108" t="s">
        <v>1187</v>
      </c>
      <c r="B2138" s="109">
        <v>40490</v>
      </c>
      <c r="C2138" s="110">
        <v>2010</v>
      </c>
      <c r="D2138" s="111" t="s">
        <v>232</v>
      </c>
      <c r="E2138" s="111">
        <v>2</v>
      </c>
      <c r="F2138" s="111">
        <v>8</v>
      </c>
      <c r="G2138" s="111" t="s">
        <v>279</v>
      </c>
      <c r="H2138" s="112">
        <v>71392</v>
      </c>
    </row>
    <row r="2139" spans="1:8" ht="15">
      <c r="A2139" s="108" t="s">
        <v>1187</v>
      </c>
      <c r="B2139" s="109">
        <v>40491</v>
      </c>
      <c r="C2139" s="110">
        <v>2010</v>
      </c>
      <c r="D2139" s="111" t="s">
        <v>232</v>
      </c>
      <c r="E2139" s="111">
        <v>2</v>
      </c>
      <c r="F2139" s="111">
        <v>9</v>
      </c>
      <c r="G2139" s="111" t="s">
        <v>280</v>
      </c>
      <c r="H2139" s="112">
        <v>131075</v>
      </c>
    </row>
    <row r="2140" spans="1:8" ht="15">
      <c r="A2140" s="108" t="s">
        <v>1187</v>
      </c>
      <c r="B2140" s="109">
        <v>40492</v>
      </c>
      <c r="C2140" s="110">
        <v>2010</v>
      </c>
      <c r="D2140" s="111" t="s">
        <v>232</v>
      </c>
      <c r="E2140" s="111">
        <v>2</v>
      </c>
      <c r="F2140" s="111">
        <v>10</v>
      </c>
      <c r="G2140" s="111" t="s">
        <v>281</v>
      </c>
      <c r="H2140" s="112">
        <v>94539</v>
      </c>
    </row>
    <row r="2141" spans="1:8" ht="15">
      <c r="A2141" s="108" t="s">
        <v>1187</v>
      </c>
      <c r="B2141" s="109">
        <v>40493</v>
      </c>
      <c r="C2141" s="110">
        <v>2010</v>
      </c>
      <c r="D2141" s="111" t="s">
        <v>232</v>
      </c>
      <c r="E2141" s="111">
        <v>2</v>
      </c>
      <c r="F2141" s="111">
        <v>11</v>
      </c>
      <c r="G2141" s="111" t="s">
        <v>282</v>
      </c>
      <c r="H2141" s="112">
        <v>64676</v>
      </c>
    </row>
    <row r="2142" spans="1:8" ht="15">
      <c r="A2142" s="108" t="s">
        <v>1187</v>
      </c>
      <c r="B2142" s="109">
        <v>40494</v>
      </c>
      <c r="C2142" s="110">
        <v>2010</v>
      </c>
      <c r="D2142" s="111" t="s">
        <v>232</v>
      </c>
      <c r="E2142" s="111">
        <v>2</v>
      </c>
      <c r="F2142" s="111">
        <v>12</v>
      </c>
      <c r="G2142" s="111" t="s">
        <v>1343</v>
      </c>
      <c r="H2142" s="112">
        <v>159443</v>
      </c>
    </row>
    <row r="2143" spans="1:8" ht="15">
      <c r="A2143" s="108" t="s">
        <v>1187</v>
      </c>
      <c r="B2143" s="109">
        <v>40495</v>
      </c>
      <c r="C2143" s="110">
        <v>2010</v>
      </c>
      <c r="D2143" s="111" t="s">
        <v>232</v>
      </c>
      <c r="E2143" s="111">
        <v>2</v>
      </c>
      <c r="F2143" s="111">
        <v>13</v>
      </c>
      <c r="G2143" s="111" t="s">
        <v>1342</v>
      </c>
      <c r="H2143" s="112">
        <v>71483</v>
      </c>
    </row>
    <row r="2144" spans="1:8" ht="15">
      <c r="A2144" s="108" t="s">
        <v>1187</v>
      </c>
      <c r="B2144" s="109">
        <v>40496</v>
      </c>
      <c r="C2144" s="110">
        <v>2010</v>
      </c>
      <c r="D2144" s="111" t="s">
        <v>232</v>
      </c>
      <c r="E2144" s="111">
        <v>2</v>
      </c>
      <c r="F2144" s="111">
        <v>14</v>
      </c>
      <c r="G2144" s="111" t="s">
        <v>278</v>
      </c>
      <c r="H2144" s="112">
        <v>79894</v>
      </c>
    </row>
    <row r="2145" spans="1:8" ht="15">
      <c r="A2145" s="108" t="s">
        <v>1187</v>
      </c>
      <c r="B2145" s="109">
        <v>40497</v>
      </c>
      <c r="C2145" s="110">
        <v>2010</v>
      </c>
      <c r="D2145" s="111" t="s">
        <v>232</v>
      </c>
      <c r="E2145" s="111">
        <v>3</v>
      </c>
      <c r="F2145" s="111">
        <v>15</v>
      </c>
      <c r="G2145" s="111" t="s">
        <v>279</v>
      </c>
      <c r="H2145" s="112">
        <v>64652</v>
      </c>
    </row>
    <row r="2146" spans="1:8" ht="15">
      <c r="A2146" s="108" t="s">
        <v>1187</v>
      </c>
      <c r="B2146" s="109">
        <v>40498</v>
      </c>
      <c r="C2146" s="110">
        <v>2010</v>
      </c>
      <c r="D2146" s="111" t="s">
        <v>232</v>
      </c>
      <c r="E2146" s="111">
        <v>3</v>
      </c>
      <c r="F2146" s="111">
        <v>16</v>
      </c>
      <c r="G2146" s="111" t="s">
        <v>280</v>
      </c>
      <c r="H2146" s="112">
        <v>135553</v>
      </c>
    </row>
    <row r="2147" spans="1:8" ht="15">
      <c r="A2147" s="108" t="s">
        <v>1187</v>
      </c>
      <c r="B2147" s="109">
        <v>40499</v>
      </c>
      <c r="C2147" s="110">
        <v>2010</v>
      </c>
      <c r="D2147" s="111" t="s">
        <v>232</v>
      </c>
      <c r="E2147" s="111">
        <v>3</v>
      </c>
      <c r="F2147" s="111">
        <v>17</v>
      </c>
      <c r="G2147" s="111" t="s">
        <v>281</v>
      </c>
      <c r="H2147" s="112">
        <v>134845</v>
      </c>
    </row>
    <row r="2148" spans="1:8" ht="15">
      <c r="A2148" s="108" t="s">
        <v>1187</v>
      </c>
      <c r="B2148" s="109">
        <v>40500</v>
      </c>
      <c r="C2148" s="110">
        <v>2010</v>
      </c>
      <c r="D2148" s="111" t="s">
        <v>232</v>
      </c>
      <c r="E2148" s="111">
        <v>3</v>
      </c>
      <c r="F2148" s="111">
        <v>18</v>
      </c>
      <c r="G2148" s="111" t="s">
        <v>282</v>
      </c>
      <c r="H2148" s="112">
        <v>157161</v>
      </c>
    </row>
    <row r="2149" spans="1:8" ht="15">
      <c r="A2149" s="108" t="s">
        <v>1187</v>
      </c>
      <c r="B2149" s="109">
        <v>40501</v>
      </c>
      <c r="C2149" s="110">
        <v>2010</v>
      </c>
      <c r="D2149" s="111" t="s">
        <v>232</v>
      </c>
      <c r="E2149" s="111">
        <v>3</v>
      </c>
      <c r="F2149" s="111">
        <v>19</v>
      </c>
      <c r="G2149" s="111" t="s">
        <v>1343</v>
      </c>
      <c r="H2149" s="112">
        <v>105008</v>
      </c>
    </row>
    <row r="2150" spans="1:8" ht="15">
      <c r="A2150" s="108" t="s">
        <v>1187</v>
      </c>
      <c r="B2150" s="109">
        <v>40502</v>
      </c>
      <c r="C2150" s="110">
        <v>2010</v>
      </c>
      <c r="D2150" s="111" t="s">
        <v>232</v>
      </c>
      <c r="E2150" s="111">
        <v>3</v>
      </c>
      <c r="F2150" s="111">
        <v>20</v>
      </c>
      <c r="G2150" s="111" t="s">
        <v>1342</v>
      </c>
      <c r="H2150" s="112">
        <v>147683</v>
      </c>
    </row>
    <row r="2151" spans="1:8" ht="15">
      <c r="A2151" s="108" t="s">
        <v>1187</v>
      </c>
      <c r="B2151" s="109">
        <v>40503</v>
      </c>
      <c r="C2151" s="110">
        <v>2010</v>
      </c>
      <c r="D2151" s="111" t="s">
        <v>232</v>
      </c>
      <c r="E2151" s="111">
        <v>3</v>
      </c>
      <c r="F2151" s="111">
        <v>21</v>
      </c>
      <c r="G2151" s="111" t="s">
        <v>278</v>
      </c>
      <c r="H2151" s="112">
        <v>157798</v>
      </c>
    </row>
    <row r="2152" spans="1:8" ht="15">
      <c r="A2152" s="108" t="s">
        <v>1187</v>
      </c>
      <c r="B2152" s="109">
        <v>40504</v>
      </c>
      <c r="C2152" s="110">
        <v>2010</v>
      </c>
      <c r="D2152" s="111" t="s">
        <v>232</v>
      </c>
      <c r="E2152" s="111">
        <v>4</v>
      </c>
      <c r="F2152" s="111">
        <v>22</v>
      </c>
      <c r="G2152" s="111" t="s">
        <v>279</v>
      </c>
      <c r="H2152" s="112">
        <v>42859</v>
      </c>
    </row>
    <row r="2153" spans="1:8" ht="15">
      <c r="A2153" s="108" t="s">
        <v>1187</v>
      </c>
      <c r="B2153" s="109">
        <v>40505</v>
      </c>
      <c r="C2153" s="110">
        <v>2010</v>
      </c>
      <c r="D2153" s="111" t="s">
        <v>232</v>
      </c>
      <c r="E2153" s="111">
        <v>4</v>
      </c>
      <c r="F2153" s="111">
        <v>23</v>
      </c>
      <c r="G2153" s="111" t="s">
        <v>280</v>
      </c>
      <c r="H2153" s="112">
        <v>153417</v>
      </c>
    </row>
    <row r="2154" spans="1:8" ht="15">
      <c r="A2154" s="108" t="s">
        <v>1187</v>
      </c>
      <c r="B2154" s="109">
        <v>40506</v>
      </c>
      <c r="C2154" s="110">
        <v>2010</v>
      </c>
      <c r="D2154" s="111" t="s">
        <v>232</v>
      </c>
      <c r="E2154" s="111">
        <v>4</v>
      </c>
      <c r="F2154" s="111">
        <v>24</v>
      </c>
      <c r="G2154" s="111" t="s">
        <v>281</v>
      </c>
      <c r="H2154" s="112">
        <v>73518</v>
      </c>
    </row>
    <row r="2155" spans="1:8" ht="15">
      <c r="A2155" s="108" t="s">
        <v>1187</v>
      </c>
      <c r="B2155" s="109">
        <v>40507</v>
      </c>
      <c r="C2155" s="110">
        <v>2010</v>
      </c>
      <c r="D2155" s="111" t="s">
        <v>232</v>
      </c>
      <c r="E2155" s="111">
        <v>4</v>
      </c>
      <c r="F2155" s="111">
        <v>25</v>
      </c>
      <c r="G2155" s="111" t="s">
        <v>282</v>
      </c>
      <c r="H2155" s="112">
        <v>78299</v>
      </c>
    </row>
    <row r="2156" spans="1:8" ht="15">
      <c r="A2156" s="108" t="s">
        <v>1187</v>
      </c>
      <c r="B2156" s="109">
        <v>40508</v>
      </c>
      <c r="C2156" s="110">
        <v>2010</v>
      </c>
      <c r="D2156" s="111" t="s">
        <v>232</v>
      </c>
      <c r="E2156" s="111">
        <v>4</v>
      </c>
      <c r="F2156" s="111">
        <v>26</v>
      </c>
      <c r="G2156" s="111" t="s">
        <v>1343</v>
      </c>
      <c r="H2156" s="112">
        <v>147301</v>
      </c>
    </row>
    <row r="2157" spans="1:8" ht="15">
      <c r="A2157" s="108" t="s">
        <v>1187</v>
      </c>
      <c r="B2157" s="109">
        <v>40509</v>
      </c>
      <c r="C2157" s="110">
        <v>2010</v>
      </c>
      <c r="D2157" s="111" t="s">
        <v>232</v>
      </c>
      <c r="E2157" s="111">
        <v>4</v>
      </c>
      <c r="F2157" s="111">
        <v>27</v>
      </c>
      <c r="G2157" s="111" t="s">
        <v>1342</v>
      </c>
      <c r="H2157" s="112">
        <v>62144</v>
      </c>
    </row>
    <row r="2158" spans="1:8" ht="15">
      <c r="A2158" s="108" t="s">
        <v>1187</v>
      </c>
      <c r="B2158" s="109">
        <v>40510</v>
      </c>
      <c r="C2158" s="110">
        <v>2010</v>
      </c>
      <c r="D2158" s="111" t="s">
        <v>232</v>
      </c>
      <c r="E2158" s="111">
        <v>4</v>
      </c>
      <c r="F2158" s="111">
        <v>28</v>
      </c>
      <c r="G2158" s="111" t="s">
        <v>278</v>
      </c>
      <c r="H2158" s="112">
        <v>121750</v>
      </c>
    </row>
    <row r="2159" spans="1:8" ht="15">
      <c r="A2159" s="108" t="s">
        <v>1187</v>
      </c>
      <c r="B2159" s="109">
        <v>40511</v>
      </c>
      <c r="C2159" s="110">
        <v>2010</v>
      </c>
      <c r="D2159" s="111" t="s">
        <v>232</v>
      </c>
      <c r="E2159" s="111">
        <v>5</v>
      </c>
      <c r="F2159" s="111">
        <v>29</v>
      </c>
      <c r="G2159" s="111" t="s">
        <v>279</v>
      </c>
      <c r="H2159" s="112">
        <v>71095</v>
      </c>
    </row>
    <row r="2160" spans="1:8" ht="15">
      <c r="A2160" s="108" t="s">
        <v>1187</v>
      </c>
      <c r="B2160" s="109">
        <v>40512</v>
      </c>
      <c r="C2160" s="110">
        <v>2010</v>
      </c>
      <c r="D2160" s="111" t="s">
        <v>232</v>
      </c>
      <c r="E2160" s="111">
        <v>5</v>
      </c>
      <c r="F2160" s="111">
        <v>30</v>
      </c>
      <c r="G2160" s="111" t="s">
        <v>280</v>
      </c>
      <c r="H2160" s="112">
        <v>159834</v>
      </c>
    </row>
    <row r="2161" spans="1:8" ht="15">
      <c r="A2161" s="108" t="s">
        <v>1187</v>
      </c>
      <c r="B2161" s="109">
        <v>40513</v>
      </c>
      <c r="C2161" s="110">
        <v>2010</v>
      </c>
      <c r="D2161" s="111" t="s">
        <v>233</v>
      </c>
      <c r="E2161" s="111">
        <v>1</v>
      </c>
      <c r="F2161" s="111">
        <v>1</v>
      </c>
      <c r="G2161" s="111" t="s">
        <v>281</v>
      </c>
      <c r="H2161" s="112">
        <v>124555</v>
      </c>
    </row>
    <row r="2162" spans="1:8" ht="15">
      <c r="A2162" s="108" t="s">
        <v>1187</v>
      </c>
      <c r="B2162" s="109">
        <v>40514</v>
      </c>
      <c r="C2162" s="110">
        <v>2010</v>
      </c>
      <c r="D2162" s="111" t="s">
        <v>233</v>
      </c>
      <c r="E2162" s="111">
        <v>1</v>
      </c>
      <c r="F2162" s="111">
        <v>2</v>
      </c>
      <c r="G2162" s="111" t="s">
        <v>282</v>
      </c>
      <c r="H2162" s="112">
        <v>97247</v>
      </c>
    </row>
    <row r="2163" spans="1:8" ht="15">
      <c r="A2163" s="108" t="s">
        <v>1187</v>
      </c>
      <c r="B2163" s="109">
        <v>40515</v>
      </c>
      <c r="C2163" s="110">
        <v>2010</v>
      </c>
      <c r="D2163" s="111" t="s">
        <v>233</v>
      </c>
      <c r="E2163" s="111">
        <v>1</v>
      </c>
      <c r="F2163" s="111">
        <v>3</v>
      </c>
      <c r="G2163" s="111" t="s">
        <v>1343</v>
      </c>
      <c r="H2163" s="112">
        <v>45119</v>
      </c>
    </row>
    <row r="2164" spans="1:8" ht="15">
      <c r="A2164" s="108" t="s">
        <v>1187</v>
      </c>
      <c r="B2164" s="109">
        <v>40516</v>
      </c>
      <c r="C2164" s="110">
        <v>2010</v>
      </c>
      <c r="D2164" s="111" t="s">
        <v>233</v>
      </c>
      <c r="E2164" s="111">
        <v>1</v>
      </c>
      <c r="F2164" s="111">
        <v>4</v>
      </c>
      <c r="G2164" s="111" t="s">
        <v>1342</v>
      </c>
      <c r="H2164" s="112">
        <v>49484</v>
      </c>
    </row>
    <row r="2165" spans="1:8" ht="15">
      <c r="A2165" s="108" t="s">
        <v>1187</v>
      </c>
      <c r="B2165" s="109">
        <v>40517</v>
      </c>
      <c r="C2165" s="110">
        <v>2010</v>
      </c>
      <c r="D2165" s="111" t="s">
        <v>233</v>
      </c>
      <c r="E2165" s="111">
        <v>1</v>
      </c>
      <c r="F2165" s="111">
        <v>5</v>
      </c>
      <c r="G2165" s="111" t="s">
        <v>278</v>
      </c>
      <c r="H2165" s="112">
        <v>66395</v>
      </c>
    </row>
    <row r="2166" spans="1:8" ht="15">
      <c r="A2166" s="108" t="s">
        <v>1187</v>
      </c>
      <c r="B2166" s="109">
        <v>40518</v>
      </c>
      <c r="C2166" s="110">
        <v>2010</v>
      </c>
      <c r="D2166" s="111" t="s">
        <v>233</v>
      </c>
      <c r="E2166" s="111">
        <v>1</v>
      </c>
      <c r="F2166" s="111">
        <v>6</v>
      </c>
      <c r="G2166" s="111" t="s">
        <v>279</v>
      </c>
      <c r="H2166" s="112">
        <v>86275</v>
      </c>
    </row>
    <row r="2167" spans="1:8" ht="15">
      <c r="A2167" s="108" t="s">
        <v>1187</v>
      </c>
      <c r="B2167" s="109">
        <v>40519</v>
      </c>
      <c r="C2167" s="110">
        <v>2010</v>
      </c>
      <c r="D2167" s="111" t="s">
        <v>233</v>
      </c>
      <c r="E2167" s="111">
        <v>1</v>
      </c>
      <c r="F2167" s="111">
        <v>7</v>
      </c>
      <c r="G2167" s="111" t="s">
        <v>280</v>
      </c>
      <c r="H2167" s="112">
        <v>143174</v>
      </c>
    </row>
    <row r="2168" spans="1:8" ht="15">
      <c r="A2168" s="108" t="s">
        <v>1187</v>
      </c>
      <c r="B2168" s="109">
        <v>40520</v>
      </c>
      <c r="C2168" s="110">
        <v>2010</v>
      </c>
      <c r="D2168" s="111" t="s">
        <v>233</v>
      </c>
      <c r="E2168" s="111">
        <v>2</v>
      </c>
      <c r="F2168" s="111">
        <v>8</v>
      </c>
      <c r="G2168" s="111" t="s">
        <v>281</v>
      </c>
      <c r="H2168" s="112">
        <v>107679</v>
      </c>
    </row>
    <row r="2169" spans="1:8" ht="15">
      <c r="A2169" s="108" t="s">
        <v>1187</v>
      </c>
      <c r="B2169" s="109">
        <v>40521</v>
      </c>
      <c r="C2169" s="110">
        <v>2010</v>
      </c>
      <c r="D2169" s="111" t="s">
        <v>233</v>
      </c>
      <c r="E2169" s="111">
        <v>2</v>
      </c>
      <c r="F2169" s="111">
        <v>9</v>
      </c>
      <c r="G2169" s="111" t="s">
        <v>282</v>
      </c>
      <c r="H2169" s="112">
        <v>148635</v>
      </c>
    </row>
    <row r="2170" spans="1:8" ht="15">
      <c r="A2170" s="108" t="s">
        <v>1187</v>
      </c>
      <c r="B2170" s="109">
        <v>40522</v>
      </c>
      <c r="C2170" s="110">
        <v>2010</v>
      </c>
      <c r="D2170" s="111" t="s">
        <v>233</v>
      </c>
      <c r="E2170" s="111">
        <v>2</v>
      </c>
      <c r="F2170" s="111">
        <v>10</v>
      </c>
      <c r="G2170" s="111" t="s">
        <v>1343</v>
      </c>
      <c r="H2170" s="112">
        <v>158637</v>
      </c>
    </row>
    <row r="2171" spans="1:8" ht="15">
      <c r="A2171" s="108" t="s">
        <v>1187</v>
      </c>
      <c r="B2171" s="109">
        <v>40523</v>
      </c>
      <c r="C2171" s="110">
        <v>2010</v>
      </c>
      <c r="D2171" s="111" t="s">
        <v>233</v>
      </c>
      <c r="E2171" s="111">
        <v>2</v>
      </c>
      <c r="F2171" s="111">
        <v>11</v>
      </c>
      <c r="G2171" s="111" t="s">
        <v>1342</v>
      </c>
      <c r="H2171" s="112">
        <v>139311</v>
      </c>
    </row>
    <row r="2172" spans="1:8" ht="15">
      <c r="A2172" s="108" t="s">
        <v>1187</v>
      </c>
      <c r="B2172" s="109">
        <v>40524</v>
      </c>
      <c r="C2172" s="110">
        <v>2010</v>
      </c>
      <c r="D2172" s="111" t="s">
        <v>233</v>
      </c>
      <c r="E2172" s="111">
        <v>2</v>
      </c>
      <c r="F2172" s="111">
        <v>12</v>
      </c>
      <c r="G2172" s="111" t="s">
        <v>278</v>
      </c>
      <c r="H2172" s="112">
        <v>116195</v>
      </c>
    </row>
    <row r="2173" spans="1:8" ht="15">
      <c r="A2173" s="108" t="s">
        <v>1187</v>
      </c>
      <c r="B2173" s="109">
        <v>40525</v>
      </c>
      <c r="C2173" s="110">
        <v>2010</v>
      </c>
      <c r="D2173" s="111" t="s">
        <v>233</v>
      </c>
      <c r="E2173" s="111">
        <v>2</v>
      </c>
      <c r="F2173" s="111">
        <v>13</v>
      </c>
      <c r="G2173" s="111" t="s">
        <v>279</v>
      </c>
      <c r="H2173" s="112">
        <v>112053</v>
      </c>
    </row>
    <row r="2174" spans="1:8" ht="15">
      <c r="A2174" s="108" t="s">
        <v>1187</v>
      </c>
      <c r="B2174" s="109">
        <v>40526</v>
      </c>
      <c r="C2174" s="110">
        <v>2010</v>
      </c>
      <c r="D2174" s="111" t="s">
        <v>233</v>
      </c>
      <c r="E2174" s="111">
        <v>2</v>
      </c>
      <c r="F2174" s="111">
        <v>14</v>
      </c>
      <c r="G2174" s="111" t="s">
        <v>280</v>
      </c>
      <c r="H2174" s="112">
        <v>48407</v>
      </c>
    </row>
    <row r="2175" spans="1:8" ht="15">
      <c r="A2175" s="108" t="s">
        <v>1187</v>
      </c>
      <c r="B2175" s="109">
        <v>40527</v>
      </c>
      <c r="C2175" s="110">
        <v>2010</v>
      </c>
      <c r="D2175" s="111" t="s">
        <v>233</v>
      </c>
      <c r="E2175" s="111">
        <v>3</v>
      </c>
      <c r="F2175" s="111">
        <v>15</v>
      </c>
      <c r="G2175" s="111" t="s">
        <v>281</v>
      </c>
      <c r="H2175" s="112">
        <v>104634</v>
      </c>
    </row>
    <row r="2176" spans="1:8" ht="15">
      <c r="A2176" s="108" t="s">
        <v>1187</v>
      </c>
      <c r="B2176" s="109">
        <v>40528</v>
      </c>
      <c r="C2176" s="110">
        <v>2010</v>
      </c>
      <c r="D2176" s="111" t="s">
        <v>233</v>
      </c>
      <c r="E2176" s="111">
        <v>3</v>
      </c>
      <c r="F2176" s="111">
        <v>16</v>
      </c>
      <c r="G2176" s="111" t="s">
        <v>282</v>
      </c>
      <c r="H2176" s="112">
        <v>114366</v>
      </c>
    </row>
    <row r="2177" spans="1:8" ht="15">
      <c r="A2177" s="108" t="s">
        <v>1187</v>
      </c>
      <c r="B2177" s="109">
        <v>40529</v>
      </c>
      <c r="C2177" s="110">
        <v>2010</v>
      </c>
      <c r="D2177" s="111" t="s">
        <v>233</v>
      </c>
      <c r="E2177" s="111">
        <v>3</v>
      </c>
      <c r="F2177" s="111">
        <v>17</v>
      </c>
      <c r="G2177" s="111" t="s">
        <v>1343</v>
      </c>
      <c r="H2177" s="112">
        <v>73938</v>
      </c>
    </row>
    <row r="2178" spans="1:8" ht="15">
      <c r="A2178" s="108" t="s">
        <v>1187</v>
      </c>
      <c r="B2178" s="109">
        <v>40530</v>
      </c>
      <c r="C2178" s="110">
        <v>2010</v>
      </c>
      <c r="D2178" s="111" t="s">
        <v>233</v>
      </c>
      <c r="E2178" s="111">
        <v>3</v>
      </c>
      <c r="F2178" s="111">
        <v>18</v>
      </c>
      <c r="G2178" s="111" t="s">
        <v>1342</v>
      </c>
      <c r="H2178" s="112">
        <v>111738</v>
      </c>
    </row>
    <row r="2179" spans="1:8" ht="15">
      <c r="A2179" s="108" t="s">
        <v>1187</v>
      </c>
      <c r="B2179" s="109">
        <v>40531</v>
      </c>
      <c r="C2179" s="110">
        <v>2010</v>
      </c>
      <c r="D2179" s="111" t="s">
        <v>233</v>
      </c>
      <c r="E2179" s="111">
        <v>3</v>
      </c>
      <c r="F2179" s="111">
        <v>19</v>
      </c>
      <c r="G2179" s="111" t="s">
        <v>278</v>
      </c>
      <c r="H2179" s="112">
        <v>79984</v>
      </c>
    </row>
    <row r="2180" spans="1:8" ht="15">
      <c r="A2180" s="108" t="s">
        <v>1187</v>
      </c>
      <c r="B2180" s="109">
        <v>40532</v>
      </c>
      <c r="C2180" s="110">
        <v>2010</v>
      </c>
      <c r="D2180" s="111" t="s">
        <v>233</v>
      </c>
      <c r="E2180" s="111">
        <v>3</v>
      </c>
      <c r="F2180" s="111">
        <v>20</v>
      </c>
      <c r="G2180" s="111" t="s">
        <v>279</v>
      </c>
      <c r="H2180" s="112">
        <v>137841</v>
      </c>
    </row>
    <row r="2181" spans="1:8" ht="15">
      <c r="A2181" s="108" t="s">
        <v>1187</v>
      </c>
      <c r="B2181" s="109">
        <v>40533</v>
      </c>
      <c r="C2181" s="110">
        <v>2010</v>
      </c>
      <c r="D2181" s="111" t="s">
        <v>233</v>
      </c>
      <c r="E2181" s="111">
        <v>3</v>
      </c>
      <c r="F2181" s="111">
        <v>21</v>
      </c>
      <c r="G2181" s="111" t="s">
        <v>280</v>
      </c>
      <c r="H2181" s="112">
        <v>51331</v>
      </c>
    </row>
    <row r="2182" spans="1:8" ht="15">
      <c r="A2182" s="108" t="s">
        <v>1187</v>
      </c>
      <c r="B2182" s="109">
        <v>40534</v>
      </c>
      <c r="C2182" s="110">
        <v>2010</v>
      </c>
      <c r="D2182" s="111" t="s">
        <v>233</v>
      </c>
      <c r="E2182" s="111">
        <v>4</v>
      </c>
      <c r="F2182" s="111">
        <v>22</v>
      </c>
      <c r="G2182" s="111" t="s">
        <v>281</v>
      </c>
      <c r="H2182" s="112">
        <v>125411</v>
      </c>
    </row>
    <row r="2183" spans="1:8" ht="15">
      <c r="A2183" s="108" t="s">
        <v>1187</v>
      </c>
      <c r="B2183" s="109">
        <v>40535</v>
      </c>
      <c r="C2183" s="110">
        <v>2010</v>
      </c>
      <c r="D2183" s="111" t="s">
        <v>233</v>
      </c>
      <c r="E2183" s="111">
        <v>4</v>
      </c>
      <c r="F2183" s="111">
        <v>23</v>
      </c>
      <c r="G2183" s="111" t="s">
        <v>282</v>
      </c>
      <c r="H2183" s="112">
        <v>44312</v>
      </c>
    </row>
    <row r="2184" spans="1:8" ht="15">
      <c r="A2184" s="108" t="s">
        <v>1187</v>
      </c>
      <c r="B2184" s="109">
        <v>40536</v>
      </c>
      <c r="C2184" s="110">
        <v>2010</v>
      </c>
      <c r="D2184" s="111" t="s">
        <v>233</v>
      </c>
      <c r="E2184" s="111">
        <v>4</v>
      </c>
      <c r="F2184" s="111">
        <v>24</v>
      </c>
      <c r="G2184" s="111" t="s">
        <v>1343</v>
      </c>
      <c r="H2184" s="112">
        <v>51817</v>
      </c>
    </row>
    <row r="2185" spans="1:8" ht="15">
      <c r="A2185" s="108" t="s">
        <v>1187</v>
      </c>
      <c r="B2185" s="109">
        <v>40537</v>
      </c>
      <c r="C2185" s="110">
        <v>2010</v>
      </c>
      <c r="D2185" s="111" t="s">
        <v>233</v>
      </c>
      <c r="E2185" s="111">
        <v>4</v>
      </c>
      <c r="F2185" s="111">
        <v>25</v>
      </c>
      <c r="G2185" s="111" t="s">
        <v>1342</v>
      </c>
      <c r="H2185" s="112">
        <v>149726</v>
      </c>
    </row>
    <row r="2186" spans="1:8" ht="15">
      <c r="A2186" s="108" t="s">
        <v>1187</v>
      </c>
      <c r="B2186" s="109">
        <v>40538</v>
      </c>
      <c r="C2186" s="110">
        <v>2010</v>
      </c>
      <c r="D2186" s="111" t="s">
        <v>233</v>
      </c>
      <c r="E2186" s="111">
        <v>4</v>
      </c>
      <c r="F2186" s="111">
        <v>26</v>
      </c>
      <c r="G2186" s="111" t="s">
        <v>278</v>
      </c>
      <c r="H2186" s="112">
        <v>45024</v>
      </c>
    </row>
    <row r="2187" spans="1:8" ht="15">
      <c r="A2187" s="108" t="s">
        <v>1187</v>
      </c>
      <c r="B2187" s="109">
        <v>40539</v>
      </c>
      <c r="C2187" s="110">
        <v>2010</v>
      </c>
      <c r="D2187" s="111" t="s">
        <v>233</v>
      </c>
      <c r="E2187" s="111">
        <v>4</v>
      </c>
      <c r="F2187" s="111">
        <v>27</v>
      </c>
      <c r="G2187" s="111" t="s">
        <v>279</v>
      </c>
      <c r="H2187" s="112">
        <v>137569</v>
      </c>
    </row>
    <row r="2188" spans="1:8" ht="15">
      <c r="A2188" s="108" t="s">
        <v>1187</v>
      </c>
      <c r="B2188" s="109">
        <v>40540</v>
      </c>
      <c r="C2188" s="110">
        <v>2010</v>
      </c>
      <c r="D2188" s="111" t="s">
        <v>233</v>
      </c>
      <c r="E2188" s="111">
        <v>4</v>
      </c>
      <c r="F2188" s="111">
        <v>28</v>
      </c>
      <c r="G2188" s="111" t="s">
        <v>280</v>
      </c>
      <c r="H2188" s="112">
        <v>131905</v>
      </c>
    </row>
    <row r="2189" spans="1:8" ht="15">
      <c r="A2189" s="108" t="s">
        <v>1187</v>
      </c>
      <c r="B2189" s="109">
        <v>40541</v>
      </c>
      <c r="C2189" s="110">
        <v>2010</v>
      </c>
      <c r="D2189" s="111" t="s">
        <v>233</v>
      </c>
      <c r="E2189" s="111">
        <v>5</v>
      </c>
      <c r="F2189" s="111">
        <v>29</v>
      </c>
      <c r="G2189" s="111" t="s">
        <v>281</v>
      </c>
      <c r="H2189" s="112">
        <v>152355</v>
      </c>
    </row>
    <row r="2190" spans="1:8" ht="15">
      <c r="A2190" s="108" t="s">
        <v>1187</v>
      </c>
      <c r="B2190" s="109">
        <v>40542</v>
      </c>
      <c r="C2190" s="110">
        <v>2010</v>
      </c>
      <c r="D2190" s="111" t="s">
        <v>233</v>
      </c>
      <c r="E2190" s="111">
        <v>5</v>
      </c>
      <c r="F2190" s="111">
        <v>30</v>
      </c>
      <c r="G2190" s="111" t="s">
        <v>282</v>
      </c>
      <c r="H2190" s="112">
        <v>85004</v>
      </c>
    </row>
    <row r="2191" spans="1:8" ht="15">
      <c r="A2191" s="108" t="s">
        <v>1187</v>
      </c>
      <c r="B2191" s="109">
        <v>40543</v>
      </c>
      <c r="C2191" s="110">
        <v>2010</v>
      </c>
      <c r="D2191" s="111" t="s">
        <v>233</v>
      </c>
      <c r="E2191" s="111">
        <v>5</v>
      </c>
      <c r="F2191" s="111">
        <v>31</v>
      </c>
      <c r="G2191" s="111" t="s">
        <v>1343</v>
      </c>
      <c r="H2191" s="112">
        <v>94782</v>
      </c>
    </row>
    <row r="2192" spans="1:8" ht="15">
      <c r="A2192" s="108" t="s">
        <v>1194</v>
      </c>
      <c r="B2192" s="109">
        <v>40179</v>
      </c>
      <c r="C2192" s="110">
        <v>2010</v>
      </c>
      <c r="D2192" s="111" t="s">
        <v>1347</v>
      </c>
      <c r="E2192" s="111">
        <v>1</v>
      </c>
      <c r="F2192" s="111">
        <v>1</v>
      </c>
      <c r="G2192" s="111" t="s">
        <v>1342</v>
      </c>
      <c r="H2192" s="112">
        <v>43094</v>
      </c>
    </row>
    <row r="2193" spans="1:8" ht="15">
      <c r="A2193" s="108" t="s">
        <v>1194</v>
      </c>
      <c r="B2193" s="109">
        <v>40180</v>
      </c>
      <c r="C2193" s="110">
        <v>2010</v>
      </c>
      <c r="D2193" s="111" t="s">
        <v>1347</v>
      </c>
      <c r="E2193" s="111">
        <v>1</v>
      </c>
      <c r="F2193" s="111">
        <v>2</v>
      </c>
      <c r="G2193" s="111" t="s">
        <v>278</v>
      </c>
      <c r="H2193" s="112">
        <v>87339</v>
      </c>
    </row>
    <row r="2194" spans="1:8" ht="15">
      <c r="A2194" s="108" t="s">
        <v>1194</v>
      </c>
      <c r="B2194" s="109">
        <v>40181</v>
      </c>
      <c r="C2194" s="110">
        <v>2010</v>
      </c>
      <c r="D2194" s="111" t="s">
        <v>1347</v>
      </c>
      <c r="E2194" s="111">
        <v>1</v>
      </c>
      <c r="F2194" s="111">
        <v>3</v>
      </c>
      <c r="G2194" s="111" t="s">
        <v>279</v>
      </c>
      <c r="H2194" s="112">
        <v>140151</v>
      </c>
    </row>
    <row r="2195" spans="1:8" ht="15">
      <c r="A2195" s="108" t="s">
        <v>1194</v>
      </c>
      <c r="B2195" s="109">
        <v>40182</v>
      </c>
      <c r="C2195" s="110">
        <v>2010</v>
      </c>
      <c r="D2195" s="111" t="s">
        <v>1347</v>
      </c>
      <c r="E2195" s="111">
        <v>1</v>
      </c>
      <c r="F2195" s="111">
        <v>4</v>
      </c>
      <c r="G2195" s="111" t="s">
        <v>280</v>
      </c>
      <c r="H2195" s="112">
        <v>110123</v>
      </c>
    </row>
    <row r="2196" spans="1:8" ht="15">
      <c r="A2196" s="108" t="s">
        <v>1194</v>
      </c>
      <c r="B2196" s="109">
        <v>40183</v>
      </c>
      <c r="C2196" s="110">
        <v>2010</v>
      </c>
      <c r="D2196" s="111" t="s">
        <v>1347</v>
      </c>
      <c r="E2196" s="111">
        <v>1</v>
      </c>
      <c r="F2196" s="111">
        <v>5</v>
      </c>
      <c r="G2196" s="111" t="s">
        <v>281</v>
      </c>
      <c r="H2196" s="112">
        <v>143068</v>
      </c>
    </row>
    <row r="2197" spans="1:8" ht="15">
      <c r="A2197" s="108" t="s">
        <v>1194</v>
      </c>
      <c r="B2197" s="109">
        <v>40184</v>
      </c>
      <c r="C2197" s="110">
        <v>2010</v>
      </c>
      <c r="D2197" s="111" t="s">
        <v>1347</v>
      </c>
      <c r="E2197" s="111">
        <v>1</v>
      </c>
      <c r="F2197" s="111">
        <v>6</v>
      </c>
      <c r="G2197" s="111" t="s">
        <v>282</v>
      </c>
      <c r="H2197" s="112">
        <v>49285</v>
      </c>
    </row>
    <row r="2198" spans="1:8" ht="15">
      <c r="A2198" s="108" t="s">
        <v>1194</v>
      </c>
      <c r="B2198" s="109">
        <v>40185</v>
      </c>
      <c r="C2198" s="110">
        <v>2010</v>
      </c>
      <c r="D2198" s="111" t="s">
        <v>1347</v>
      </c>
      <c r="E2198" s="111">
        <v>1</v>
      </c>
      <c r="F2198" s="111">
        <v>7</v>
      </c>
      <c r="G2198" s="111" t="s">
        <v>1343</v>
      </c>
      <c r="H2198" s="112">
        <v>45719</v>
      </c>
    </row>
    <row r="2199" spans="1:8" ht="15">
      <c r="A2199" s="108" t="s">
        <v>1194</v>
      </c>
      <c r="B2199" s="109">
        <v>40186</v>
      </c>
      <c r="C2199" s="110">
        <v>2010</v>
      </c>
      <c r="D2199" s="111" t="s">
        <v>1347</v>
      </c>
      <c r="E2199" s="111">
        <v>2</v>
      </c>
      <c r="F2199" s="111">
        <v>8</v>
      </c>
      <c r="G2199" s="111" t="s">
        <v>1342</v>
      </c>
      <c r="H2199" s="112">
        <v>58864</v>
      </c>
    </row>
    <row r="2200" spans="1:8" ht="15">
      <c r="A2200" s="108" t="s">
        <v>1194</v>
      </c>
      <c r="B2200" s="109">
        <v>40187</v>
      </c>
      <c r="C2200" s="110">
        <v>2010</v>
      </c>
      <c r="D2200" s="111" t="s">
        <v>1347</v>
      </c>
      <c r="E2200" s="111">
        <v>2</v>
      </c>
      <c r="F2200" s="111">
        <v>9</v>
      </c>
      <c r="G2200" s="111" t="s">
        <v>278</v>
      </c>
      <c r="H2200" s="112">
        <v>92286</v>
      </c>
    </row>
    <row r="2201" spans="1:8" ht="15">
      <c r="A2201" s="108" t="s">
        <v>1194</v>
      </c>
      <c r="B2201" s="109">
        <v>40188</v>
      </c>
      <c r="C2201" s="110">
        <v>2010</v>
      </c>
      <c r="D2201" s="111" t="s">
        <v>1347</v>
      </c>
      <c r="E2201" s="111">
        <v>2</v>
      </c>
      <c r="F2201" s="111">
        <v>10</v>
      </c>
      <c r="G2201" s="111" t="s">
        <v>279</v>
      </c>
      <c r="H2201" s="112">
        <v>75216</v>
      </c>
    </row>
    <row r="2202" spans="1:8" ht="15">
      <c r="A2202" s="108" t="s">
        <v>1194</v>
      </c>
      <c r="B2202" s="109">
        <v>40189</v>
      </c>
      <c r="C2202" s="110">
        <v>2010</v>
      </c>
      <c r="D2202" s="111" t="s">
        <v>1347</v>
      </c>
      <c r="E2202" s="111">
        <v>2</v>
      </c>
      <c r="F2202" s="111">
        <v>11</v>
      </c>
      <c r="G2202" s="111" t="s">
        <v>280</v>
      </c>
      <c r="H2202" s="112">
        <v>41980</v>
      </c>
    </row>
    <row r="2203" spans="1:8" ht="15">
      <c r="A2203" s="108" t="s">
        <v>1194</v>
      </c>
      <c r="B2203" s="109">
        <v>40190</v>
      </c>
      <c r="C2203" s="110">
        <v>2010</v>
      </c>
      <c r="D2203" s="111" t="s">
        <v>1347</v>
      </c>
      <c r="E2203" s="111">
        <v>2</v>
      </c>
      <c r="F2203" s="111">
        <v>12</v>
      </c>
      <c r="G2203" s="111" t="s">
        <v>281</v>
      </c>
      <c r="H2203" s="112">
        <v>92143</v>
      </c>
    </row>
    <row r="2204" spans="1:8" ht="15">
      <c r="A2204" s="108" t="s">
        <v>1194</v>
      </c>
      <c r="B2204" s="109">
        <v>40191</v>
      </c>
      <c r="C2204" s="110">
        <v>2010</v>
      </c>
      <c r="D2204" s="111" t="s">
        <v>1347</v>
      </c>
      <c r="E2204" s="111">
        <v>2</v>
      </c>
      <c r="F2204" s="111">
        <v>13</v>
      </c>
      <c r="G2204" s="111" t="s">
        <v>282</v>
      </c>
      <c r="H2204" s="112">
        <v>100363</v>
      </c>
    </row>
    <row r="2205" spans="1:8" ht="15">
      <c r="A2205" s="108" t="s">
        <v>1194</v>
      </c>
      <c r="B2205" s="109">
        <v>40192</v>
      </c>
      <c r="C2205" s="110">
        <v>2010</v>
      </c>
      <c r="D2205" s="111" t="s">
        <v>1347</v>
      </c>
      <c r="E2205" s="111">
        <v>2</v>
      </c>
      <c r="F2205" s="111">
        <v>14</v>
      </c>
      <c r="G2205" s="111" t="s">
        <v>1343</v>
      </c>
      <c r="H2205" s="112">
        <v>50978</v>
      </c>
    </row>
    <row r="2206" spans="1:8" ht="15">
      <c r="A2206" s="108" t="s">
        <v>1194</v>
      </c>
      <c r="B2206" s="109">
        <v>40193</v>
      </c>
      <c r="C2206" s="110">
        <v>2010</v>
      </c>
      <c r="D2206" s="111" t="s">
        <v>1347</v>
      </c>
      <c r="E2206" s="111">
        <v>3</v>
      </c>
      <c r="F2206" s="111">
        <v>15</v>
      </c>
      <c r="G2206" s="111" t="s">
        <v>1342</v>
      </c>
      <c r="H2206" s="112">
        <v>79771</v>
      </c>
    </row>
    <row r="2207" spans="1:8" ht="15">
      <c r="A2207" s="108" t="s">
        <v>1194</v>
      </c>
      <c r="B2207" s="109">
        <v>40194</v>
      </c>
      <c r="C2207" s="110">
        <v>2010</v>
      </c>
      <c r="D2207" s="111" t="s">
        <v>1347</v>
      </c>
      <c r="E2207" s="111">
        <v>3</v>
      </c>
      <c r="F2207" s="111">
        <v>16</v>
      </c>
      <c r="G2207" s="111" t="s">
        <v>278</v>
      </c>
      <c r="H2207" s="112">
        <v>101185</v>
      </c>
    </row>
    <row r="2208" spans="1:8" ht="15">
      <c r="A2208" s="108" t="s">
        <v>1194</v>
      </c>
      <c r="B2208" s="109">
        <v>40195</v>
      </c>
      <c r="C2208" s="110">
        <v>2010</v>
      </c>
      <c r="D2208" s="111" t="s">
        <v>1347</v>
      </c>
      <c r="E2208" s="111">
        <v>3</v>
      </c>
      <c r="F2208" s="111">
        <v>17</v>
      </c>
      <c r="G2208" s="111" t="s">
        <v>279</v>
      </c>
      <c r="H2208" s="112">
        <v>137288</v>
      </c>
    </row>
    <row r="2209" spans="1:8" ht="15">
      <c r="A2209" s="108" t="s">
        <v>1194</v>
      </c>
      <c r="B2209" s="109">
        <v>40196</v>
      </c>
      <c r="C2209" s="110">
        <v>2010</v>
      </c>
      <c r="D2209" s="111" t="s">
        <v>1347</v>
      </c>
      <c r="E2209" s="111">
        <v>3</v>
      </c>
      <c r="F2209" s="111">
        <v>18</v>
      </c>
      <c r="G2209" s="111" t="s">
        <v>280</v>
      </c>
      <c r="H2209" s="112">
        <v>114688</v>
      </c>
    </row>
    <row r="2210" spans="1:8" ht="15">
      <c r="A2210" s="108" t="s">
        <v>1194</v>
      </c>
      <c r="B2210" s="109">
        <v>40197</v>
      </c>
      <c r="C2210" s="110">
        <v>2010</v>
      </c>
      <c r="D2210" s="111" t="s">
        <v>1347</v>
      </c>
      <c r="E2210" s="111">
        <v>3</v>
      </c>
      <c r="F2210" s="111">
        <v>19</v>
      </c>
      <c r="G2210" s="111" t="s">
        <v>281</v>
      </c>
      <c r="H2210" s="112">
        <v>60819</v>
      </c>
    </row>
    <row r="2211" spans="1:8" ht="15">
      <c r="A2211" s="108" t="s">
        <v>1194</v>
      </c>
      <c r="B2211" s="109">
        <v>40198</v>
      </c>
      <c r="C2211" s="110">
        <v>2010</v>
      </c>
      <c r="D2211" s="111" t="s">
        <v>1347</v>
      </c>
      <c r="E2211" s="111">
        <v>3</v>
      </c>
      <c r="F2211" s="111">
        <v>20</v>
      </c>
      <c r="G2211" s="111" t="s">
        <v>282</v>
      </c>
      <c r="H2211" s="112">
        <v>141473</v>
      </c>
    </row>
    <row r="2212" spans="1:8" ht="15">
      <c r="A2212" s="108" t="s">
        <v>1194</v>
      </c>
      <c r="B2212" s="109">
        <v>40199</v>
      </c>
      <c r="C2212" s="110">
        <v>2010</v>
      </c>
      <c r="D2212" s="111" t="s">
        <v>1347</v>
      </c>
      <c r="E2212" s="111">
        <v>3</v>
      </c>
      <c r="F2212" s="111">
        <v>21</v>
      </c>
      <c r="G2212" s="111" t="s">
        <v>1343</v>
      </c>
      <c r="H2212" s="112">
        <v>124325</v>
      </c>
    </row>
    <row r="2213" spans="1:8" ht="15">
      <c r="A2213" s="108" t="s">
        <v>1194</v>
      </c>
      <c r="B2213" s="109">
        <v>40200</v>
      </c>
      <c r="C2213" s="110">
        <v>2010</v>
      </c>
      <c r="D2213" s="111" t="s">
        <v>1347</v>
      </c>
      <c r="E2213" s="111">
        <v>4</v>
      </c>
      <c r="F2213" s="111">
        <v>22</v>
      </c>
      <c r="G2213" s="111" t="s">
        <v>1342</v>
      </c>
      <c r="H2213" s="112">
        <v>126770</v>
      </c>
    </row>
    <row r="2214" spans="1:8" ht="15">
      <c r="A2214" s="108" t="s">
        <v>1194</v>
      </c>
      <c r="B2214" s="109">
        <v>40201</v>
      </c>
      <c r="C2214" s="110">
        <v>2010</v>
      </c>
      <c r="D2214" s="111" t="s">
        <v>1347</v>
      </c>
      <c r="E2214" s="111">
        <v>4</v>
      </c>
      <c r="F2214" s="111">
        <v>23</v>
      </c>
      <c r="G2214" s="111" t="s">
        <v>278</v>
      </c>
      <c r="H2214" s="112">
        <v>50088</v>
      </c>
    </row>
    <row r="2215" spans="1:8" ht="15">
      <c r="A2215" s="108" t="s">
        <v>1194</v>
      </c>
      <c r="B2215" s="109">
        <v>40202</v>
      </c>
      <c r="C2215" s="110">
        <v>2010</v>
      </c>
      <c r="D2215" s="111" t="s">
        <v>1347</v>
      </c>
      <c r="E2215" s="111">
        <v>4</v>
      </c>
      <c r="F2215" s="111">
        <v>24</v>
      </c>
      <c r="G2215" s="111" t="s">
        <v>279</v>
      </c>
      <c r="H2215" s="112">
        <v>126075</v>
      </c>
    </row>
    <row r="2216" spans="1:8" ht="15">
      <c r="A2216" s="108" t="s">
        <v>1194</v>
      </c>
      <c r="B2216" s="109">
        <v>40203</v>
      </c>
      <c r="C2216" s="110">
        <v>2010</v>
      </c>
      <c r="D2216" s="111" t="s">
        <v>1347</v>
      </c>
      <c r="E2216" s="111">
        <v>4</v>
      </c>
      <c r="F2216" s="111">
        <v>25</v>
      </c>
      <c r="G2216" s="111" t="s">
        <v>280</v>
      </c>
      <c r="H2216" s="112">
        <v>126252</v>
      </c>
    </row>
    <row r="2217" spans="1:8" ht="15">
      <c r="A2217" s="108" t="s">
        <v>1194</v>
      </c>
      <c r="B2217" s="109">
        <v>40204</v>
      </c>
      <c r="C2217" s="110">
        <v>2010</v>
      </c>
      <c r="D2217" s="111" t="s">
        <v>1347</v>
      </c>
      <c r="E2217" s="111">
        <v>4</v>
      </c>
      <c r="F2217" s="111">
        <v>26</v>
      </c>
      <c r="G2217" s="111" t="s">
        <v>281</v>
      </c>
      <c r="H2217" s="112">
        <v>140137</v>
      </c>
    </row>
    <row r="2218" spans="1:8" ht="15">
      <c r="A2218" s="108" t="s">
        <v>1194</v>
      </c>
      <c r="B2218" s="109">
        <v>40205</v>
      </c>
      <c r="C2218" s="110">
        <v>2010</v>
      </c>
      <c r="D2218" s="111" t="s">
        <v>1347</v>
      </c>
      <c r="E2218" s="111">
        <v>4</v>
      </c>
      <c r="F2218" s="111">
        <v>27</v>
      </c>
      <c r="G2218" s="111" t="s">
        <v>282</v>
      </c>
      <c r="H2218" s="112">
        <v>155530</v>
      </c>
    </row>
    <row r="2219" spans="1:8" ht="15">
      <c r="A2219" s="108" t="s">
        <v>1194</v>
      </c>
      <c r="B2219" s="109">
        <v>40206</v>
      </c>
      <c r="C2219" s="110">
        <v>2010</v>
      </c>
      <c r="D2219" s="111" t="s">
        <v>1347</v>
      </c>
      <c r="E2219" s="111">
        <v>4</v>
      </c>
      <c r="F2219" s="111">
        <v>28</v>
      </c>
      <c r="G2219" s="111" t="s">
        <v>1343</v>
      </c>
      <c r="H2219" s="112">
        <v>73833</v>
      </c>
    </row>
    <row r="2220" spans="1:8" ht="15">
      <c r="A2220" s="108" t="s">
        <v>1194</v>
      </c>
      <c r="B2220" s="109">
        <v>40207</v>
      </c>
      <c r="C2220" s="110">
        <v>2010</v>
      </c>
      <c r="D2220" s="111" t="s">
        <v>1347</v>
      </c>
      <c r="E2220" s="111">
        <v>5</v>
      </c>
      <c r="F2220" s="111">
        <v>29</v>
      </c>
      <c r="G2220" s="111" t="s">
        <v>1342</v>
      </c>
      <c r="H2220" s="112">
        <v>82148</v>
      </c>
    </row>
    <row r="2221" spans="1:8" ht="15">
      <c r="A2221" s="108" t="s">
        <v>1194</v>
      </c>
      <c r="B2221" s="109">
        <v>40208</v>
      </c>
      <c r="C2221" s="110">
        <v>2010</v>
      </c>
      <c r="D2221" s="111" t="s">
        <v>1347</v>
      </c>
      <c r="E2221" s="111">
        <v>5</v>
      </c>
      <c r="F2221" s="111">
        <v>30</v>
      </c>
      <c r="G2221" s="111" t="s">
        <v>278</v>
      </c>
      <c r="H2221" s="112">
        <v>104867</v>
      </c>
    </row>
    <row r="2222" spans="1:8" ht="15">
      <c r="A2222" s="108" t="s">
        <v>1194</v>
      </c>
      <c r="B2222" s="109">
        <v>40209</v>
      </c>
      <c r="C2222" s="110">
        <v>2010</v>
      </c>
      <c r="D2222" s="111" t="s">
        <v>1347</v>
      </c>
      <c r="E2222" s="111">
        <v>5</v>
      </c>
      <c r="F2222" s="111">
        <v>31</v>
      </c>
      <c r="G2222" s="111" t="s">
        <v>279</v>
      </c>
      <c r="H2222" s="112">
        <v>147172</v>
      </c>
    </row>
    <row r="2223" spans="1:8" ht="15">
      <c r="A2223" s="108" t="s">
        <v>1194</v>
      </c>
      <c r="B2223" s="109">
        <v>40210</v>
      </c>
      <c r="C2223" s="110">
        <v>2010</v>
      </c>
      <c r="D2223" s="111" t="s">
        <v>223</v>
      </c>
      <c r="E2223" s="111">
        <v>1</v>
      </c>
      <c r="F2223" s="111">
        <v>1</v>
      </c>
      <c r="G2223" s="111" t="s">
        <v>280</v>
      </c>
      <c r="H2223" s="112">
        <v>26348</v>
      </c>
    </row>
    <row r="2224" spans="1:8" ht="15">
      <c r="A2224" s="108" t="s">
        <v>1194</v>
      </c>
      <c r="B2224" s="109">
        <v>40211</v>
      </c>
      <c r="C2224" s="110">
        <v>2010</v>
      </c>
      <c r="D2224" s="111" t="s">
        <v>223</v>
      </c>
      <c r="E2224" s="111">
        <v>1</v>
      </c>
      <c r="F2224" s="111">
        <v>2</v>
      </c>
      <c r="G2224" s="111" t="s">
        <v>281</v>
      </c>
      <c r="H2224" s="112">
        <v>56958</v>
      </c>
    </row>
    <row r="2225" spans="1:8" ht="15">
      <c r="A2225" s="108" t="s">
        <v>1194</v>
      </c>
      <c r="B2225" s="109">
        <v>40212</v>
      </c>
      <c r="C2225" s="110">
        <v>2010</v>
      </c>
      <c r="D2225" s="111" t="s">
        <v>223</v>
      </c>
      <c r="E2225" s="111">
        <v>1</v>
      </c>
      <c r="F2225" s="111">
        <v>3</v>
      </c>
      <c r="G2225" s="111" t="s">
        <v>282</v>
      </c>
      <c r="H2225" s="112">
        <v>45308</v>
      </c>
    </row>
    <row r="2226" spans="1:8" ht="15">
      <c r="A2226" s="108" t="s">
        <v>1194</v>
      </c>
      <c r="B2226" s="109">
        <v>40213</v>
      </c>
      <c r="C2226" s="110">
        <v>2010</v>
      </c>
      <c r="D2226" s="111" t="s">
        <v>223</v>
      </c>
      <c r="E2226" s="111">
        <v>1</v>
      </c>
      <c r="F2226" s="111">
        <v>4</v>
      </c>
      <c r="G2226" s="111" t="s">
        <v>1343</v>
      </c>
      <c r="H2226" s="112">
        <v>29595</v>
      </c>
    </row>
    <row r="2227" spans="1:8" ht="15">
      <c r="A2227" s="108" t="s">
        <v>1194</v>
      </c>
      <c r="B2227" s="109">
        <v>40214</v>
      </c>
      <c r="C2227" s="110">
        <v>2010</v>
      </c>
      <c r="D2227" s="111" t="s">
        <v>223</v>
      </c>
      <c r="E2227" s="111">
        <v>1</v>
      </c>
      <c r="F2227" s="111">
        <v>5</v>
      </c>
      <c r="G2227" s="111" t="s">
        <v>1342</v>
      </c>
      <c r="H2227" s="112">
        <v>84557</v>
      </c>
    </row>
    <row r="2228" spans="1:8" ht="15">
      <c r="A2228" s="108" t="s">
        <v>1194</v>
      </c>
      <c r="B2228" s="109">
        <v>40215</v>
      </c>
      <c r="C2228" s="110">
        <v>2010</v>
      </c>
      <c r="D2228" s="111" t="s">
        <v>223</v>
      </c>
      <c r="E2228" s="111">
        <v>1</v>
      </c>
      <c r="F2228" s="111">
        <v>6</v>
      </c>
      <c r="G2228" s="111" t="s">
        <v>278</v>
      </c>
      <c r="H2228" s="112">
        <v>86460</v>
      </c>
    </row>
    <row r="2229" spans="1:8" ht="15">
      <c r="A2229" s="108" t="s">
        <v>1194</v>
      </c>
      <c r="B2229" s="109">
        <v>40216</v>
      </c>
      <c r="C2229" s="110">
        <v>2010</v>
      </c>
      <c r="D2229" s="111" t="s">
        <v>223</v>
      </c>
      <c r="E2229" s="111">
        <v>1</v>
      </c>
      <c r="F2229" s="111">
        <v>7</v>
      </c>
      <c r="G2229" s="111" t="s">
        <v>279</v>
      </c>
      <c r="H2229" s="112">
        <v>73249</v>
      </c>
    </row>
    <row r="2230" spans="1:8" ht="15">
      <c r="A2230" s="108" t="s">
        <v>1194</v>
      </c>
      <c r="B2230" s="109">
        <v>40217</v>
      </c>
      <c r="C2230" s="110">
        <v>2010</v>
      </c>
      <c r="D2230" s="111" t="s">
        <v>223</v>
      </c>
      <c r="E2230" s="111">
        <v>2</v>
      </c>
      <c r="F2230" s="111">
        <v>8</v>
      </c>
      <c r="G2230" s="111" t="s">
        <v>280</v>
      </c>
      <c r="H2230" s="112">
        <v>60196</v>
      </c>
    </row>
    <row r="2231" spans="1:8" ht="15">
      <c r="A2231" s="108" t="s">
        <v>1194</v>
      </c>
      <c r="B2231" s="109">
        <v>40218</v>
      </c>
      <c r="C2231" s="110">
        <v>2010</v>
      </c>
      <c r="D2231" s="111" t="s">
        <v>223</v>
      </c>
      <c r="E2231" s="111">
        <v>2</v>
      </c>
      <c r="F2231" s="111">
        <v>9</v>
      </c>
      <c r="G2231" s="111" t="s">
        <v>281</v>
      </c>
      <c r="H2231" s="112">
        <v>64900</v>
      </c>
    </row>
    <row r="2232" spans="1:8" ht="15">
      <c r="A2232" s="108" t="s">
        <v>1194</v>
      </c>
      <c r="B2232" s="109">
        <v>40219</v>
      </c>
      <c r="C2232" s="110">
        <v>2010</v>
      </c>
      <c r="D2232" s="111" t="s">
        <v>223</v>
      </c>
      <c r="E2232" s="111">
        <v>2</v>
      </c>
      <c r="F2232" s="111">
        <v>10</v>
      </c>
      <c r="G2232" s="111" t="s">
        <v>282</v>
      </c>
      <c r="H2232" s="112">
        <v>79688</v>
      </c>
    </row>
    <row r="2233" spans="1:8" ht="15">
      <c r="A2233" s="108" t="s">
        <v>1194</v>
      </c>
      <c r="B2233" s="109">
        <v>40220</v>
      </c>
      <c r="C2233" s="110">
        <v>2010</v>
      </c>
      <c r="D2233" s="111" t="s">
        <v>223</v>
      </c>
      <c r="E2233" s="111">
        <v>2</v>
      </c>
      <c r="F2233" s="111">
        <v>11</v>
      </c>
      <c r="G2233" s="111" t="s">
        <v>1343</v>
      </c>
      <c r="H2233" s="112">
        <v>59938</v>
      </c>
    </row>
    <row r="2234" spans="1:8" ht="15">
      <c r="A2234" s="108" t="s">
        <v>1194</v>
      </c>
      <c r="B2234" s="109">
        <v>40221</v>
      </c>
      <c r="C2234" s="110">
        <v>2010</v>
      </c>
      <c r="D2234" s="111" t="s">
        <v>223</v>
      </c>
      <c r="E2234" s="111">
        <v>2</v>
      </c>
      <c r="F2234" s="111">
        <v>12</v>
      </c>
      <c r="G2234" s="111" t="s">
        <v>1342</v>
      </c>
      <c r="H2234" s="112">
        <v>71687</v>
      </c>
    </row>
    <row r="2235" spans="1:8" ht="15">
      <c r="A2235" s="108" t="s">
        <v>1194</v>
      </c>
      <c r="B2235" s="109">
        <v>40222</v>
      </c>
      <c r="C2235" s="110">
        <v>2010</v>
      </c>
      <c r="D2235" s="111" t="s">
        <v>223</v>
      </c>
      <c r="E2235" s="111">
        <v>2</v>
      </c>
      <c r="F2235" s="111">
        <v>13</v>
      </c>
      <c r="G2235" s="111" t="s">
        <v>278</v>
      </c>
      <c r="H2235" s="112">
        <v>83239</v>
      </c>
    </row>
    <row r="2236" spans="1:8" ht="15">
      <c r="A2236" s="108" t="s">
        <v>1194</v>
      </c>
      <c r="B2236" s="109">
        <v>40223</v>
      </c>
      <c r="C2236" s="110">
        <v>2010</v>
      </c>
      <c r="D2236" s="111" t="s">
        <v>223</v>
      </c>
      <c r="E2236" s="111">
        <v>2</v>
      </c>
      <c r="F2236" s="111">
        <v>14</v>
      </c>
      <c r="G2236" s="111" t="s">
        <v>279</v>
      </c>
      <c r="H2236" s="112">
        <v>65976</v>
      </c>
    </row>
    <row r="2237" spans="1:8" ht="15">
      <c r="A2237" s="108" t="s">
        <v>1194</v>
      </c>
      <c r="B2237" s="109">
        <v>40224</v>
      </c>
      <c r="C2237" s="110">
        <v>2010</v>
      </c>
      <c r="D2237" s="111" t="s">
        <v>223</v>
      </c>
      <c r="E2237" s="111">
        <v>3</v>
      </c>
      <c r="F2237" s="111">
        <v>15</v>
      </c>
      <c r="G2237" s="111" t="s">
        <v>280</v>
      </c>
      <c r="H2237" s="112">
        <v>55790</v>
      </c>
    </row>
    <row r="2238" spans="1:8" ht="15">
      <c r="A2238" s="108" t="s">
        <v>1194</v>
      </c>
      <c r="B2238" s="109">
        <v>40225</v>
      </c>
      <c r="C2238" s="110">
        <v>2010</v>
      </c>
      <c r="D2238" s="111" t="s">
        <v>223</v>
      </c>
      <c r="E2238" s="111">
        <v>3</v>
      </c>
      <c r="F2238" s="111">
        <v>16</v>
      </c>
      <c r="G2238" s="111" t="s">
        <v>281</v>
      </c>
      <c r="H2238" s="112">
        <v>38051</v>
      </c>
    </row>
    <row r="2239" spans="1:8" ht="15">
      <c r="A2239" s="108" t="s">
        <v>1194</v>
      </c>
      <c r="B2239" s="109">
        <v>40226</v>
      </c>
      <c r="C2239" s="110">
        <v>2010</v>
      </c>
      <c r="D2239" s="111" t="s">
        <v>223</v>
      </c>
      <c r="E2239" s="111">
        <v>3</v>
      </c>
      <c r="F2239" s="111">
        <v>17</v>
      </c>
      <c r="G2239" s="111" t="s">
        <v>282</v>
      </c>
      <c r="H2239" s="112">
        <v>58948</v>
      </c>
    </row>
    <row r="2240" spans="1:8" ht="15">
      <c r="A2240" s="108" t="s">
        <v>1194</v>
      </c>
      <c r="B2240" s="109">
        <v>40227</v>
      </c>
      <c r="C2240" s="110">
        <v>2010</v>
      </c>
      <c r="D2240" s="111" t="s">
        <v>223</v>
      </c>
      <c r="E2240" s="111">
        <v>3</v>
      </c>
      <c r="F2240" s="111">
        <v>18</v>
      </c>
      <c r="G2240" s="111" t="s">
        <v>1343</v>
      </c>
      <c r="H2240" s="112">
        <v>54510</v>
      </c>
    </row>
    <row r="2241" spans="1:8" ht="15">
      <c r="A2241" s="108" t="s">
        <v>1194</v>
      </c>
      <c r="B2241" s="109">
        <v>40228</v>
      </c>
      <c r="C2241" s="110">
        <v>2010</v>
      </c>
      <c r="D2241" s="111" t="s">
        <v>223</v>
      </c>
      <c r="E2241" s="111">
        <v>3</v>
      </c>
      <c r="F2241" s="111">
        <v>19</v>
      </c>
      <c r="G2241" s="111" t="s">
        <v>1342</v>
      </c>
      <c r="H2241" s="112">
        <v>63172</v>
      </c>
    </row>
    <row r="2242" spans="1:8" ht="15">
      <c r="A2242" s="108" t="s">
        <v>1194</v>
      </c>
      <c r="B2242" s="109">
        <v>40229</v>
      </c>
      <c r="C2242" s="110">
        <v>2010</v>
      </c>
      <c r="D2242" s="111" t="s">
        <v>223</v>
      </c>
      <c r="E2242" s="111">
        <v>3</v>
      </c>
      <c r="F2242" s="111">
        <v>20</v>
      </c>
      <c r="G2242" s="111" t="s">
        <v>278</v>
      </c>
      <c r="H2242" s="112">
        <v>30252</v>
      </c>
    </row>
    <row r="2243" spans="1:8" ht="15">
      <c r="A2243" s="108" t="s">
        <v>1194</v>
      </c>
      <c r="B2243" s="109">
        <v>40230</v>
      </c>
      <c r="C2243" s="110">
        <v>2010</v>
      </c>
      <c r="D2243" s="111" t="s">
        <v>223</v>
      </c>
      <c r="E2243" s="111">
        <v>3</v>
      </c>
      <c r="F2243" s="111">
        <v>21</v>
      </c>
      <c r="G2243" s="111" t="s">
        <v>279</v>
      </c>
      <c r="H2243" s="112">
        <v>84149</v>
      </c>
    </row>
    <row r="2244" spans="1:8" ht="15">
      <c r="A2244" s="108" t="s">
        <v>1194</v>
      </c>
      <c r="B2244" s="109">
        <v>40231</v>
      </c>
      <c r="C2244" s="110">
        <v>2010</v>
      </c>
      <c r="D2244" s="111" t="s">
        <v>223</v>
      </c>
      <c r="E2244" s="111">
        <v>4</v>
      </c>
      <c r="F2244" s="111">
        <v>22</v>
      </c>
      <c r="G2244" s="111" t="s">
        <v>280</v>
      </c>
      <c r="H2244" s="112">
        <v>79098</v>
      </c>
    </row>
    <row r="2245" spans="1:8" ht="15">
      <c r="A2245" s="108" t="s">
        <v>1194</v>
      </c>
      <c r="B2245" s="109">
        <v>40232</v>
      </c>
      <c r="C2245" s="110">
        <v>2010</v>
      </c>
      <c r="D2245" s="111" t="s">
        <v>223</v>
      </c>
      <c r="E2245" s="111">
        <v>4</v>
      </c>
      <c r="F2245" s="111">
        <v>23</v>
      </c>
      <c r="G2245" s="111" t="s">
        <v>281</v>
      </c>
      <c r="H2245" s="112">
        <v>32169</v>
      </c>
    </row>
    <row r="2246" spans="1:8" ht="15">
      <c r="A2246" s="108" t="s">
        <v>1194</v>
      </c>
      <c r="B2246" s="109">
        <v>40233</v>
      </c>
      <c r="C2246" s="110">
        <v>2010</v>
      </c>
      <c r="D2246" s="111" t="s">
        <v>223</v>
      </c>
      <c r="E2246" s="111">
        <v>4</v>
      </c>
      <c r="F2246" s="111">
        <v>24</v>
      </c>
      <c r="G2246" s="111" t="s">
        <v>282</v>
      </c>
      <c r="H2246" s="112">
        <v>47784</v>
      </c>
    </row>
    <row r="2247" spans="1:8" ht="15">
      <c r="A2247" s="108" t="s">
        <v>1194</v>
      </c>
      <c r="B2247" s="109">
        <v>40234</v>
      </c>
      <c r="C2247" s="110">
        <v>2010</v>
      </c>
      <c r="D2247" s="111" t="s">
        <v>223</v>
      </c>
      <c r="E2247" s="111">
        <v>4</v>
      </c>
      <c r="F2247" s="111">
        <v>25</v>
      </c>
      <c r="G2247" s="111" t="s">
        <v>1343</v>
      </c>
      <c r="H2247" s="112">
        <v>51519</v>
      </c>
    </row>
    <row r="2248" spans="1:8" ht="15">
      <c r="A2248" s="108" t="s">
        <v>1194</v>
      </c>
      <c r="B2248" s="109">
        <v>40235</v>
      </c>
      <c r="C2248" s="110">
        <v>2010</v>
      </c>
      <c r="D2248" s="111" t="s">
        <v>223</v>
      </c>
      <c r="E2248" s="111">
        <v>4</v>
      </c>
      <c r="F2248" s="111">
        <v>26</v>
      </c>
      <c r="G2248" s="111" t="s">
        <v>1342</v>
      </c>
      <c r="H2248" s="112">
        <v>65611</v>
      </c>
    </row>
    <row r="2249" spans="1:8" ht="15">
      <c r="A2249" s="108" t="s">
        <v>1194</v>
      </c>
      <c r="B2249" s="109">
        <v>40236</v>
      </c>
      <c r="C2249" s="110">
        <v>2010</v>
      </c>
      <c r="D2249" s="111" t="s">
        <v>223</v>
      </c>
      <c r="E2249" s="111">
        <v>4</v>
      </c>
      <c r="F2249" s="111">
        <v>27</v>
      </c>
      <c r="G2249" s="111" t="s">
        <v>278</v>
      </c>
      <c r="H2249" s="112">
        <v>74699</v>
      </c>
    </row>
    <row r="2250" spans="1:8" ht="15">
      <c r="A2250" s="108" t="s">
        <v>1194</v>
      </c>
      <c r="B2250" s="109">
        <v>40237</v>
      </c>
      <c r="C2250" s="110">
        <v>2010</v>
      </c>
      <c r="D2250" s="111" t="s">
        <v>223</v>
      </c>
      <c r="E2250" s="111">
        <v>4</v>
      </c>
      <c r="F2250" s="111">
        <v>28</v>
      </c>
      <c r="G2250" s="111" t="s">
        <v>279</v>
      </c>
      <c r="H2250" s="112">
        <v>38687</v>
      </c>
    </row>
    <row r="2251" spans="1:8" ht="15">
      <c r="A2251" s="108" t="s">
        <v>1194</v>
      </c>
      <c r="B2251" s="109">
        <v>40238</v>
      </c>
      <c r="C2251" s="110">
        <v>2010</v>
      </c>
      <c r="D2251" s="111" t="s">
        <v>224</v>
      </c>
      <c r="E2251" s="111">
        <v>1</v>
      </c>
      <c r="F2251" s="111">
        <v>1</v>
      </c>
      <c r="G2251" s="111" t="s">
        <v>280</v>
      </c>
      <c r="H2251" s="112">
        <v>68617</v>
      </c>
    </row>
    <row r="2252" spans="1:8" ht="15">
      <c r="A2252" s="108" t="s">
        <v>1194</v>
      </c>
      <c r="B2252" s="109">
        <v>40239</v>
      </c>
      <c r="C2252" s="110">
        <v>2010</v>
      </c>
      <c r="D2252" s="111" t="s">
        <v>224</v>
      </c>
      <c r="E2252" s="111">
        <v>1</v>
      </c>
      <c r="F2252" s="111">
        <v>2</v>
      </c>
      <c r="G2252" s="111" t="s">
        <v>281</v>
      </c>
      <c r="H2252" s="112">
        <v>62877</v>
      </c>
    </row>
    <row r="2253" spans="1:8" ht="15">
      <c r="A2253" s="108" t="s">
        <v>1194</v>
      </c>
      <c r="B2253" s="109">
        <v>40240</v>
      </c>
      <c r="C2253" s="110">
        <v>2010</v>
      </c>
      <c r="D2253" s="111" t="s">
        <v>224</v>
      </c>
      <c r="E2253" s="111">
        <v>1</v>
      </c>
      <c r="F2253" s="111">
        <v>3</v>
      </c>
      <c r="G2253" s="111" t="s">
        <v>282</v>
      </c>
      <c r="H2253" s="112">
        <v>59226</v>
      </c>
    </row>
    <row r="2254" spans="1:8" ht="15">
      <c r="A2254" s="108" t="s">
        <v>1194</v>
      </c>
      <c r="B2254" s="109">
        <v>40241</v>
      </c>
      <c r="C2254" s="110">
        <v>2010</v>
      </c>
      <c r="D2254" s="111" t="s">
        <v>224</v>
      </c>
      <c r="E2254" s="111">
        <v>1</v>
      </c>
      <c r="F2254" s="111">
        <v>4</v>
      </c>
      <c r="G2254" s="111" t="s">
        <v>1343</v>
      </c>
      <c r="H2254" s="112">
        <v>19482</v>
      </c>
    </row>
    <row r="2255" spans="1:8" ht="15">
      <c r="A2255" s="108" t="s">
        <v>1194</v>
      </c>
      <c r="B2255" s="109">
        <v>40242</v>
      </c>
      <c r="C2255" s="110">
        <v>2010</v>
      </c>
      <c r="D2255" s="111" t="s">
        <v>224</v>
      </c>
      <c r="E2255" s="111">
        <v>1</v>
      </c>
      <c r="F2255" s="111">
        <v>5</v>
      </c>
      <c r="G2255" s="111" t="s">
        <v>1342</v>
      </c>
      <c r="H2255" s="112">
        <v>15120</v>
      </c>
    </row>
    <row r="2256" spans="1:8" ht="15">
      <c r="A2256" s="108" t="s">
        <v>1194</v>
      </c>
      <c r="B2256" s="109">
        <v>40243</v>
      </c>
      <c r="C2256" s="110">
        <v>2010</v>
      </c>
      <c r="D2256" s="111" t="s">
        <v>224</v>
      </c>
      <c r="E2256" s="111">
        <v>1</v>
      </c>
      <c r="F2256" s="111">
        <v>6</v>
      </c>
      <c r="G2256" s="111" t="s">
        <v>278</v>
      </c>
      <c r="H2256" s="112">
        <v>60905</v>
      </c>
    </row>
    <row r="2257" spans="1:8" ht="15">
      <c r="A2257" s="108" t="s">
        <v>1194</v>
      </c>
      <c r="B2257" s="109">
        <v>40244</v>
      </c>
      <c r="C2257" s="110">
        <v>2010</v>
      </c>
      <c r="D2257" s="111" t="s">
        <v>224</v>
      </c>
      <c r="E2257" s="111">
        <v>1</v>
      </c>
      <c r="F2257" s="111">
        <v>7</v>
      </c>
      <c r="G2257" s="111" t="s">
        <v>279</v>
      </c>
      <c r="H2257" s="112">
        <v>30674</v>
      </c>
    </row>
    <row r="2258" spans="1:8" ht="15">
      <c r="A2258" s="108" t="s">
        <v>1194</v>
      </c>
      <c r="B2258" s="109">
        <v>40245</v>
      </c>
      <c r="C2258" s="110">
        <v>2010</v>
      </c>
      <c r="D2258" s="111" t="s">
        <v>224</v>
      </c>
      <c r="E2258" s="111">
        <v>2</v>
      </c>
      <c r="F2258" s="111">
        <v>8</v>
      </c>
      <c r="G2258" s="111" t="s">
        <v>280</v>
      </c>
      <c r="H2258" s="112">
        <v>85670</v>
      </c>
    </row>
    <row r="2259" spans="1:8" ht="15">
      <c r="A2259" s="108" t="s">
        <v>1194</v>
      </c>
      <c r="B2259" s="109">
        <v>40246</v>
      </c>
      <c r="C2259" s="110">
        <v>2010</v>
      </c>
      <c r="D2259" s="111" t="s">
        <v>224</v>
      </c>
      <c r="E2259" s="111">
        <v>2</v>
      </c>
      <c r="F2259" s="111">
        <v>9</v>
      </c>
      <c r="G2259" s="111" t="s">
        <v>281</v>
      </c>
      <c r="H2259" s="112">
        <v>57863</v>
      </c>
    </row>
    <row r="2260" spans="1:8" ht="15">
      <c r="A2260" s="108" t="s">
        <v>1194</v>
      </c>
      <c r="B2260" s="109">
        <v>40247</v>
      </c>
      <c r="C2260" s="110">
        <v>2010</v>
      </c>
      <c r="D2260" s="111" t="s">
        <v>224</v>
      </c>
      <c r="E2260" s="111">
        <v>2</v>
      </c>
      <c r="F2260" s="111">
        <v>10</v>
      </c>
      <c r="G2260" s="111" t="s">
        <v>282</v>
      </c>
      <c r="H2260" s="112">
        <v>29960</v>
      </c>
    </row>
    <row r="2261" spans="1:8" ht="15">
      <c r="A2261" s="108" t="s">
        <v>1194</v>
      </c>
      <c r="B2261" s="109">
        <v>40248</v>
      </c>
      <c r="C2261" s="110">
        <v>2010</v>
      </c>
      <c r="D2261" s="111" t="s">
        <v>224</v>
      </c>
      <c r="E2261" s="111">
        <v>2</v>
      </c>
      <c r="F2261" s="111">
        <v>11</v>
      </c>
      <c r="G2261" s="111" t="s">
        <v>1343</v>
      </c>
      <c r="H2261" s="112">
        <v>76884</v>
      </c>
    </row>
    <row r="2262" spans="1:8" ht="15">
      <c r="A2262" s="108" t="s">
        <v>1194</v>
      </c>
      <c r="B2262" s="109">
        <v>40249</v>
      </c>
      <c r="C2262" s="110">
        <v>2010</v>
      </c>
      <c r="D2262" s="111" t="s">
        <v>224</v>
      </c>
      <c r="E2262" s="111">
        <v>2</v>
      </c>
      <c r="F2262" s="111">
        <v>12</v>
      </c>
      <c r="G2262" s="111" t="s">
        <v>1342</v>
      </c>
      <c r="H2262" s="112">
        <v>63885</v>
      </c>
    </row>
    <row r="2263" spans="1:8" ht="15">
      <c r="A2263" s="108" t="s">
        <v>1194</v>
      </c>
      <c r="B2263" s="109">
        <v>40250</v>
      </c>
      <c r="C2263" s="110">
        <v>2010</v>
      </c>
      <c r="D2263" s="111" t="s">
        <v>224</v>
      </c>
      <c r="E2263" s="111">
        <v>2</v>
      </c>
      <c r="F2263" s="111">
        <v>13</v>
      </c>
      <c r="G2263" s="111" t="s">
        <v>278</v>
      </c>
      <c r="H2263" s="112">
        <v>45221</v>
      </c>
    </row>
    <row r="2264" spans="1:8" ht="15">
      <c r="A2264" s="108" t="s">
        <v>1194</v>
      </c>
      <c r="B2264" s="109">
        <v>40251</v>
      </c>
      <c r="C2264" s="110">
        <v>2010</v>
      </c>
      <c r="D2264" s="111" t="s">
        <v>224</v>
      </c>
      <c r="E2264" s="111">
        <v>2</v>
      </c>
      <c r="F2264" s="111">
        <v>14</v>
      </c>
      <c r="G2264" s="111" t="s">
        <v>279</v>
      </c>
      <c r="H2264" s="112">
        <v>71249</v>
      </c>
    </row>
    <row r="2265" spans="1:8" ht="15">
      <c r="A2265" s="108" t="s">
        <v>1194</v>
      </c>
      <c r="B2265" s="109">
        <v>40252</v>
      </c>
      <c r="C2265" s="110">
        <v>2010</v>
      </c>
      <c r="D2265" s="111" t="s">
        <v>224</v>
      </c>
      <c r="E2265" s="111">
        <v>3</v>
      </c>
      <c r="F2265" s="111">
        <v>15</v>
      </c>
      <c r="G2265" s="111" t="s">
        <v>280</v>
      </c>
      <c r="H2265" s="112">
        <v>79979</v>
      </c>
    </row>
    <row r="2266" spans="1:8" ht="15">
      <c r="A2266" s="108" t="s">
        <v>1194</v>
      </c>
      <c r="B2266" s="109">
        <v>40253</v>
      </c>
      <c r="C2266" s="110">
        <v>2010</v>
      </c>
      <c r="D2266" s="111" t="s">
        <v>224</v>
      </c>
      <c r="E2266" s="111">
        <v>3</v>
      </c>
      <c r="F2266" s="111">
        <v>16</v>
      </c>
      <c r="G2266" s="111" t="s">
        <v>281</v>
      </c>
      <c r="H2266" s="112">
        <v>19957</v>
      </c>
    </row>
    <row r="2267" spans="1:8" ht="15">
      <c r="A2267" s="108" t="s">
        <v>1194</v>
      </c>
      <c r="B2267" s="109">
        <v>40254</v>
      </c>
      <c r="C2267" s="110">
        <v>2010</v>
      </c>
      <c r="D2267" s="111" t="s">
        <v>224</v>
      </c>
      <c r="E2267" s="111">
        <v>3</v>
      </c>
      <c r="F2267" s="111">
        <v>17</v>
      </c>
      <c r="G2267" s="111" t="s">
        <v>282</v>
      </c>
      <c r="H2267" s="112">
        <v>18109</v>
      </c>
    </row>
    <row r="2268" spans="1:8" ht="15">
      <c r="A2268" s="108" t="s">
        <v>1194</v>
      </c>
      <c r="B2268" s="109">
        <v>40255</v>
      </c>
      <c r="C2268" s="110">
        <v>2010</v>
      </c>
      <c r="D2268" s="111" t="s">
        <v>224</v>
      </c>
      <c r="E2268" s="111">
        <v>3</v>
      </c>
      <c r="F2268" s="111">
        <v>18</v>
      </c>
      <c r="G2268" s="111" t="s">
        <v>1343</v>
      </c>
      <c r="H2268" s="112">
        <v>26130</v>
      </c>
    </row>
    <row r="2269" spans="1:8" ht="15">
      <c r="A2269" s="108" t="s">
        <v>1194</v>
      </c>
      <c r="B2269" s="109">
        <v>40256</v>
      </c>
      <c r="C2269" s="110">
        <v>2010</v>
      </c>
      <c r="D2269" s="111" t="s">
        <v>224</v>
      </c>
      <c r="E2269" s="111">
        <v>3</v>
      </c>
      <c r="F2269" s="111">
        <v>19</v>
      </c>
      <c r="G2269" s="111" t="s">
        <v>1342</v>
      </c>
      <c r="H2269" s="112">
        <v>43668</v>
      </c>
    </row>
    <row r="2270" spans="1:8" ht="15">
      <c r="A2270" s="108" t="s">
        <v>1194</v>
      </c>
      <c r="B2270" s="109">
        <v>40257</v>
      </c>
      <c r="C2270" s="110">
        <v>2010</v>
      </c>
      <c r="D2270" s="111" t="s">
        <v>224</v>
      </c>
      <c r="E2270" s="111">
        <v>3</v>
      </c>
      <c r="F2270" s="111">
        <v>20</v>
      </c>
      <c r="G2270" s="111" t="s">
        <v>278</v>
      </c>
      <c r="H2270" s="112">
        <v>80132</v>
      </c>
    </row>
    <row r="2271" spans="1:8" ht="15">
      <c r="A2271" s="108" t="s">
        <v>1194</v>
      </c>
      <c r="B2271" s="109">
        <v>40258</v>
      </c>
      <c r="C2271" s="110">
        <v>2010</v>
      </c>
      <c r="D2271" s="111" t="s">
        <v>224</v>
      </c>
      <c r="E2271" s="111">
        <v>3</v>
      </c>
      <c r="F2271" s="111">
        <v>21</v>
      </c>
      <c r="G2271" s="111" t="s">
        <v>279</v>
      </c>
      <c r="H2271" s="112">
        <v>41749</v>
      </c>
    </row>
    <row r="2272" spans="1:8" ht="15">
      <c r="A2272" s="108" t="s">
        <v>1194</v>
      </c>
      <c r="B2272" s="109">
        <v>40259</v>
      </c>
      <c r="C2272" s="110">
        <v>2010</v>
      </c>
      <c r="D2272" s="111" t="s">
        <v>224</v>
      </c>
      <c r="E2272" s="111">
        <v>4</v>
      </c>
      <c r="F2272" s="111">
        <v>22</v>
      </c>
      <c r="G2272" s="111" t="s">
        <v>280</v>
      </c>
      <c r="H2272" s="112">
        <v>69504</v>
      </c>
    </row>
    <row r="2273" spans="1:8" ht="15">
      <c r="A2273" s="108" t="s">
        <v>1194</v>
      </c>
      <c r="B2273" s="109">
        <v>40260</v>
      </c>
      <c r="C2273" s="110">
        <v>2010</v>
      </c>
      <c r="D2273" s="111" t="s">
        <v>224</v>
      </c>
      <c r="E2273" s="111">
        <v>4</v>
      </c>
      <c r="F2273" s="111">
        <v>23</v>
      </c>
      <c r="G2273" s="111" t="s">
        <v>281</v>
      </c>
      <c r="H2273" s="112">
        <v>68403</v>
      </c>
    </row>
    <row r="2274" spans="1:8" ht="15">
      <c r="A2274" s="108" t="s">
        <v>1194</v>
      </c>
      <c r="B2274" s="109">
        <v>40261</v>
      </c>
      <c r="C2274" s="110">
        <v>2010</v>
      </c>
      <c r="D2274" s="111" t="s">
        <v>224</v>
      </c>
      <c r="E2274" s="111">
        <v>4</v>
      </c>
      <c r="F2274" s="111">
        <v>24</v>
      </c>
      <c r="G2274" s="111" t="s">
        <v>282</v>
      </c>
      <c r="H2274" s="112">
        <v>53935</v>
      </c>
    </row>
    <row r="2275" spans="1:8" ht="15">
      <c r="A2275" s="108" t="s">
        <v>1194</v>
      </c>
      <c r="B2275" s="109">
        <v>40262</v>
      </c>
      <c r="C2275" s="110">
        <v>2010</v>
      </c>
      <c r="D2275" s="111" t="s">
        <v>224</v>
      </c>
      <c r="E2275" s="111">
        <v>4</v>
      </c>
      <c r="F2275" s="111">
        <v>25</v>
      </c>
      <c r="G2275" s="111" t="s">
        <v>1343</v>
      </c>
      <c r="H2275" s="112">
        <v>79873</v>
      </c>
    </row>
    <row r="2276" spans="1:8" ht="15">
      <c r="A2276" s="108" t="s">
        <v>1194</v>
      </c>
      <c r="B2276" s="109">
        <v>40263</v>
      </c>
      <c r="C2276" s="110">
        <v>2010</v>
      </c>
      <c r="D2276" s="111" t="s">
        <v>224</v>
      </c>
      <c r="E2276" s="111">
        <v>4</v>
      </c>
      <c r="F2276" s="111">
        <v>26</v>
      </c>
      <c r="G2276" s="111" t="s">
        <v>1342</v>
      </c>
      <c r="H2276" s="112">
        <v>82264</v>
      </c>
    </row>
    <row r="2277" spans="1:8" ht="15">
      <c r="A2277" s="108" t="s">
        <v>1194</v>
      </c>
      <c r="B2277" s="109">
        <v>40264</v>
      </c>
      <c r="C2277" s="110">
        <v>2010</v>
      </c>
      <c r="D2277" s="111" t="s">
        <v>224</v>
      </c>
      <c r="E2277" s="111">
        <v>4</v>
      </c>
      <c r="F2277" s="111">
        <v>27</v>
      </c>
      <c r="G2277" s="111" t="s">
        <v>278</v>
      </c>
      <c r="H2277" s="112">
        <v>74959</v>
      </c>
    </row>
    <row r="2278" spans="1:8" ht="15">
      <c r="A2278" s="108" t="s">
        <v>1194</v>
      </c>
      <c r="B2278" s="109">
        <v>40265</v>
      </c>
      <c r="C2278" s="110">
        <v>2010</v>
      </c>
      <c r="D2278" s="111" t="s">
        <v>224</v>
      </c>
      <c r="E2278" s="111">
        <v>4</v>
      </c>
      <c r="F2278" s="111">
        <v>28</v>
      </c>
      <c r="G2278" s="111" t="s">
        <v>279</v>
      </c>
      <c r="H2278" s="112">
        <v>45200</v>
      </c>
    </row>
    <row r="2279" spans="1:8" ht="15">
      <c r="A2279" s="108" t="s">
        <v>1194</v>
      </c>
      <c r="B2279" s="109">
        <v>40266</v>
      </c>
      <c r="C2279" s="110">
        <v>2010</v>
      </c>
      <c r="D2279" s="111" t="s">
        <v>224</v>
      </c>
      <c r="E2279" s="111">
        <v>5</v>
      </c>
      <c r="F2279" s="111">
        <v>29</v>
      </c>
      <c r="G2279" s="111" t="s">
        <v>280</v>
      </c>
      <c r="H2279" s="112">
        <v>48536</v>
      </c>
    </row>
    <row r="2280" spans="1:8" ht="15">
      <c r="A2280" s="108" t="s">
        <v>1194</v>
      </c>
      <c r="B2280" s="109">
        <v>40267</v>
      </c>
      <c r="C2280" s="110">
        <v>2010</v>
      </c>
      <c r="D2280" s="111" t="s">
        <v>224</v>
      </c>
      <c r="E2280" s="111">
        <v>5</v>
      </c>
      <c r="F2280" s="111">
        <v>30</v>
      </c>
      <c r="G2280" s="111" t="s">
        <v>281</v>
      </c>
      <c r="H2280" s="112">
        <v>45233</v>
      </c>
    </row>
    <row r="2281" spans="1:8" ht="15">
      <c r="A2281" s="108" t="s">
        <v>1194</v>
      </c>
      <c r="B2281" s="109">
        <v>40268</v>
      </c>
      <c r="C2281" s="110">
        <v>2010</v>
      </c>
      <c r="D2281" s="111" t="s">
        <v>224</v>
      </c>
      <c r="E2281" s="111">
        <v>5</v>
      </c>
      <c r="F2281" s="111">
        <v>31</v>
      </c>
      <c r="G2281" s="111" t="s">
        <v>282</v>
      </c>
      <c r="H2281" s="112">
        <v>83182</v>
      </c>
    </row>
    <row r="2282" spans="1:8" ht="15">
      <c r="A2282" s="108" t="s">
        <v>1194</v>
      </c>
      <c r="B2282" s="109">
        <v>40269</v>
      </c>
      <c r="C2282" s="110">
        <v>2010</v>
      </c>
      <c r="D2282" s="111" t="s">
        <v>225</v>
      </c>
      <c r="E2282" s="111">
        <v>1</v>
      </c>
      <c r="F2282" s="111">
        <v>1</v>
      </c>
      <c r="G2282" s="111" t="s">
        <v>1343</v>
      </c>
      <c r="H2282" s="112">
        <v>33511</v>
      </c>
    </row>
    <row r="2283" spans="1:8" ht="15">
      <c r="A2283" s="108" t="s">
        <v>1194</v>
      </c>
      <c r="B2283" s="109">
        <v>40270</v>
      </c>
      <c r="C2283" s="110">
        <v>2010</v>
      </c>
      <c r="D2283" s="111" t="s">
        <v>225</v>
      </c>
      <c r="E2283" s="111">
        <v>1</v>
      </c>
      <c r="F2283" s="111">
        <v>2</v>
      </c>
      <c r="G2283" s="111" t="s">
        <v>1342</v>
      </c>
      <c r="H2283" s="112">
        <v>40649</v>
      </c>
    </row>
    <row r="2284" spans="1:8" ht="15">
      <c r="A2284" s="108" t="s">
        <v>1194</v>
      </c>
      <c r="B2284" s="109">
        <v>40271</v>
      </c>
      <c r="C2284" s="110">
        <v>2010</v>
      </c>
      <c r="D2284" s="111" t="s">
        <v>225</v>
      </c>
      <c r="E2284" s="111">
        <v>1</v>
      </c>
      <c r="F2284" s="111">
        <v>3</v>
      </c>
      <c r="G2284" s="111" t="s">
        <v>278</v>
      </c>
      <c r="H2284" s="112">
        <v>57771</v>
      </c>
    </row>
    <row r="2285" spans="1:8" ht="15">
      <c r="A2285" s="108" t="s">
        <v>1194</v>
      </c>
      <c r="B2285" s="109">
        <v>40272</v>
      </c>
      <c r="C2285" s="110">
        <v>2010</v>
      </c>
      <c r="D2285" s="111" t="s">
        <v>225</v>
      </c>
      <c r="E2285" s="111">
        <v>1</v>
      </c>
      <c r="F2285" s="111">
        <v>4</v>
      </c>
      <c r="G2285" s="111" t="s">
        <v>279</v>
      </c>
      <c r="H2285" s="112">
        <v>26876</v>
      </c>
    </row>
    <row r="2286" spans="1:8" ht="15">
      <c r="A2286" s="108" t="s">
        <v>1194</v>
      </c>
      <c r="B2286" s="109">
        <v>40273</v>
      </c>
      <c r="C2286" s="110">
        <v>2010</v>
      </c>
      <c r="D2286" s="111" t="s">
        <v>225</v>
      </c>
      <c r="E2286" s="111">
        <v>1</v>
      </c>
      <c r="F2286" s="111">
        <v>5</v>
      </c>
      <c r="G2286" s="111" t="s">
        <v>280</v>
      </c>
      <c r="H2286" s="112">
        <v>50493</v>
      </c>
    </row>
    <row r="2287" spans="1:8" ht="15">
      <c r="A2287" s="108" t="s">
        <v>1194</v>
      </c>
      <c r="B2287" s="109">
        <v>40274</v>
      </c>
      <c r="C2287" s="110">
        <v>2010</v>
      </c>
      <c r="D2287" s="111" t="s">
        <v>225</v>
      </c>
      <c r="E2287" s="111">
        <v>1</v>
      </c>
      <c r="F2287" s="111">
        <v>6</v>
      </c>
      <c r="G2287" s="111" t="s">
        <v>281</v>
      </c>
      <c r="H2287" s="112">
        <v>64619</v>
      </c>
    </row>
    <row r="2288" spans="1:8" ht="15">
      <c r="A2288" s="108" t="s">
        <v>1194</v>
      </c>
      <c r="B2288" s="109">
        <v>40275</v>
      </c>
      <c r="C2288" s="110">
        <v>2010</v>
      </c>
      <c r="D2288" s="111" t="s">
        <v>225</v>
      </c>
      <c r="E2288" s="111">
        <v>1</v>
      </c>
      <c r="F2288" s="111">
        <v>7</v>
      </c>
      <c r="G2288" s="111" t="s">
        <v>282</v>
      </c>
      <c r="H2288" s="112">
        <v>75935</v>
      </c>
    </row>
    <row r="2289" spans="1:8" ht="15">
      <c r="A2289" s="108" t="s">
        <v>1194</v>
      </c>
      <c r="B2289" s="109">
        <v>40276</v>
      </c>
      <c r="C2289" s="110">
        <v>2010</v>
      </c>
      <c r="D2289" s="111" t="s">
        <v>225</v>
      </c>
      <c r="E2289" s="111">
        <v>2</v>
      </c>
      <c r="F2289" s="111">
        <v>8</v>
      </c>
      <c r="G2289" s="111" t="s">
        <v>1343</v>
      </c>
      <c r="H2289" s="112">
        <v>75865</v>
      </c>
    </row>
    <row r="2290" spans="1:8" ht="15">
      <c r="A2290" s="108" t="s">
        <v>1194</v>
      </c>
      <c r="B2290" s="109">
        <v>40277</v>
      </c>
      <c r="C2290" s="110">
        <v>2010</v>
      </c>
      <c r="D2290" s="111" t="s">
        <v>225</v>
      </c>
      <c r="E2290" s="111">
        <v>2</v>
      </c>
      <c r="F2290" s="111">
        <v>9</v>
      </c>
      <c r="G2290" s="111" t="s">
        <v>1342</v>
      </c>
      <c r="H2290" s="112">
        <v>61169</v>
      </c>
    </row>
    <row r="2291" spans="1:8" ht="15">
      <c r="A2291" s="108" t="s">
        <v>1194</v>
      </c>
      <c r="B2291" s="109">
        <v>40278</v>
      </c>
      <c r="C2291" s="110">
        <v>2010</v>
      </c>
      <c r="D2291" s="111" t="s">
        <v>225</v>
      </c>
      <c r="E2291" s="111">
        <v>2</v>
      </c>
      <c r="F2291" s="111">
        <v>10</v>
      </c>
      <c r="G2291" s="111" t="s">
        <v>278</v>
      </c>
      <c r="H2291" s="112">
        <v>80959</v>
      </c>
    </row>
    <row r="2292" spans="1:8" ht="15">
      <c r="A2292" s="108" t="s">
        <v>1194</v>
      </c>
      <c r="B2292" s="109">
        <v>40279</v>
      </c>
      <c r="C2292" s="110">
        <v>2010</v>
      </c>
      <c r="D2292" s="111" t="s">
        <v>225</v>
      </c>
      <c r="E2292" s="111">
        <v>2</v>
      </c>
      <c r="F2292" s="111">
        <v>11</v>
      </c>
      <c r="G2292" s="111" t="s">
        <v>279</v>
      </c>
      <c r="H2292" s="112">
        <v>21297</v>
      </c>
    </row>
    <row r="2293" spans="1:8" ht="15">
      <c r="A2293" s="108" t="s">
        <v>1194</v>
      </c>
      <c r="B2293" s="109">
        <v>40280</v>
      </c>
      <c r="C2293" s="110">
        <v>2010</v>
      </c>
      <c r="D2293" s="111" t="s">
        <v>225</v>
      </c>
      <c r="E2293" s="111">
        <v>2</v>
      </c>
      <c r="F2293" s="111">
        <v>12</v>
      </c>
      <c r="G2293" s="111" t="s">
        <v>280</v>
      </c>
      <c r="H2293" s="112">
        <v>70473</v>
      </c>
    </row>
    <row r="2294" spans="1:8" ht="15">
      <c r="A2294" s="108" t="s">
        <v>1194</v>
      </c>
      <c r="B2294" s="109">
        <v>40281</v>
      </c>
      <c r="C2294" s="110">
        <v>2010</v>
      </c>
      <c r="D2294" s="111" t="s">
        <v>225</v>
      </c>
      <c r="E2294" s="111">
        <v>2</v>
      </c>
      <c r="F2294" s="111">
        <v>13</v>
      </c>
      <c r="G2294" s="111" t="s">
        <v>281</v>
      </c>
      <c r="H2294" s="112">
        <v>15677</v>
      </c>
    </row>
    <row r="2295" spans="1:8" ht="15">
      <c r="A2295" s="108" t="s">
        <v>1194</v>
      </c>
      <c r="B2295" s="109">
        <v>40282</v>
      </c>
      <c r="C2295" s="110">
        <v>2010</v>
      </c>
      <c r="D2295" s="111" t="s">
        <v>225</v>
      </c>
      <c r="E2295" s="111">
        <v>2</v>
      </c>
      <c r="F2295" s="111">
        <v>14</v>
      </c>
      <c r="G2295" s="111" t="s">
        <v>282</v>
      </c>
      <c r="H2295" s="112">
        <v>24751</v>
      </c>
    </row>
    <row r="2296" spans="1:8" ht="15">
      <c r="A2296" s="108" t="s">
        <v>1194</v>
      </c>
      <c r="B2296" s="109">
        <v>40283</v>
      </c>
      <c r="C2296" s="110">
        <v>2010</v>
      </c>
      <c r="D2296" s="111" t="s">
        <v>225</v>
      </c>
      <c r="E2296" s="111">
        <v>3</v>
      </c>
      <c r="F2296" s="111">
        <v>15</v>
      </c>
      <c r="G2296" s="111" t="s">
        <v>1343</v>
      </c>
      <c r="H2296" s="112">
        <v>36546</v>
      </c>
    </row>
    <row r="2297" spans="1:8" ht="15">
      <c r="A2297" s="108" t="s">
        <v>1194</v>
      </c>
      <c r="B2297" s="109">
        <v>40284</v>
      </c>
      <c r="C2297" s="110">
        <v>2010</v>
      </c>
      <c r="D2297" s="111" t="s">
        <v>225</v>
      </c>
      <c r="E2297" s="111">
        <v>3</v>
      </c>
      <c r="F2297" s="111">
        <v>16</v>
      </c>
      <c r="G2297" s="111" t="s">
        <v>1342</v>
      </c>
      <c r="H2297" s="112">
        <v>81032</v>
      </c>
    </row>
    <row r="2298" spans="1:8" ht="15">
      <c r="A2298" s="108" t="s">
        <v>1194</v>
      </c>
      <c r="B2298" s="109">
        <v>40285</v>
      </c>
      <c r="C2298" s="110">
        <v>2010</v>
      </c>
      <c r="D2298" s="111" t="s">
        <v>225</v>
      </c>
      <c r="E2298" s="111">
        <v>3</v>
      </c>
      <c r="F2298" s="111">
        <v>17</v>
      </c>
      <c r="G2298" s="111" t="s">
        <v>278</v>
      </c>
      <c r="H2298" s="112">
        <v>51688</v>
      </c>
    </row>
    <row r="2299" spans="1:8" ht="15">
      <c r="A2299" s="108" t="s">
        <v>1194</v>
      </c>
      <c r="B2299" s="109">
        <v>40286</v>
      </c>
      <c r="C2299" s="110">
        <v>2010</v>
      </c>
      <c r="D2299" s="111" t="s">
        <v>225</v>
      </c>
      <c r="E2299" s="111">
        <v>3</v>
      </c>
      <c r="F2299" s="111">
        <v>18</v>
      </c>
      <c r="G2299" s="111" t="s">
        <v>279</v>
      </c>
      <c r="H2299" s="112">
        <v>31830</v>
      </c>
    </row>
    <row r="2300" spans="1:8" ht="15">
      <c r="A2300" s="108" t="s">
        <v>1194</v>
      </c>
      <c r="B2300" s="109">
        <v>40287</v>
      </c>
      <c r="C2300" s="110">
        <v>2010</v>
      </c>
      <c r="D2300" s="111" t="s">
        <v>225</v>
      </c>
      <c r="E2300" s="111">
        <v>3</v>
      </c>
      <c r="F2300" s="111">
        <v>19</v>
      </c>
      <c r="G2300" s="111" t="s">
        <v>280</v>
      </c>
      <c r="H2300" s="112">
        <v>14383</v>
      </c>
    </row>
    <row r="2301" spans="1:8" ht="15">
      <c r="A2301" s="108" t="s">
        <v>1194</v>
      </c>
      <c r="B2301" s="109">
        <v>40288</v>
      </c>
      <c r="C2301" s="110">
        <v>2010</v>
      </c>
      <c r="D2301" s="111" t="s">
        <v>225</v>
      </c>
      <c r="E2301" s="111">
        <v>3</v>
      </c>
      <c r="F2301" s="111">
        <v>20</v>
      </c>
      <c r="G2301" s="111" t="s">
        <v>281</v>
      </c>
      <c r="H2301" s="112">
        <v>29503</v>
      </c>
    </row>
    <row r="2302" spans="1:8" ht="15">
      <c r="A2302" s="108" t="s">
        <v>1194</v>
      </c>
      <c r="B2302" s="109">
        <v>40289</v>
      </c>
      <c r="C2302" s="110">
        <v>2010</v>
      </c>
      <c r="D2302" s="111" t="s">
        <v>225</v>
      </c>
      <c r="E2302" s="111">
        <v>3</v>
      </c>
      <c r="F2302" s="111">
        <v>21</v>
      </c>
      <c r="G2302" s="111" t="s">
        <v>282</v>
      </c>
      <c r="H2302" s="112">
        <v>87532</v>
      </c>
    </row>
    <row r="2303" spans="1:8" ht="15">
      <c r="A2303" s="108" t="s">
        <v>1194</v>
      </c>
      <c r="B2303" s="109">
        <v>40290</v>
      </c>
      <c r="C2303" s="110">
        <v>2010</v>
      </c>
      <c r="D2303" s="111" t="s">
        <v>225</v>
      </c>
      <c r="E2303" s="111">
        <v>4</v>
      </c>
      <c r="F2303" s="111">
        <v>22</v>
      </c>
      <c r="G2303" s="111" t="s">
        <v>1343</v>
      </c>
      <c r="H2303" s="112">
        <v>75489</v>
      </c>
    </row>
    <row r="2304" spans="1:8" ht="15">
      <c r="A2304" s="108" t="s">
        <v>1194</v>
      </c>
      <c r="B2304" s="109">
        <v>40291</v>
      </c>
      <c r="C2304" s="110">
        <v>2010</v>
      </c>
      <c r="D2304" s="111" t="s">
        <v>225</v>
      </c>
      <c r="E2304" s="111">
        <v>4</v>
      </c>
      <c r="F2304" s="111">
        <v>23</v>
      </c>
      <c r="G2304" s="111" t="s">
        <v>1342</v>
      </c>
      <c r="H2304" s="112">
        <v>65898</v>
      </c>
    </row>
    <row r="2305" spans="1:8" ht="15">
      <c r="A2305" s="108" t="s">
        <v>1194</v>
      </c>
      <c r="B2305" s="109">
        <v>40292</v>
      </c>
      <c r="C2305" s="110">
        <v>2010</v>
      </c>
      <c r="D2305" s="111" t="s">
        <v>225</v>
      </c>
      <c r="E2305" s="111">
        <v>4</v>
      </c>
      <c r="F2305" s="111">
        <v>24</v>
      </c>
      <c r="G2305" s="111" t="s">
        <v>278</v>
      </c>
      <c r="H2305" s="112">
        <v>58767</v>
      </c>
    </row>
    <row r="2306" spans="1:8" ht="15">
      <c r="A2306" s="108" t="s">
        <v>1194</v>
      </c>
      <c r="B2306" s="109">
        <v>40293</v>
      </c>
      <c r="C2306" s="110">
        <v>2010</v>
      </c>
      <c r="D2306" s="111" t="s">
        <v>225</v>
      </c>
      <c r="E2306" s="111">
        <v>4</v>
      </c>
      <c r="F2306" s="111">
        <v>25</v>
      </c>
      <c r="G2306" s="111" t="s">
        <v>279</v>
      </c>
      <c r="H2306" s="112">
        <v>60892</v>
      </c>
    </row>
    <row r="2307" spans="1:8" ht="15">
      <c r="A2307" s="108" t="s">
        <v>1194</v>
      </c>
      <c r="B2307" s="109">
        <v>40294</v>
      </c>
      <c r="C2307" s="110">
        <v>2010</v>
      </c>
      <c r="D2307" s="111" t="s">
        <v>225</v>
      </c>
      <c r="E2307" s="111">
        <v>4</v>
      </c>
      <c r="F2307" s="111">
        <v>26</v>
      </c>
      <c r="G2307" s="111" t="s">
        <v>280</v>
      </c>
      <c r="H2307" s="112">
        <v>80175</v>
      </c>
    </row>
    <row r="2308" spans="1:8" ht="15">
      <c r="A2308" s="108" t="s">
        <v>1194</v>
      </c>
      <c r="B2308" s="109">
        <v>40295</v>
      </c>
      <c r="C2308" s="110">
        <v>2010</v>
      </c>
      <c r="D2308" s="111" t="s">
        <v>225</v>
      </c>
      <c r="E2308" s="111">
        <v>4</v>
      </c>
      <c r="F2308" s="111">
        <v>27</v>
      </c>
      <c r="G2308" s="111" t="s">
        <v>281</v>
      </c>
      <c r="H2308" s="112">
        <v>53234</v>
      </c>
    </row>
    <row r="2309" spans="1:8" ht="15">
      <c r="A2309" s="108" t="s">
        <v>1194</v>
      </c>
      <c r="B2309" s="109">
        <v>40296</v>
      </c>
      <c r="C2309" s="110">
        <v>2010</v>
      </c>
      <c r="D2309" s="111" t="s">
        <v>225</v>
      </c>
      <c r="E2309" s="111">
        <v>4</v>
      </c>
      <c r="F2309" s="111">
        <v>28</v>
      </c>
      <c r="G2309" s="111" t="s">
        <v>282</v>
      </c>
      <c r="H2309" s="112">
        <v>79780</v>
      </c>
    </row>
    <row r="2310" spans="1:8" ht="15">
      <c r="A2310" s="108" t="s">
        <v>1194</v>
      </c>
      <c r="B2310" s="109">
        <v>40297</v>
      </c>
      <c r="C2310" s="110">
        <v>2010</v>
      </c>
      <c r="D2310" s="111" t="s">
        <v>225</v>
      </c>
      <c r="E2310" s="111">
        <v>5</v>
      </c>
      <c r="F2310" s="111">
        <v>29</v>
      </c>
      <c r="G2310" s="111" t="s">
        <v>1343</v>
      </c>
      <c r="H2310" s="112">
        <v>61312</v>
      </c>
    </row>
    <row r="2311" spans="1:8" ht="15">
      <c r="A2311" s="108" t="s">
        <v>1194</v>
      </c>
      <c r="B2311" s="109">
        <v>40298</v>
      </c>
      <c r="C2311" s="110">
        <v>2010</v>
      </c>
      <c r="D2311" s="111" t="s">
        <v>225</v>
      </c>
      <c r="E2311" s="111">
        <v>5</v>
      </c>
      <c r="F2311" s="111">
        <v>30</v>
      </c>
      <c r="G2311" s="111" t="s">
        <v>1342</v>
      </c>
      <c r="H2311" s="112">
        <v>80797</v>
      </c>
    </row>
    <row r="2312" spans="1:8" ht="15">
      <c r="A2312" s="108" t="s">
        <v>1194</v>
      </c>
      <c r="B2312" s="109">
        <v>40299</v>
      </c>
      <c r="C2312" s="110">
        <v>2010</v>
      </c>
      <c r="D2312" s="111" t="s">
        <v>226</v>
      </c>
      <c r="E2312" s="111">
        <v>1</v>
      </c>
      <c r="F2312" s="111">
        <v>1</v>
      </c>
      <c r="G2312" s="111" t="s">
        <v>278</v>
      </c>
      <c r="H2312" s="112">
        <v>37779</v>
      </c>
    </row>
    <row r="2313" spans="1:8" ht="15">
      <c r="A2313" s="108" t="s">
        <v>1194</v>
      </c>
      <c r="B2313" s="109">
        <v>40300</v>
      </c>
      <c r="C2313" s="110">
        <v>2010</v>
      </c>
      <c r="D2313" s="111" t="s">
        <v>226</v>
      </c>
      <c r="E2313" s="111">
        <v>1</v>
      </c>
      <c r="F2313" s="111">
        <v>2</v>
      </c>
      <c r="G2313" s="111" t="s">
        <v>279</v>
      </c>
      <c r="H2313" s="112">
        <v>74176</v>
      </c>
    </row>
    <row r="2314" spans="1:8" ht="15">
      <c r="A2314" s="108" t="s">
        <v>1194</v>
      </c>
      <c r="B2314" s="109">
        <v>40301</v>
      </c>
      <c r="C2314" s="110">
        <v>2010</v>
      </c>
      <c r="D2314" s="111" t="s">
        <v>226</v>
      </c>
      <c r="E2314" s="111">
        <v>1</v>
      </c>
      <c r="F2314" s="111">
        <v>3</v>
      </c>
      <c r="G2314" s="111" t="s">
        <v>280</v>
      </c>
      <c r="H2314" s="112">
        <v>48519</v>
      </c>
    </row>
    <row r="2315" spans="1:8" ht="15">
      <c r="A2315" s="108" t="s">
        <v>1194</v>
      </c>
      <c r="B2315" s="109">
        <v>40302</v>
      </c>
      <c r="C2315" s="110">
        <v>2010</v>
      </c>
      <c r="D2315" s="111" t="s">
        <v>226</v>
      </c>
      <c r="E2315" s="111">
        <v>1</v>
      </c>
      <c r="F2315" s="111">
        <v>4</v>
      </c>
      <c r="G2315" s="111" t="s">
        <v>281</v>
      </c>
      <c r="H2315" s="112">
        <v>51529</v>
      </c>
    </row>
    <row r="2316" spans="1:8" ht="15">
      <c r="A2316" s="108" t="s">
        <v>1194</v>
      </c>
      <c r="B2316" s="109">
        <v>40303</v>
      </c>
      <c r="C2316" s="110">
        <v>2010</v>
      </c>
      <c r="D2316" s="111" t="s">
        <v>226</v>
      </c>
      <c r="E2316" s="111">
        <v>1</v>
      </c>
      <c r="F2316" s="111">
        <v>5</v>
      </c>
      <c r="G2316" s="111" t="s">
        <v>282</v>
      </c>
      <c r="H2316" s="112">
        <v>23236</v>
      </c>
    </row>
    <row r="2317" spans="1:8" ht="15">
      <c r="A2317" s="108" t="s">
        <v>1194</v>
      </c>
      <c r="B2317" s="109">
        <v>40304</v>
      </c>
      <c r="C2317" s="110">
        <v>2010</v>
      </c>
      <c r="D2317" s="111" t="s">
        <v>226</v>
      </c>
      <c r="E2317" s="111">
        <v>1</v>
      </c>
      <c r="F2317" s="111">
        <v>6</v>
      </c>
      <c r="G2317" s="111" t="s">
        <v>1343</v>
      </c>
      <c r="H2317" s="112">
        <v>73743</v>
      </c>
    </row>
    <row r="2318" spans="1:8" ht="15">
      <c r="A2318" s="108" t="s">
        <v>1194</v>
      </c>
      <c r="B2318" s="109">
        <v>40305</v>
      </c>
      <c r="C2318" s="110">
        <v>2010</v>
      </c>
      <c r="D2318" s="111" t="s">
        <v>226</v>
      </c>
      <c r="E2318" s="111">
        <v>1</v>
      </c>
      <c r="F2318" s="111">
        <v>7</v>
      </c>
      <c r="G2318" s="111" t="s">
        <v>1342</v>
      </c>
      <c r="H2318" s="112">
        <v>60173</v>
      </c>
    </row>
    <row r="2319" spans="1:8" ht="15">
      <c r="A2319" s="108" t="s">
        <v>1194</v>
      </c>
      <c r="B2319" s="109">
        <v>40306</v>
      </c>
      <c r="C2319" s="110">
        <v>2010</v>
      </c>
      <c r="D2319" s="111" t="s">
        <v>226</v>
      </c>
      <c r="E2319" s="111">
        <v>2</v>
      </c>
      <c r="F2319" s="111">
        <v>8</v>
      </c>
      <c r="G2319" s="111" t="s">
        <v>278</v>
      </c>
      <c r="H2319" s="112">
        <v>85741</v>
      </c>
    </row>
    <row r="2320" spans="1:8" ht="15">
      <c r="A2320" s="108" t="s">
        <v>1194</v>
      </c>
      <c r="B2320" s="109">
        <v>40307</v>
      </c>
      <c r="C2320" s="110">
        <v>2010</v>
      </c>
      <c r="D2320" s="111" t="s">
        <v>226</v>
      </c>
      <c r="E2320" s="111">
        <v>2</v>
      </c>
      <c r="F2320" s="111">
        <v>9</v>
      </c>
      <c r="G2320" s="111" t="s">
        <v>279</v>
      </c>
      <c r="H2320" s="112">
        <v>67915</v>
      </c>
    </row>
    <row r="2321" spans="1:8" ht="15">
      <c r="A2321" s="108" t="s">
        <v>1194</v>
      </c>
      <c r="B2321" s="109">
        <v>40308</v>
      </c>
      <c r="C2321" s="110">
        <v>2010</v>
      </c>
      <c r="D2321" s="111" t="s">
        <v>226</v>
      </c>
      <c r="E2321" s="111">
        <v>2</v>
      </c>
      <c r="F2321" s="111">
        <v>10</v>
      </c>
      <c r="G2321" s="111" t="s">
        <v>280</v>
      </c>
      <c r="H2321" s="112">
        <v>20984</v>
      </c>
    </row>
    <row r="2322" spans="1:8" ht="15">
      <c r="A2322" s="108" t="s">
        <v>1194</v>
      </c>
      <c r="B2322" s="109">
        <v>40309</v>
      </c>
      <c r="C2322" s="110">
        <v>2010</v>
      </c>
      <c r="D2322" s="111" t="s">
        <v>226</v>
      </c>
      <c r="E2322" s="111">
        <v>2</v>
      </c>
      <c r="F2322" s="111">
        <v>11</v>
      </c>
      <c r="G2322" s="111" t="s">
        <v>281</v>
      </c>
      <c r="H2322" s="112">
        <v>25324</v>
      </c>
    </row>
    <row r="2323" spans="1:8" ht="15">
      <c r="A2323" s="108" t="s">
        <v>1194</v>
      </c>
      <c r="B2323" s="109">
        <v>40310</v>
      </c>
      <c r="C2323" s="110">
        <v>2010</v>
      </c>
      <c r="D2323" s="111" t="s">
        <v>226</v>
      </c>
      <c r="E2323" s="111">
        <v>2</v>
      </c>
      <c r="F2323" s="111">
        <v>12</v>
      </c>
      <c r="G2323" s="111" t="s">
        <v>282</v>
      </c>
      <c r="H2323" s="112">
        <v>27183</v>
      </c>
    </row>
    <row r="2324" spans="1:8" ht="15">
      <c r="A2324" s="108" t="s">
        <v>1194</v>
      </c>
      <c r="B2324" s="109">
        <v>40311</v>
      </c>
      <c r="C2324" s="110">
        <v>2010</v>
      </c>
      <c r="D2324" s="111" t="s">
        <v>226</v>
      </c>
      <c r="E2324" s="111">
        <v>2</v>
      </c>
      <c r="F2324" s="111">
        <v>13</v>
      </c>
      <c r="G2324" s="111" t="s">
        <v>1343</v>
      </c>
      <c r="H2324" s="112">
        <v>74409</v>
      </c>
    </row>
    <row r="2325" spans="1:8" ht="15">
      <c r="A2325" s="108" t="s">
        <v>1194</v>
      </c>
      <c r="B2325" s="109">
        <v>40312</v>
      </c>
      <c r="C2325" s="110">
        <v>2010</v>
      </c>
      <c r="D2325" s="111" t="s">
        <v>226</v>
      </c>
      <c r="E2325" s="111">
        <v>2</v>
      </c>
      <c r="F2325" s="111">
        <v>14</v>
      </c>
      <c r="G2325" s="111" t="s">
        <v>1342</v>
      </c>
      <c r="H2325" s="112">
        <v>29764</v>
      </c>
    </row>
    <row r="2326" spans="1:8" ht="15">
      <c r="A2326" s="108" t="s">
        <v>1194</v>
      </c>
      <c r="B2326" s="109">
        <v>40313</v>
      </c>
      <c r="C2326" s="110">
        <v>2010</v>
      </c>
      <c r="D2326" s="111" t="s">
        <v>226</v>
      </c>
      <c r="E2326" s="111">
        <v>3</v>
      </c>
      <c r="F2326" s="111">
        <v>15</v>
      </c>
      <c r="G2326" s="111" t="s">
        <v>278</v>
      </c>
      <c r="H2326" s="112">
        <v>78011</v>
      </c>
    </row>
    <row r="2327" spans="1:8" ht="15">
      <c r="A2327" s="108" t="s">
        <v>1194</v>
      </c>
      <c r="B2327" s="109">
        <v>40314</v>
      </c>
      <c r="C2327" s="110">
        <v>2010</v>
      </c>
      <c r="D2327" s="111" t="s">
        <v>226</v>
      </c>
      <c r="E2327" s="111">
        <v>3</v>
      </c>
      <c r="F2327" s="111">
        <v>16</v>
      </c>
      <c r="G2327" s="111" t="s">
        <v>279</v>
      </c>
      <c r="H2327" s="112">
        <v>32280</v>
      </c>
    </row>
    <row r="2328" spans="1:8" ht="15">
      <c r="A2328" s="108" t="s">
        <v>1194</v>
      </c>
      <c r="B2328" s="109">
        <v>40315</v>
      </c>
      <c r="C2328" s="110">
        <v>2010</v>
      </c>
      <c r="D2328" s="111" t="s">
        <v>226</v>
      </c>
      <c r="E2328" s="111">
        <v>3</v>
      </c>
      <c r="F2328" s="111">
        <v>17</v>
      </c>
      <c r="G2328" s="111" t="s">
        <v>280</v>
      </c>
      <c r="H2328" s="112">
        <v>77901</v>
      </c>
    </row>
    <row r="2329" spans="1:8" ht="15">
      <c r="A2329" s="108" t="s">
        <v>1194</v>
      </c>
      <c r="B2329" s="109">
        <v>40316</v>
      </c>
      <c r="C2329" s="110">
        <v>2010</v>
      </c>
      <c r="D2329" s="111" t="s">
        <v>226</v>
      </c>
      <c r="E2329" s="111">
        <v>3</v>
      </c>
      <c r="F2329" s="111">
        <v>18</v>
      </c>
      <c r="G2329" s="111" t="s">
        <v>281</v>
      </c>
      <c r="H2329" s="112">
        <v>35383</v>
      </c>
    </row>
    <row r="2330" spans="1:8" ht="15">
      <c r="A2330" s="108" t="s">
        <v>1194</v>
      </c>
      <c r="B2330" s="109">
        <v>40317</v>
      </c>
      <c r="C2330" s="110">
        <v>2010</v>
      </c>
      <c r="D2330" s="111" t="s">
        <v>226</v>
      </c>
      <c r="E2330" s="111">
        <v>3</v>
      </c>
      <c r="F2330" s="111">
        <v>19</v>
      </c>
      <c r="G2330" s="111" t="s">
        <v>282</v>
      </c>
      <c r="H2330" s="112">
        <v>88062</v>
      </c>
    </row>
    <row r="2331" spans="1:8" ht="15">
      <c r="A2331" s="108" t="s">
        <v>1194</v>
      </c>
      <c r="B2331" s="109">
        <v>40318</v>
      </c>
      <c r="C2331" s="110">
        <v>2010</v>
      </c>
      <c r="D2331" s="111" t="s">
        <v>226</v>
      </c>
      <c r="E2331" s="111">
        <v>3</v>
      </c>
      <c r="F2331" s="111">
        <v>20</v>
      </c>
      <c r="G2331" s="111" t="s">
        <v>1343</v>
      </c>
      <c r="H2331" s="112">
        <v>87924</v>
      </c>
    </row>
    <row r="2332" spans="1:8" ht="15">
      <c r="A2332" s="108" t="s">
        <v>1194</v>
      </c>
      <c r="B2332" s="109">
        <v>40319</v>
      </c>
      <c r="C2332" s="110">
        <v>2010</v>
      </c>
      <c r="D2332" s="111" t="s">
        <v>226</v>
      </c>
      <c r="E2332" s="111">
        <v>3</v>
      </c>
      <c r="F2332" s="111">
        <v>21</v>
      </c>
      <c r="G2332" s="111" t="s">
        <v>1342</v>
      </c>
      <c r="H2332" s="112">
        <v>21538</v>
      </c>
    </row>
    <row r="2333" spans="1:8" ht="15">
      <c r="A2333" s="108" t="s">
        <v>1194</v>
      </c>
      <c r="B2333" s="109">
        <v>40320</v>
      </c>
      <c r="C2333" s="110">
        <v>2010</v>
      </c>
      <c r="D2333" s="111" t="s">
        <v>226</v>
      </c>
      <c r="E2333" s="111">
        <v>4</v>
      </c>
      <c r="F2333" s="111">
        <v>22</v>
      </c>
      <c r="G2333" s="111" t="s">
        <v>278</v>
      </c>
      <c r="H2333" s="112">
        <v>77107</v>
      </c>
    </row>
    <row r="2334" spans="1:8" ht="15">
      <c r="A2334" s="108" t="s">
        <v>1194</v>
      </c>
      <c r="B2334" s="109">
        <v>40321</v>
      </c>
      <c r="C2334" s="110">
        <v>2010</v>
      </c>
      <c r="D2334" s="111" t="s">
        <v>226</v>
      </c>
      <c r="E2334" s="111">
        <v>4</v>
      </c>
      <c r="F2334" s="111">
        <v>23</v>
      </c>
      <c r="G2334" s="111" t="s">
        <v>279</v>
      </c>
      <c r="H2334" s="112">
        <v>69680</v>
      </c>
    </row>
    <row r="2335" spans="1:8" ht="15">
      <c r="A2335" s="108" t="s">
        <v>1194</v>
      </c>
      <c r="B2335" s="109">
        <v>40322</v>
      </c>
      <c r="C2335" s="110">
        <v>2010</v>
      </c>
      <c r="D2335" s="111" t="s">
        <v>226</v>
      </c>
      <c r="E2335" s="111">
        <v>4</v>
      </c>
      <c r="F2335" s="111">
        <v>24</v>
      </c>
      <c r="G2335" s="111" t="s">
        <v>280</v>
      </c>
      <c r="H2335" s="112">
        <v>81344</v>
      </c>
    </row>
    <row r="2336" spans="1:8" ht="15">
      <c r="A2336" s="108" t="s">
        <v>1194</v>
      </c>
      <c r="B2336" s="109">
        <v>40323</v>
      </c>
      <c r="C2336" s="110">
        <v>2010</v>
      </c>
      <c r="D2336" s="111" t="s">
        <v>226</v>
      </c>
      <c r="E2336" s="111">
        <v>4</v>
      </c>
      <c r="F2336" s="111">
        <v>25</v>
      </c>
      <c r="G2336" s="111" t="s">
        <v>281</v>
      </c>
      <c r="H2336" s="112">
        <v>60743</v>
      </c>
    </row>
    <row r="2337" spans="1:8" ht="15">
      <c r="A2337" s="108" t="s">
        <v>1194</v>
      </c>
      <c r="B2337" s="109">
        <v>40324</v>
      </c>
      <c r="C2337" s="110">
        <v>2010</v>
      </c>
      <c r="D2337" s="111" t="s">
        <v>226</v>
      </c>
      <c r="E2337" s="111">
        <v>4</v>
      </c>
      <c r="F2337" s="111">
        <v>26</v>
      </c>
      <c r="G2337" s="111" t="s">
        <v>282</v>
      </c>
      <c r="H2337" s="112">
        <v>16663</v>
      </c>
    </row>
    <row r="2338" spans="1:8" ht="15">
      <c r="A2338" s="108" t="s">
        <v>1194</v>
      </c>
      <c r="B2338" s="109">
        <v>40325</v>
      </c>
      <c r="C2338" s="110">
        <v>2010</v>
      </c>
      <c r="D2338" s="111" t="s">
        <v>226</v>
      </c>
      <c r="E2338" s="111">
        <v>4</v>
      </c>
      <c r="F2338" s="111">
        <v>27</v>
      </c>
      <c r="G2338" s="111" t="s">
        <v>1343</v>
      </c>
      <c r="H2338" s="112">
        <v>32360</v>
      </c>
    </row>
    <row r="2339" spans="1:8" ht="15">
      <c r="A2339" s="108" t="s">
        <v>1194</v>
      </c>
      <c r="B2339" s="109">
        <v>40326</v>
      </c>
      <c r="C2339" s="110">
        <v>2010</v>
      </c>
      <c r="D2339" s="111" t="s">
        <v>226</v>
      </c>
      <c r="E2339" s="111">
        <v>4</v>
      </c>
      <c r="F2339" s="111">
        <v>28</v>
      </c>
      <c r="G2339" s="111" t="s">
        <v>1342</v>
      </c>
      <c r="H2339" s="112">
        <v>37252</v>
      </c>
    </row>
    <row r="2340" spans="1:8" ht="15">
      <c r="A2340" s="108" t="s">
        <v>1194</v>
      </c>
      <c r="B2340" s="109">
        <v>40327</v>
      </c>
      <c r="C2340" s="110">
        <v>2010</v>
      </c>
      <c r="D2340" s="111" t="s">
        <v>226</v>
      </c>
      <c r="E2340" s="111">
        <v>5</v>
      </c>
      <c r="F2340" s="111">
        <v>29</v>
      </c>
      <c r="G2340" s="111" t="s">
        <v>278</v>
      </c>
      <c r="H2340" s="112">
        <v>16940</v>
      </c>
    </row>
    <row r="2341" spans="1:8" ht="15">
      <c r="A2341" s="108" t="s">
        <v>1194</v>
      </c>
      <c r="B2341" s="109">
        <v>40328</v>
      </c>
      <c r="C2341" s="110">
        <v>2010</v>
      </c>
      <c r="D2341" s="111" t="s">
        <v>226</v>
      </c>
      <c r="E2341" s="111">
        <v>5</v>
      </c>
      <c r="F2341" s="111">
        <v>30</v>
      </c>
      <c r="G2341" s="111" t="s">
        <v>279</v>
      </c>
      <c r="H2341" s="112">
        <v>64287</v>
      </c>
    </row>
    <row r="2342" spans="1:8" ht="15">
      <c r="A2342" s="108" t="s">
        <v>1194</v>
      </c>
      <c r="B2342" s="109">
        <v>40329</v>
      </c>
      <c r="C2342" s="110">
        <v>2010</v>
      </c>
      <c r="D2342" s="111" t="s">
        <v>226</v>
      </c>
      <c r="E2342" s="111">
        <v>5</v>
      </c>
      <c r="F2342" s="111">
        <v>31</v>
      </c>
      <c r="G2342" s="111" t="s">
        <v>280</v>
      </c>
      <c r="H2342" s="112">
        <v>29705</v>
      </c>
    </row>
    <row r="2343" spans="1:8" ht="15">
      <c r="A2343" s="108" t="s">
        <v>1194</v>
      </c>
      <c r="B2343" s="109">
        <v>40330</v>
      </c>
      <c r="C2343" s="110">
        <v>2010</v>
      </c>
      <c r="D2343" s="111" t="s">
        <v>227</v>
      </c>
      <c r="E2343" s="111">
        <v>1</v>
      </c>
      <c r="F2343" s="111">
        <v>1</v>
      </c>
      <c r="G2343" s="111" t="s">
        <v>281</v>
      </c>
      <c r="H2343" s="112">
        <v>53172</v>
      </c>
    </row>
    <row r="2344" spans="1:8" ht="15">
      <c r="A2344" s="108" t="s">
        <v>1194</v>
      </c>
      <c r="B2344" s="109">
        <v>40331</v>
      </c>
      <c r="C2344" s="110">
        <v>2010</v>
      </c>
      <c r="D2344" s="111" t="s">
        <v>227</v>
      </c>
      <c r="E2344" s="111">
        <v>1</v>
      </c>
      <c r="F2344" s="111">
        <v>2</v>
      </c>
      <c r="G2344" s="111" t="s">
        <v>282</v>
      </c>
      <c r="H2344" s="112">
        <v>33164</v>
      </c>
    </row>
    <row r="2345" spans="1:8" ht="15">
      <c r="A2345" s="108" t="s">
        <v>1194</v>
      </c>
      <c r="B2345" s="109">
        <v>40332</v>
      </c>
      <c r="C2345" s="110">
        <v>2010</v>
      </c>
      <c r="D2345" s="111" t="s">
        <v>227</v>
      </c>
      <c r="E2345" s="111">
        <v>1</v>
      </c>
      <c r="F2345" s="111">
        <v>3</v>
      </c>
      <c r="G2345" s="111" t="s">
        <v>1343</v>
      </c>
      <c r="H2345" s="112">
        <v>17552</v>
      </c>
    </row>
    <row r="2346" spans="1:8" ht="15">
      <c r="A2346" s="108" t="s">
        <v>1194</v>
      </c>
      <c r="B2346" s="109">
        <v>40333</v>
      </c>
      <c r="C2346" s="110">
        <v>2010</v>
      </c>
      <c r="D2346" s="111" t="s">
        <v>227</v>
      </c>
      <c r="E2346" s="111">
        <v>1</v>
      </c>
      <c r="F2346" s="111">
        <v>4</v>
      </c>
      <c r="G2346" s="111" t="s">
        <v>1342</v>
      </c>
      <c r="H2346" s="112">
        <v>71508</v>
      </c>
    </row>
    <row r="2347" spans="1:8" ht="15">
      <c r="A2347" s="108" t="s">
        <v>1194</v>
      </c>
      <c r="B2347" s="109">
        <v>40334</v>
      </c>
      <c r="C2347" s="110">
        <v>2010</v>
      </c>
      <c r="D2347" s="111" t="s">
        <v>227</v>
      </c>
      <c r="E2347" s="111">
        <v>1</v>
      </c>
      <c r="F2347" s="111">
        <v>5</v>
      </c>
      <c r="G2347" s="111" t="s">
        <v>278</v>
      </c>
      <c r="H2347" s="112">
        <v>57575</v>
      </c>
    </row>
    <row r="2348" spans="1:8" ht="15">
      <c r="A2348" s="108" t="s">
        <v>1194</v>
      </c>
      <c r="B2348" s="109">
        <v>40335</v>
      </c>
      <c r="C2348" s="110">
        <v>2010</v>
      </c>
      <c r="D2348" s="111" t="s">
        <v>227</v>
      </c>
      <c r="E2348" s="111">
        <v>1</v>
      </c>
      <c r="F2348" s="111">
        <v>6</v>
      </c>
      <c r="G2348" s="111" t="s">
        <v>279</v>
      </c>
      <c r="H2348" s="112">
        <v>56967</v>
      </c>
    </row>
    <row r="2349" spans="1:8" ht="15">
      <c r="A2349" s="108" t="s">
        <v>1194</v>
      </c>
      <c r="B2349" s="109">
        <v>40336</v>
      </c>
      <c r="C2349" s="110">
        <v>2010</v>
      </c>
      <c r="D2349" s="111" t="s">
        <v>227</v>
      </c>
      <c r="E2349" s="111">
        <v>1</v>
      </c>
      <c r="F2349" s="111">
        <v>7</v>
      </c>
      <c r="G2349" s="111" t="s">
        <v>280</v>
      </c>
      <c r="H2349" s="112">
        <v>46911</v>
      </c>
    </row>
    <row r="2350" spans="1:8" ht="15">
      <c r="A2350" s="108" t="s">
        <v>1194</v>
      </c>
      <c r="B2350" s="109">
        <v>40337</v>
      </c>
      <c r="C2350" s="110">
        <v>2010</v>
      </c>
      <c r="D2350" s="111" t="s">
        <v>227</v>
      </c>
      <c r="E2350" s="111">
        <v>2</v>
      </c>
      <c r="F2350" s="111">
        <v>8</v>
      </c>
      <c r="G2350" s="111" t="s">
        <v>281</v>
      </c>
      <c r="H2350" s="112">
        <v>16931</v>
      </c>
    </row>
    <row r="2351" spans="1:8" ht="15">
      <c r="A2351" s="108" t="s">
        <v>1194</v>
      </c>
      <c r="B2351" s="109">
        <v>40338</v>
      </c>
      <c r="C2351" s="110">
        <v>2010</v>
      </c>
      <c r="D2351" s="111" t="s">
        <v>227</v>
      </c>
      <c r="E2351" s="111">
        <v>2</v>
      </c>
      <c r="F2351" s="111">
        <v>9</v>
      </c>
      <c r="G2351" s="111" t="s">
        <v>282</v>
      </c>
      <c r="H2351" s="112">
        <v>30063</v>
      </c>
    </row>
    <row r="2352" spans="1:8" ht="15">
      <c r="A2352" s="108" t="s">
        <v>1194</v>
      </c>
      <c r="B2352" s="109">
        <v>40339</v>
      </c>
      <c r="C2352" s="110">
        <v>2010</v>
      </c>
      <c r="D2352" s="111" t="s">
        <v>227</v>
      </c>
      <c r="E2352" s="111">
        <v>2</v>
      </c>
      <c r="F2352" s="111">
        <v>10</v>
      </c>
      <c r="G2352" s="111" t="s">
        <v>1343</v>
      </c>
      <c r="H2352" s="112">
        <v>60516</v>
      </c>
    </row>
    <row r="2353" spans="1:8" ht="15">
      <c r="A2353" s="108" t="s">
        <v>1194</v>
      </c>
      <c r="B2353" s="109">
        <v>40340</v>
      </c>
      <c r="C2353" s="110">
        <v>2010</v>
      </c>
      <c r="D2353" s="111" t="s">
        <v>227</v>
      </c>
      <c r="E2353" s="111">
        <v>2</v>
      </c>
      <c r="F2353" s="111">
        <v>11</v>
      </c>
      <c r="G2353" s="111" t="s">
        <v>1342</v>
      </c>
      <c r="H2353" s="112">
        <v>57896</v>
      </c>
    </row>
    <row r="2354" spans="1:8" ht="15">
      <c r="A2354" s="108" t="s">
        <v>1194</v>
      </c>
      <c r="B2354" s="109">
        <v>40341</v>
      </c>
      <c r="C2354" s="110">
        <v>2010</v>
      </c>
      <c r="D2354" s="111" t="s">
        <v>227</v>
      </c>
      <c r="E2354" s="111">
        <v>2</v>
      </c>
      <c r="F2354" s="111">
        <v>12</v>
      </c>
      <c r="G2354" s="111" t="s">
        <v>278</v>
      </c>
      <c r="H2354" s="112">
        <v>21327</v>
      </c>
    </row>
    <row r="2355" spans="1:8" ht="15">
      <c r="A2355" s="108" t="s">
        <v>1194</v>
      </c>
      <c r="B2355" s="109">
        <v>40342</v>
      </c>
      <c r="C2355" s="110">
        <v>2010</v>
      </c>
      <c r="D2355" s="111" t="s">
        <v>227</v>
      </c>
      <c r="E2355" s="111">
        <v>2</v>
      </c>
      <c r="F2355" s="111">
        <v>13</v>
      </c>
      <c r="G2355" s="111" t="s">
        <v>279</v>
      </c>
      <c r="H2355" s="112">
        <v>26831</v>
      </c>
    </row>
    <row r="2356" spans="1:8" ht="15">
      <c r="A2356" s="108" t="s">
        <v>1194</v>
      </c>
      <c r="B2356" s="109">
        <v>40343</v>
      </c>
      <c r="C2356" s="110">
        <v>2010</v>
      </c>
      <c r="D2356" s="111" t="s">
        <v>227</v>
      </c>
      <c r="E2356" s="111">
        <v>2</v>
      </c>
      <c r="F2356" s="111">
        <v>14</v>
      </c>
      <c r="G2356" s="111" t="s">
        <v>280</v>
      </c>
      <c r="H2356" s="112">
        <v>25000</v>
      </c>
    </row>
    <row r="2357" spans="1:8" ht="15">
      <c r="A2357" s="108" t="s">
        <v>1194</v>
      </c>
      <c r="B2357" s="109">
        <v>40344</v>
      </c>
      <c r="C2357" s="110">
        <v>2010</v>
      </c>
      <c r="D2357" s="111" t="s">
        <v>227</v>
      </c>
      <c r="E2357" s="111">
        <v>3</v>
      </c>
      <c r="F2357" s="111">
        <v>15</v>
      </c>
      <c r="G2357" s="111" t="s">
        <v>281</v>
      </c>
      <c r="H2357" s="112">
        <v>76255</v>
      </c>
    </row>
    <row r="2358" spans="1:8" ht="15">
      <c r="A2358" s="108" t="s">
        <v>1194</v>
      </c>
      <c r="B2358" s="109">
        <v>40345</v>
      </c>
      <c r="C2358" s="110">
        <v>2010</v>
      </c>
      <c r="D2358" s="111" t="s">
        <v>227</v>
      </c>
      <c r="E2358" s="111">
        <v>3</v>
      </c>
      <c r="F2358" s="111">
        <v>16</v>
      </c>
      <c r="G2358" s="111" t="s">
        <v>282</v>
      </c>
      <c r="H2358" s="112">
        <v>24160</v>
      </c>
    </row>
    <row r="2359" spans="1:8" ht="15">
      <c r="A2359" s="108" t="s">
        <v>1194</v>
      </c>
      <c r="B2359" s="109">
        <v>40346</v>
      </c>
      <c r="C2359" s="110">
        <v>2010</v>
      </c>
      <c r="D2359" s="111" t="s">
        <v>227</v>
      </c>
      <c r="E2359" s="111">
        <v>3</v>
      </c>
      <c r="F2359" s="111">
        <v>17</v>
      </c>
      <c r="G2359" s="111" t="s">
        <v>1343</v>
      </c>
      <c r="H2359" s="112">
        <v>16816</v>
      </c>
    </row>
    <row r="2360" spans="1:8" ht="15">
      <c r="A2360" s="108" t="s">
        <v>1194</v>
      </c>
      <c r="B2360" s="109">
        <v>40347</v>
      </c>
      <c r="C2360" s="110">
        <v>2010</v>
      </c>
      <c r="D2360" s="111" t="s">
        <v>227</v>
      </c>
      <c r="E2360" s="111">
        <v>3</v>
      </c>
      <c r="F2360" s="111">
        <v>18</v>
      </c>
      <c r="G2360" s="111" t="s">
        <v>1342</v>
      </c>
      <c r="H2360" s="112">
        <v>43893</v>
      </c>
    </row>
    <row r="2361" spans="1:8" ht="15">
      <c r="A2361" s="108" t="s">
        <v>1194</v>
      </c>
      <c r="B2361" s="109">
        <v>40348</v>
      </c>
      <c r="C2361" s="110">
        <v>2010</v>
      </c>
      <c r="D2361" s="111" t="s">
        <v>227</v>
      </c>
      <c r="E2361" s="111">
        <v>3</v>
      </c>
      <c r="F2361" s="111">
        <v>19</v>
      </c>
      <c r="G2361" s="111" t="s">
        <v>278</v>
      </c>
      <c r="H2361" s="112">
        <v>44212</v>
      </c>
    </row>
    <row r="2362" spans="1:8" ht="15">
      <c r="A2362" s="108" t="s">
        <v>1194</v>
      </c>
      <c r="B2362" s="109">
        <v>40349</v>
      </c>
      <c r="C2362" s="110">
        <v>2010</v>
      </c>
      <c r="D2362" s="111" t="s">
        <v>227</v>
      </c>
      <c r="E2362" s="111">
        <v>3</v>
      </c>
      <c r="F2362" s="111">
        <v>20</v>
      </c>
      <c r="G2362" s="111" t="s">
        <v>279</v>
      </c>
      <c r="H2362" s="112">
        <v>39275</v>
      </c>
    </row>
    <row r="2363" spans="1:8" ht="15">
      <c r="A2363" s="108" t="s">
        <v>1194</v>
      </c>
      <c r="B2363" s="109">
        <v>40350</v>
      </c>
      <c r="C2363" s="110">
        <v>2010</v>
      </c>
      <c r="D2363" s="111" t="s">
        <v>227</v>
      </c>
      <c r="E2363" s="111">
        <v>3</v>
      </c>
      <c r="F2363" s="111">
        <v>21</v>
      </c>
      <c r="G2363" s="111" t="s">
        <v>280</v>
      </c>
      <c r="H2363" s="112">
        <v>55588</v>
      </c>
    </row>
    <row r="2364" spans="1:8" ht="15">
      <c r="A2364" s="108" t="s">
        <v>1194</v>
      </c>
      <c r="B2364" s="109">
        <v>40351</v>
      </c>
      <c r="C2364" s="110">
        <v>2010</v>
      </c>
      <c r="D2364" s="111" t="s">
        <v>227</v>
      </c>
      <c r="E2364" s="111">
        <v>4</v>
      </c>
      <c r="F2364" s="111">
        <v>22</v>
      </c>
      <c r="G2364" s="111" t="s">
        <v>281</v>
      </c>
      <c r="H2364" s="112">
        <v>33035</v>
      </c>
    </row>
    <row r="2365" spans="1:8" ht="15">
      <c r="A2365" s="108" t="s">
        <v>1194</v>
      </c>
      <c r="B2365" s="109">
        <v>40352</v>
      </c>
      <c r="C2365" s="110">
        <v>2010</v>
      </c>
      <c r="D2365" s="111" t="s">
        <v>227</v>
      </c>
      <c r="E2365" s="111">
        <v>4</v>
      </c>
      <c r="F2365" s="111">
        <v>23</v>
      </c>
      <c r="G2365" s="111" t="s">
        <v>282</v>
      </c>
      <c r="H2365" s="112">
        <v>29814</v>
      </c>
    </row>
    <row r="2366" spans="1:8" ht="15">
      <c r="A2366" s="108" t="s">
        <v>1194</v>
      </c>
      <c r="B2366" s="109">
        <v>40353</v>
      </c>
      <c r="C2366" s="110">
        <v>2010</v>
      </c>
      <c r="D2366" s="111" t="s">
        <v>227</v>
      </c>
      <c r="E2366" s="111">
        <v>4</v>
      </c>
      <c r="F2366" s="111">
        <v>24</v>
      </c>
      <c r="G2366" s="111" t="s">
        <v>1343</v>
      </c>
      <c r="H2366" s="112">
        <v>62192</v>
      </c>
    </row>
    <row r="2367" spans="1:8" ht="15">
      <c r="A2367" s="108" t="s">
        <v>1194</v>
      </c>
      <c r="B2367" s="109">
        <v>40354</v>
      </c>
      <c r="C2367" s="110">
        <v>2010</v>
      </c>
      <c r="D2367" s="111" t="s">
        <v>227</v>
      </c>
      <c r="E2367" s="111">
        <v>4</v>
      </c>
      <c r="F2367" s="111">
        <v>25</v>
      </c>
      <c r="G2367" s="111" t="s">
        <v>1342</v>
      </c>
      <c r="H2367" s="112">
        <v>81126</v>
      </c>
    </row>
    <row r="2368" spans="1:8" ht="15">
      <c r="A2368" s="108" t="s">
        <v>1194</v>
      </c>
      <c r="B2368" s="109">
        <v>40355</v>
      </c>
      <c r="C2368" s="110">
        <v>2010</v>
      </c>
      <c r="D2368" s="111" t="s">
        <v>227</v>
      </c>
      <c r="E2368" s="111">
        <v>4</v>
      </c>
      <c r="F2368" s="111">
        <v>26</v>
      </c>
      <c r="G2368" s="111" t="s">
        <v>278</v>
      </c>
      <c r="H2368" s="112">
        <v>55219</v>
      </c>
    </row>
    <row r="2369" spans="1:8" ht="15">
      <c r="A2369" s="108" t="s">
        <v>1194</v>
      </c>
      <c r="B2369" s="109">
        <v>40356</v>
      </c>
      <c r="C2369" s="110">
        <v>2010</v>
      </c>
      <c r="D2369" s="111" t="s">
        <v>227</v>
      </c>
      <c r="E2369" s="111">
        <v>4</v>
      </c>
      <c r="F2369" s="111">
        <v>27</v>
      </c>
      <c r="G2369" s="111" t="s">
        <v>279</v>
      </c>
      <c r="H2369" s="112">
        <v>24454</v>
      </c>
    </row>
    <row r="2370" spans="1:8" ht="15">
      <c r="A2370" s="108" t="s">
        <v>1194</v>
      </c>
      <c r="B2370" s="109">
        <v>40357</v>
      </c>
      <c r="C2370" s="110">
        <v>2010</v>
      </c>
      <c r="D2370" s="111" t="s">
        <v>227</v>
      </c>
      <c r="E2370" s="111">
        <v>4</v>
      </c>
      <c r="F2370" s="111">
        <v>28</v>
      </c>
      <c r="G2370" s="111" t="s">
        <v>280</v>
      </c>
      <c r="H2370" s="112">
        <v>55840</v>
      </c>
    </row>
    <row r="2371" spans="1:8" ht="15">
      <c r="A2371" s="108" t="s">
        <v>1194</v>
      </c>
      <c r="B2371" s="109">
        <v>40358</v>
      </c>
      <c r="C2371" s="110">
        <v>2010</v>
      </c>
      <c r="D2371" s="111" t="s">
        <v>227</v>
      </c>
      <c r="E2371" s="111">
        <v>5</v>
      </c>
      <c r="F2371" s="111">
        <v>29</v>
      </c>
      <c r="G2371" s="111" t="s">
        <v>281</v>
      </c>
      <c r="H2371" s="112">
        <v>71201</v>
      </c>
    </row>
    <row r="2372" spans="1:8" ht="15">
      <c r="A2372" s="108" t="s">
        <v>1194</v>
      </c>
      <c r="B2372" s="109">
        <v>40359</v>
      </c>
      <c r="C2372" s="110">
        <v>2010</v>
      </c>
      <c r="D2372" s="111" t="s">
        <v>227</v>
      </c>
      <c r="E2372" s="111">
        <v>5</v>
      </c>
      <c r="F2372" s="111">
        <v>30</v>
      </c>
      <c r="G2372" s="111" t="s">
        <v>282</v>
      </c>
      <c r="H2372" s="112">
        <v>85483</v>
      </c>
    </row>
    <row r="2373" spans="1:8" ht="15">
      <c r="A2373" s="108" t="s">
        <v>1194</v>
      </c>
      <c r="B2373" s="109">
        <v>40360</v>
      </c>
      <c r="C2373" s="110">
        <v>2010</v>
      </c>
      <c r="D2373" s="111" t="s">
        <v>228</v>
      </c>
      <c r="E2373" s="111">
        <v>1</v>
      </c>
      <c r="F2373" s="111">
        <v>1</v>
      </c>
      <c r="G2373" s="111" t="s">
        <v>1343</v>
      </c>
      <c r="H2373" s="112">
        <v>84009</v>
      </c>
    </row>
    <row r="2374" spans="1:8" ht="15">
      <c r="A2374" s="108" t="s">
        <v>1194</v>
      </c>
      <c r="B2374" s="109">
        <v>40361</v>
      </c>
      <c r="C2374" s="110">
        <v>2010</v>
      </c>
      <c r="D2374" s="111" t="s">
        <v>228</v>
      </c>
      <c r="E2374" s="111">
        <v>1</v>
      </c>
      <c r="F2374" s="111">
        <v>2</v>
      </c>
      <c r="G2374" s="111" t="s">
        <v>1342</v>
      </c>
      <c r="H2374" s="112">
        <v>31452</v>
      </c>
    </row>
    <row r="2375" spans="1:8" ht="15">
      <c r="A2375" s="108" t="s">
        <v>1194</v>
      </c>
      <c r="B2375" s="109">
        <v>40362</v>
      </c>
      <c r="C2375" s="110">
        <v>2010</v>
      </c>
      <c r="D2375" s="111" t="s">
        <v>228</v>
      </c>
      <c r="E2375" s="111">
        <v>1</v>
      </c>
      <c r="F2375" s="111">
        <v>3</v>
      </c>
      <c r="G2375" s="111" t="s">
        <v>278</v>
      </c>
      <c r="H2375" s="112">
        <v>58085</v>
      </c>
    </row>
    <row r="2376" spans="1:8" ht="15">
      <c r="A2376" s="108" t="s">
        <v>1194</v>
      </c>
      <c r="B2376" s="109">
        <v>40363</v>
      </c>
      <c r="C2376" s="110">
        <v>2010</v>
      </c>
      <c r="D2376" s="111" t="s">
        <v>228</v>
      </c>
      <c r="E2376" s="111">
        <v>1</v>
      </c>
      <c r="F2376" s="111">
        <v>4</v>
      </c>
      <c r="G2376" s="111" t="s">
        <v>279</v>
      </c>
      <c r="H2376" s="112">
        <v>47124</v>
      </c>
    </row>
    <row r="2377" spans="1:8" ht="15">
      <c r="A2377" s="108" t="s">
        <v>1194</v>
      </c>
      <c r="B2377" s="109">
        <v>40364</v>
      </c>
      <c r="C2377" s="110">
        <v>2010</v>
      </c>
      <c r="D2377" s="111" t="s">
        <v>228</v>
      </c>
      <c r="E2377" s="111">
        <v>1</v>
      </c>
      <c r="F2377" s="111">
        <v>5</v>
      </c>
      <c r="G2377" s="111" t="s">
        <v>280</v>
      </c>
      <c r="H2377" s="112">
        <v>67746</v>
      </c>
    </row>
    <row r="2378" spans="1:8" ht="15">
      <c r="A2378" s="108" t="s">
        <v>1194</v>
      </c>
      <c r="B2378" s="109">
        <v>40365</v>
      </c>
      <c r="C2378" s="110">
        <v>2010</v>
      </c>
      <c r="D2378" s="111" t="s">
        <v>228</v>
      </c>
      <c r="E2378" s="111">
        <v>1</v>
      </c>
      <c r="F2378" s="111">
        <v>6</v>
      </c>
      <c r="G2378" s="111" t="s">
        <v>281</v>
      </c>
      <c r="H2378" s="112">
        <v>82052</v>
      </c>
    </row>
    <row r="2379" spans="1:8" ht="15">
      <c r="A2379" s="108" t="s">
        <v>1194</v>
      </c>
      <c r="B2379" s="109">
        <v>40366</v>
      </c>
      <c r="C2379" s="110">
        <v>2010</v>
      </c>
      <c r="D2379" s="111" t="s">
        <v>228</v>
      </c>
      <c r="E2379" s="111">
        <v>1</v>
      </c>
      <c r="F2379" s="111">
        <v>7</v>
      </c>
      <c r="G2379" s="111" t="s">
        <v>282</v>
      </c>
      <c r="H2379" s="112">
        <v>46514</v>
      </c>
    </row>
    <row r="2380" spans="1:8" ht="15">
      <c r="A2380" s="108" t="s">
        <v>1194</v>
      </c>
      <c r="B2380" s="109">
        <v>40367</v>
      </c>
      <c r="C2380" s="110">
        <v>2010</v>
      </c>
      <c r="D2380" s="111" t="s">
        <v>228</v>
      </c>
      <c r="E2380" s="111">
        <v>2</v>
      </c>
      <c r="F2380" s="111">
        <v>8</v>
      </c>
      <c r="G2380" s="111" t="s">
        <v>1343</v>
      </c>
      <c r="H2380" s="112">
        <v>52910</v>
      </c>
    </row>
    <row r="2381" spans="1:8" ht="15">
      <c r="A2381" s="108" t="s">
        <v>1194</v>
      </c>
      <c r="B2381" s="109">
        <v>40368</v>
      </c>
      <c r="C2381" s="110">
        <v>2010</v>
      </c>
      <c r="D2381" s="111" t="s">
        <v>228</v>
      </c>
      <c r="E2381" s="111">
        <v>2</v>
      </c>
      <c r="F2381" s="111">
        <v>9</v>
      </c>
      <c r="G2381" s="111" t="s">
        <v>1342</v>
      </c>
      <c r="H2381" s="112">
        <v>61380</v>
      </c>
    </row>
    <row r="2382" spans="1:8" ht="15">
      <c r="A2382" s="108" t="s">
        <v>1194</v>
      </c>
      <c r="B2382" s="109">
        <v>40369</v>
      </c>
      <c r="C2382" s="110">
        <v>2010</v>
      </c>
      <c r="D2382" s="111" t="s">
        <v>228</v>
      </c>
      <c r="E2382" s="111">
        <v>2</v>
      </c>
      <c r="F2382" s="111">
        <v>10</v>
      </c>
      <c r="G2382" s="111" t="s">
        <v>278</v>
      </c>
      <c r="H2382" s="112">
        <v>23755</v>
      </c>
    </row>
    <row r="2383" spans="1:8" ht="15">
      <c r="A2383" s="108" t="s">
        <v>1194</v>
      </c>
      <c r="B2383" s="109">
        <v>40370</v>
      </c>
      <c r="C2383" s="110">
        <v>2010</v>
      </c>
      <c r="D2383" s="111" t="s">
        <v>228</v>
      </c>
      <c r="E2383" s="111">
        <v>2</v>
      </c>
      <c r="F2383" s="111">
        <v>11</v>
      </c>
      <c r="G2383" s="111" t="s">
        <v>279</v>
      </c>
      <c r="H2383" s="112">
        <v>81674</v>
      </c>
    </row>
    <row r="2384" spans="1:8" ht="15">
      <c r="A2384" s="108" t="s">
        <v>1194</v>
      </c>
      <c r="B2384" s="109">
        <v>40371</v>
      </c>
      <c r="C2384" s="110">
        <v>2010</v>
      </c>
      <c r="D2384" s="111" t="s">
        <v>228</v>
      </c>
      <c r="E2384" s="111">
        <v>2</v>
      </c>
      <c r="F2384" s="111">
        <v>12</v>
      </c>
      <c r="G2384" s="111" t="s">
        <v>280</v>
      </c>
      <c r="H2384" s="112">
        <v>87147</v>
      </c>
    </row>
    <row r="2385" spans="1:8" ht="15">
      <c r="A2385" s="108" t="s">
        <v>1194</v>
      </c>
      <c r="B2385" s="109">
        <v>40372</v>
      </c>
      <c r="C2385" s="110">
        <v>2010</v>
      </c>
      <c r="D2385" s="111" t="s">
        <v>228</v>
      </c>
      <c r="E2385" s="111">
        <v>2</v>
      </c>
      <c r="F2385" s="111">
        <v>13</v>
      </c>
      <c r="G2385" s="111" t="s">
        <v>281</v>
      </c>
      <c r="H2385" s="112">
        <v>66588</v>
      </c>
    </row>
    <row r="2386" spans="1:8" ht="15">
      <c r="A2386" s="108" t="s">
        <v>1194</v>
      </c>
      <c r="B2386" s="109">
        <v>40373</v>
      </c>
      <c r="C2386" s="110">
        <v>2010</v>
      </c>
      <c r="D2386" s="111" t="s">
        <v>228</v>
      </c>
      <c r="E2386" s="111">
        <v>2</v>
      </c>
      <c r="F2386" s="111">
        <v>14</v>
      </c>
      <c r="G2386" s="111" t="s">
        <v>282</v>
      </c>
      <c r="H2386" s="112">
        <v>48786</v>
      </c>
    </row>
    <row r="2387" spans="1:8" ht="15">
      <c r="A2387" s="108" t="s">
        <v>1194</v>
      </c>
      <c r="B2387" s="109">
        <v>40374</v>
      </c>
      <c r="C2387" s="110">
        <v>2010</v>
      </c>
      <c r="D2387" s="111" t="s">
        <v>228</v>
      </c>
      <c r="E2387" s="111">
        <v>3</v>
      </c>
      <c r="F2387" s="111">
        <v>15</v>
      </c>
      <c r="G2387" s="111" t="s">
        <v>1343</v>
      </c>
      <c r="H2387" s="112">
        <v>29101</v>
      </c>
    </row>
    <row r="2388" spans="1:8" ht="15">
      <c r="A2388" s="108" t="s">
        <v>1194</v>
      </c>
      <c r="B2388" s="109">
        <v>40375</v>
      </c>
      <c r="C2388" s="110">
        <v>2010</v>
      </c>
      <c r="D2388" s="111" t="s">
        <v>228</v>
      </c>
      <c r="E2388" s="111">
        <v>3</v>
      </c>
      <c r="F2388" s="111">
        <v>16</v>
      </c>
      <c r="G2388" s="111" t="s">
        <v>1342</v>
      </c>
      <c r="H2388" s="112">
        <v>43161</v>
      </c>
    </row>
    <row r="2389" spans="1:8" ht="15">
      <c r="A2389" s="108" t="s">
        <v>1194</v>
      </c>
      <c r="B2389" s="109">
        <v>40376</v>
      </c>
      <c r="C2389" s="110">
        <v>2010</v>
      </c>
      <c r="D2389" s="111" t="s">
        <v>228</v>
      </c>
      <c r="E2389" s="111">
        <v>3</v>
      </c>
      <c r="F2389" s="111">
        <v>17</v>
      </c>
      <c r="G2389" s="111" t="s">
        <v>278</v>
      </c>
      <c r="H2389" s="112">
        <v>36334</v>
      </c>
    </row>
    <row r="2390" spans="1:8" ht="15">
      <c r="A2390" s="108" t="s">
        <v>1194</v>
      </c>
      <c r="B2390" s="109">
        <v>40377</v>
      </c>
      <c r="C2390" s="110">
        <v>2010</v>
      </c>
      <c r="D2390" s="111" t="s">
        <v>228</v>
      </c>
      <c r="E2390" s="111">
        <v>3</v>
      </c>
      <c r="F2390" s="111">
        <v>18</v>
      </c>
      <c r="G2390" s="111" t="s">
        <v>279</v>
      </c>
      <c r="H2390" s="112">
        <v>41260</v>
      </c>
    </row>
    <row r="2391" spans="1:8" ht="15">
      <c r="A2391" s="108" t="s">
        <v>1194</v>
      </c>
      <c r="B2391" s="109">
        <v>40378</v>
      </c>
      <c r="C2391" s="110">
        <v>2010</v>
      </c>
      <c r="D2391" s="111" t="s">
        <v>228</v>
      </c>
      <c r="E2391" s="111">
        <v>3</v>
      </c>
      <c r="F2391" s="111">
        <v>19</v>
      </c>
      <c r="G2391" s="111" t="s">
        <v>280</v>
      </c>
      <c r="H2391" s="112">
        <v>71896</v>
      </c>
    </row>
    <row r="2392" spans="1:8" ht="15">
      <c r="A2392" s="108" t="s">
        <v>1194</v>
      </c>
      <c r="B2392" s="109">
        <v>40379</v>
      </c>
      <c r="C2392" s="110">
        <v>2010</v>
      </c>
      <c r="D2392" s="111" t="s">
        <v>228</v>
      </c>
      <c r="E2392" s="111">
        <v>3</v>
      </c>
      <c r="F2392" s="111">
        <v>20</v>
      </c>
      <c r="G2392" s="111" t="s">
        <v>281</v>
      </c>
      <c r="H2392" s="112">
        <v>28086</v>
      </c>
    </row>
    <row r="2393" spans="1:8" ht="15">
      <c r="A2393" s="108" t="s">
        <v>1194</v>
      </c>
      <c r="B2393" s="109">
        <v>40380</v>
      </c>
      <c r="C2393" s="110">
        <v>2010</v>
      </c>
      <c r="D2393" s="111" t="s">
        <v>228</v>
      </c>
      <c r="E2393" s="111">
        <v>3</v>
      </c>
      <c r="F2393" s="111">
        <v>21</v>
      </c>
      <c r="G2393" s="111" t="s">
        <v>282</v>
      </c>
      <c r="H2393" s="112">
        <v>66230</v>
      </c>
    </row>
    <row r="2394" spans="1:8" ht="15">
      <c r="A2394" s="108" t="s">
        <v>1194</v>
      </c>
      <c r="B2394" s="109">
        <v>40381</v>
      </c>
      <c r="C2394" s="110">
        <v>2010</v>
      </c>
      <c r="D2394" s="111" t="s">
        <v>228</v>
      </c>
      <c r="E2394" s="111">
        <v>4</v>
      </c>
      <c r="F2394" s="111">
        <v>22</v>
      </c>
      <c r="G2394" s="111" t="s">
        <v>1343</v>
      </c>
      <c r="H2394" s="112">
        <v>20462</v>
      </c>
    </row>
    <row r="2395" spans="1:8" ht="15">
      <c r="A2395" s="108" t="s">
        <v>1194</v>
      </c>
      <c r="B2395" s="109">
        <v>40382</v>
      </c>
      <c r="C2395" s="110">
        <v>2010</v>
      </c>
      <c r="D2395" s="111" t="s">
        <v>228</v>
      </c>
      <c r="E2395" s="111">
        <v>4</v>
      </c>
      <c r="F2395" s="111">
        <v>23</v>
      </c>
      <c r="G2395" s="111" t="s">
        <v>1342</v>
      </c>
      <c r="H2395" s="112">
        <v>14785</v>
      </c>
    </row>
    <row r="2396" spans="1:8" ht="15">
      <c r="A2396" s="108" t="s">
        <v>1194</v>
      </c>
      <c r="B2396" s="109">
        <v>40383</v>
      </c>
      <c r="C2396" s="110">
        <v>2010</v>
      </c>
      <c r="D2396" s="111" t="s">
        <v>228</v>
      </c>
      <c r="E2396" s="111">
        <v>4</v>
      </c>
      <c r="F2396" s="111">
        <v>24</v>
      </c>
      <c r="G2396" s="111" t="s">
        <v>278</v>
      </c>
      <c r="H2396" s="112">
        <v>71117</v>
      </c>
    </row>
    <row r="2397" spans="1:8" ht="15">
      <c r="A2397" s="108" t="s">
        <v>1194</v>
      </c>
      <c r="B2397" s="109">
        <v>40384</v>
      </c>
      <c r="C2397" s="110">
        <v>2010</v>
      </c>
      <c r="D2397" s="111" t="s">
        <v>228</v>
      </c>
      <c r="E2397" s="111">
        <v>4</v>
      </c>
      <c r="F2397" s="111">
        <v>25</v>
      </c>
      <c r="G2397" s="111" t="s">
        <v>279</v>
      </c>
      <c r="H2397" s="112">
        <v>34028</v>
      </c>
    </row>
    <row r="2398" spans="1:8" ht="15">
      <c r="A2398" s="108" t="s">
        <v>1194</v>
      </c>
      <c r="B2398" s="109">
        <v>40385</v>
      </c>
      <c r="C2398" s="110">
        <v>2010</v>
      </c>
      <c r="D2398" s="111" t="s">
        <v>228</v>
      </c>
      <c r="E2398" s="111">
        <v>4</v>
      </c>
      <c r="F2398" s="111">
        <v>26</v>
      </c>
      <c r="G2398" s="111" t="s">
        <v>280</v>
      </c>
      <c r="H2398" s="112">
        <v>75072</v>
      </c>
    </row>
    <row r="2399" spans="1:8" ht="15">
      <c r="A2399" s="108" t="s">
        <v>1194</v>
      </c>
      <c r="B2399" s="109">
        <v>40386</v>
      </c>
      <c r="C2399" s="110">
        <v>2010</v>
      </c>
      <c r="D2399" s="111" t="s">
        <v>228</v>
      </c>
      <c r="E2399" s="111">
        <v>4</v>
      </c>
      <c r="F2399" s="111">
        <v>27</v>
      </c>
      <c r="G2399" s="111" t="s">
        <v>281</v>
      </c>
      <c r="H2399" s="112">
        <v>34116</v>
      </c>
    </row>
    <row r="2400" spans="1:8" ht="15">
      <c r="A2400" s="108" t="s">
        <v>1194</v>
      </c>
      <c r="B2400" s="109">
        <v>40387</v>
      </c>
      <c r="C2400" s="110">
        <v>2010</v>
      </c>
      <c r="D2400" s="111" t="s">
        <v>228</v>
      </c>
      <c r="E2400" s="111">
        <v>4</v>
      </c>
      <c r="F2400" s="111">
        <v>28</v>
      </c>
      <c r="G2400" s="111" t="s">
        <v>282</v>
      </c>
      <c r="H2400" s="112">
        <v>28084</v>
      </c>
    </row>
    <row r="2401" spans="1:8" ht="15">
      <c r="A2401" s="108" t="s">
        <v>1194</v>
      </c>
      <c r="B2401" s="109">
        <v>40388</v>
      </c>
      <c r="C2401" s="110">
        <v>2010</v>
      </c>
      <c r="D2401" s="111" t="s">
        <v>228</v>
      </c>
      <c r="E2401" s="111">
        <v>5</v>
      </c>
      <c r="F2401" s="111">
        <v>29</v>
      </c>
      <c r="G2401" s="111" t="s">
        <v>1343</v>
      </c>
      <c r="H2401" s="112">
        <v>16123</v>
      </c>
    </row>
    <row r="2402" spans="1:8" ht="15">
      <c r="A2402" s="108" t="s">
        <v>1194</v>
      </c>
      <c r="B2402" s="109">
        <v>40389</v>
      </c>
      <c r="C2402" s="110">
        <v>2010</v>
      </c>
      <c r="D2402" s="111" t="s">
        <v>228</v>
      </c>
      <c r="E2402" s="111">
        <v>5</v>
      </c>
      <c r="F2402" s="111">
        <v>30</v>
      </c>
      <c r="G2402" s="111" t="s">
        <v>1342</v>
      </c>
      <c r="H2402" s="112">
        <v>39067</v>
      </c>
    </row>
    <row r="2403" spans="1:8" ht="15">
      <c r="A2403" s="108" t="s">
        <v>1194</v>
      </c>
      <c r="B2403" s="109">
        <v>40390</v>
      </c>
      <c r="C2403" s="110">
        <v>2010</v>
      </c>
      <c r="D2403" s="111" t="s">
        <v>228</v>
      </c>
      <c r="E2403" s="111">
        <v>5</v>
      </c>
      <c r="F2403" s="111">
        <v>31</v>
      </c>
      <c r="G2403" s="111" t="s">
        <v>278</v>
      </c>
      <c r="H2403" s="112">
        <v>82806</v>
      </c>
    </row>
    <row r="2404" spans="1:8" ht="15">
      <c r="A2404" s="108" t="s">
        <v>1194</v>
      </c>
      <c r="B2404" s="109">
        <v>40391</v>
      </c>
      <c r="C2404" s="110">
        <v>2010</v>
      </c>
      <c r="D2404" s="111" t="s">
        <v>229</v>
      </c>
      <c r="E2404" s="111">
        <v>1</v>
      </c>
      <c r="F2404" s="111">
        <v>1</v>
      </c>
      <c r="G2404" s="111" t="s">
        <v>279</v>
      </c>
      <c r="H2404" s="112">
        <v>36375</v>
      </c>
    </row>
    <row r="2405" spans="1:8" ht="15">
      <c r="A2405" s="108" t="s">
        <v>1194</v>
      </c>
      <c r="B2405" s="109">
        <v>40392</v>
      </c>
      <c r="C2405" s="110">
        <v>2010</v>
      </c>
      <c r="D2405" s="111" t="s">
        <v>229</v>
      </c>
      <c r="E2405" s="111">
        <v>1</v>
      </c>
      <c r="F2405" s="111">
        <v>2</v>
      </c>
      <c r="G2405" s="111" t="s">
        <v>280</v>
      </c>
      <c r="H2405" s="112">
        <v>82249</v>
      </c>
    </row>
    <row r="2406" spans="1:8" ht="15">
      <c r="A2406" s="108" t="s">
        <v>1194</v>
      </c>
      <c r="B2406" s="109">
        <v>40393</v>
      </c>
      <c r="C2406" s="110">
        <v>2010</v>
      </c>
      <c r="D2406" s="111" t="s">
        <v>229</v>
      </c>
      <c r="E2406" s="111">
        <v>1</v>
      </c>
      <c r="F2406" s="111">
        <v>3</v>
      </c>
      <c r="G2406" s="111" t="s">
        <v>281</v>
      </c>
      <c r="H2406" s="112">
        <v>72680</v>
      </c>
    </row>
    <row r="2407" spans="1:8" ht="15">
      <c r="A2407" s="108" t="s">
        <v>1194</v>
      </c>
      <c r="B2407" s="109">
        <v>40394</v>
      </c>
      <c r="C2407" s="110">
        <v>2010</v>
      </c>
      <c r="D2407" s="111" t="s">
        <v>229</v>
      </c>
      <c r="E2407" s="111">
        <v>1</v>
      </c>
      <c r="F2407" s="111">
        <v>4</v>
      </c>
      <c r="G2407" s="111" t="s">
        <v>282</v>
      </c>
      <c r="H2407" s="112">
        <v>73842</v>
      </c>
    </row>
    <row r="2408" spans="1:8" ht="15">
      <c r="A2408" s="108" t="s">
        <v>1194</v>
      </c>
      <c r="B2408" s="109">
        <v>40395</v>
      </c>
      <c r="C2408" s="110">
        <v>2010</v>
      </c>
      <c r="D2408" s="111" t="s">
        <v>229</v>
      </c>
      <c r="E2408" s="111">
        <v>1</v>
      </c>
      <c r="F2408" s="111">
        <v>5</v>
      </c>
      <c r="G2408" s="111" t="s">
        <v>1343</v>
      </c>
      <c r="H2408" s="112">
        <v>50212</v>
      </c>
    </row>
    <row r="2409" spans="1:8" ht="15">
      <c r="A2409" s="108" t="s">
        <v>1194</v>
      </c>
      <c r="B2409" s="109">
        <v>40396</v>
      </c>
      <c r="C2409" s="110">
        <v>2010</v>
      </c>
      <c r="D2409" s="111" t="s">
        <v>229</v>
      </c>
      <c r="E2409" s="111">
        <v>1</v>
      </c>
      <c r="F2409" s="111">
        <v>6</v>
      </c>
      <c r="G2409" s="111" t="s">
        <v>1342</v>
      </c>
      <c r="H2409" s="112">
        <v>50035</v>
      </c>
    </row>
    <row r="2410" spans="1:8" ht="15">
      <c r="A2410" s="108" t="s">
        <v>1194</v>
      </c>
      <c r="B2410" s="109">
        <v>40397</v>
      </c>
      <c r="C2410" s="110">
        <v>2010</v>
      </c>
      <c r="D2410" s="111" t="s">
        <v>229</v>
      </c>
      <c r="E2410" s="111">
        <v>1</v>
      </c>
      <c r="F2410" s="111">
        <v>7</v>
      </c>
      <c r="G2410" s="111" t="s">
        <v>278</v>
      </c>
      <c r="H2410" s="112">
        <v>21838</v>
      </c>
    </row>
    <row r="2411" spans="1:8" ht="15">
      <c r="A2411" s="108" t="s">
        <v>1194</v>
      </c>
      <c r="B2411" s="109">
        <v>40398</v>
      </c>
      <c r="C2411" s="110">
        <v>2010</v>
      </c>
      <c r="D2411" s="111" t="s">
        <v>229</v>
      </c>
      <c r="E2411" s="111">
        <v>2</v>
      </c>
      <c r="F2411" s="111">
        <v>8</v>
      </c>
      <c r="G2411" s="111" t="s">
        <v>279</v>
      </c>
      <c r="H2411" s="112">
        <v>82500</v>
      </c>
    </row>
    <row r="2412" spans="1:8" ht="15">
      <c r="A2412" s="108" t="s">
        <v>1194</v>
      </c>
      <c r="B2412" s="109">
        <v>40399</v>
      </c>
      <c r="C2412" s="110">
        <v>2010</v>
      </c>
      <c r="D2412" s="111" t="s">
        <v>229</v>
      </c>
      <c r="E2412" s="111">
        <v>2</v>
      </c>
      <c r="F2412" s="111">
        <v>9</v>
      </c>
      <c r="G2412" s="111" t="s">
        <v>280</v>
      </c>
      <c r="H2412" s="112">
        <v>61599</v>
      </c>
    </row>
    <row r="2413" spans="1:8" ht="15">
      <c r="A2413" s="108" t="s">
        <v>1194</v>
      </c>
      <c r="B2413" s="109">
        <v>40400</v>
      </c>
      <c r="C2413" s="110">
        <v>2010</v>
      </c>
      <c r="D2413" s="111" t="s">
        <v>229</v>
      </c>
      <c r="E2413" s="111">
        <v>2</v>
      </c>
      <c r="F2413" s="111">
        <v>10</v>
      </c>
      <c r="G2413" s="111" t="s">
        <v>281</v>
      </c>
      <c r="H2413" s="112">
        <v>70986</v>
      </c>
    </row>
    <row r="2414" spans="1:8" ht="15">
      <c r="A2414" s="108" t="s">
        <v>1194</v>
      </c>
      <c r="B2414" s="109">
        <v>40401</v>
      </c>
      <c r="C2414" s="110">
        <v>2010</v>
      </c>
      <c r="D2414" s="111" t="s">
        <v>229</v>
      </c>
      <c r="E2414" s="111">
        <v>2</v>
      </c>
      <c r="F2414" s="111">
        <v>11</v>
      </c>
      <c r="G2414" s="111" t="s">
        <v>282</v>
      </c>
      <c r="H2414" s="112">
        <v>78000</v>
      </c>
    </row>
    <row r="2415" spans="1:8" ht="15">
      <c r="A2415" s="108" t="s">
        <v>1194</v>
      </c>
      <c r="B2415" s="109">
        <v>40402</v>
      </c>
      <c r="C2415" s="110">
        <v>2010</v>
      </c>
      <c r="D2415" s="111" t="s">
        <v>229</v>
      </c>
      <c r="E2415" s="111">
        <v>2</v>
      </c>
      <c r="F2415" s="111">
        <v>12</v>
      </c>
      <c r="G2415" s="111" t="s">
        <v>1343</v>
      </c>
      <c r="H2415" s="112">
        <v>72165</v>
      </c>
    </row>
    <row r="2416" spans="1:8" ht="15">
      <c r="A2416" s="108" t="s">
        <v>1194</v>
      </c>
      <c r="B2416" s="109">
        <v>40403</v>
      </c>
      <c r="C2416" s="110">
        <v>2010</v>
      </c>
      <c r="D2416" s="111" t="s">
        <v>229</v>
      </c>
      <c r="E2416" s="111">
        <v>2</v>
      </c>
      <c r="F2416" s="111">
        <v>13</v>
      </c>
      <c r="G2416" s="111" t="s">
        <v>1342</v>
      </c>
      <c r="H2416" s="112">
        <v>46737</v>
      </c>
    </row>
    <row r="2417" spans="1:8" ht="15">
      <c r="A2417" s="108" t="s">
        <v>1194</v>
      </c>
      <c r="B2417" s="109">
        <v>40404</v>
      </c>
      <c r="C2417" s="110">
        <v>2010</v>
      </c>
      <c r="D2417" s="111" t="s">
        <v>229</v>
      </c>
      <c r="E2417" s="111">
        <v>2</v>
      </c>
      <c r="F2417" s="111">
        <v>14</v>
      </c>
      <c r="G2417" s="111" t="s">
        <v>278</v>
      </c>
      <c r="H2417" s="112">
        <v>43963</v>
      </c>
    </row>
    <row r="2418" spans="1:8" ht="15">
      <c r="A2418" s="108" t="s">
        <v>1194</v>
      </c>
      <c r="B2418" s="109">
        <v>40405</v>
      </c>
      <c r="C2418" s="110">
        <v>2010</v>
      </c>
      <c r="D2418" s="111" t="s">
        <v>229</v>
      </c>
      <c r="E2418" s="111">
        <v>3</v>
      </c>
      <c r="F2418" s="111">
        <v>15</v>
      </c>
      <c r="G2418" s="111" t="s">
        <v>279</v>
      </c>
      <c r="H2418" s="112">
        <v>29294</v>
      </c>
    </row>
    <row r="2419" spans="1:8" ht="15">
      <c r="A2419" s="108" t="s">
        <v>1194</v>
      </c>
      <c r="B2419" s="109">
        <v>40406</v>
      </c>
      <c r="C2419" s="110">
        <v>2010</v>
      </c>
      <c r="D2419" s="111" t="s">
        <v>229</v>
      </c>
      <c r="E2419" s="111">
        <v>3</v>
      </c>
      <c r="F2419" s="111">
        <v>16</v>
      </c>
      <c r="G2419" s="111" t="s">
        <v>280</v>
      </c>
      <c r="H2419" s="112">
        <v>67018</v>
      </c>
    </row>
    <row r="2420" spans="1:8" ht="15">
      <c r="A2420" s="108" t="s">
        <v>1194</v>
      </c>
      <c r="B2420" s="109">
        <v>40407</v>
      </c>
      <c r="C2420" s="110">
        <v>2010</v>
      </c>
      <c r="D2420" s="111" t="s">
        <v>229</v>
      </c>
      <c r="E2420" s="111">
        <v>3</v>
      </c>
      <c r="F2420" s="111">
        <v>17</v>
      </c>
      <c r="G2420" s="111" t="s">
        <v>281</v>
      </c>
      <c r="H2420" s="112">
        <v>54584</v>
      </c>
    </row>
    <row r="2421" spans="1:8" ht="15">
      <c r="A2421" s="108" t="s">
        <v>1194</v>
      </c>
      <c r="B2421" s="109">
        <v>40408</v>
      </c>
      <c r="C2421" s="110">
        <v>2010</v>
      </c>
      <c r="D2421" s="111" t="s">
        <v>229</v>
      </c>
      <c r="E2421" s="111">
        <v>3</v>
      </c>
      <c r="F2421" s="111">
        <v>18</v>
      </c>
      <c r="G2421" s="111" t="s">
        <v>282</v>
      </c>
      <c r="H2421" s="112">
        <v>35066</v>
      </c>
    </row>
    <row r="2422" spans="1:8" ht="15">
      <c r="A2422" s="108" t="s">
        <v>1194</v>
      </c>
      <c r="B2422" s="109">
        <v>40409</v>
      </c>
      <c r="C2422" s="110">
        <v>2010</v>
      </c>
      <c r="D2422" s="111" t="s">
        <v>229</v>
      </c>
      <c r="E2422" s="111">
        <v>3</v>
      </c>
      <c r="F2422" s="111">
        <v>19</v>
      </c>
      <c r="G2422" s="111" t="s">
        <v>1343</v>
      </c>
      <c r="H2422" s="112">
        <v>86782</v>
      </c>
    </row>
    <row r="2423" spans="1:8" ht="15">
      <c r="A2423" s="108" t="s">
        <v>1194</v>
      </c>
      <c r="B2423" s="109">
        <v>40410</v>
      </c>
      <c r="C2423" s="110">
        <v>2010</v>
      </c>
      <c r="D2423" s="111" t="s">
        <v>229</v>
      </c>
      <c r="E2423" s="111">
        <v>3</v>
      </c>
      <c r="F2423" s="111">
        <v>20</v>
      </c>
      <c r="G2423" s="111" t="s">
        <v>1342</v>
      </c>
      <c r="H2423" s="112">
        <v>35958</v>
      </c>
    </row>
    <row r="2424" spans="1:8" ht="15">
      <c r="A2424" s="108" t="s">
        <v>1194</v>
      </c>
      <c r="B2424" s="109">
        <v>40411</v>
      </c>
      <c r="C2424" s="110">
        <v>2010</v>
      </c>
      <c r="D2424" s="111" t="s">
        <v>229</v>
      </c>
      <c r="E2424" s="111">
        <v>3</v>
      </c>
      <c r="F2424" s="111">
        <v>21</v>
      </c>
      <c r="G2424" s="111" t="s">
        <v>278</v>
      </c>
      <c r="H2424" s="112">
        <v>41931</v>
      </c>
    </row>
    <row r="2425" spans="1:8" ht="15">
      <c r="A2425" s="108" t="s">
        <v>1194</v>
      </c>
      <c r="B2425" s="109">
        <v>40412</v>
      </c>
      <c r="C2425" s="110">
        <v>2010</v>
      </c>
      <c r="D2425" s="111" t="s">
        <v>229</v>
      </c>
      <c r="E2425" s="111">
        <v>4</v>
      </c>
      <c r="F2425" s="111">
        <v>22</v>
      </c>
      <c r="G2425" s="111" t="s">
        <v>279</v>
      </c>
      <c r="H2425" s="112">
        <v>86397</v>
      </c>
    </row>
    <row r="2426" spans="1:8" ht="15">
      <c r="A2426" s="108" t="s">
        <v>1194</v>
      </c>
      <c r="B2426" s="109">
        <v>40413</v>
      </c>
      <c r="C2426" s="110">
        <v>2010</v>
      </c>
      <c r="D2426" s="111" t="s">
        <v>229</v>
      </c>
      <c r="E2426" s="111">
        <v>4</v>
      </c>
      <c r="F2426" s="111">
        <v>23</v>
      </c>
      <c r="G2426" s="111" t="s">
        <v>280</v>
      </c>
      <c r="H2426" s="112">
        <v>31861</v>
      </c>
    </row>
    <row r="2427" spans="1:8" ht="15">
      <c r="A2427" s="108" t="s">
        <v>1194</v>
      </c>
      <c r="B2427" s="109">
        <v>40414</v>
      </c>
      <c r="C2427" s="110">
        <v>2010</v>
      </c>
      <c r="D2427" s="111" t="s">
        <v>229</v>
      </c>
      <c r="E2427" s="111">
        <v>4</v>
      </c>
      <c r="F2427" s="111">
        <v>24</v>
      </c>
      <c r="G2427" s="111" t="s">
        <v>281</v>
      </c>
      <c r="H2427" s="112">
        <v>81355</v>
      </c>
    </row>
    <row r="2428" spans="1:8" ht="15">
      <c r="A2428" s="108" t="s">
        <v>1194</v>
      </c>
      <c r="B2428" s="109">
        <v>40415</v>
      </c>
      <c r="C2428" s="110">
        <v>2010</v>
      </c>
      <c r="D2428" s="111" t="s">
        <v>229</v>
      </c>
      <c r="E2428" s="111">
        <v>4</v>
      </c>
      <c r="F2428" s="111">
        <v>25</v>
      </c>
      <c r="G2428" s="111" t="s">
        <v>282</v>
      </c>
      <c r="H2428" s="112">
        <v>71516</v>
      </c>
    </row>
    <row r="2429" spans="1:8" ht="15">
      <c r="A2429" s="108" t="s">
        <v>1194</v>
      </c>
      <c r="B2429" s="109">
        <v>40416</v>
      </c>
      <c r="C2429" s="110">
        <v>2010</v>
      </c>
      <c r="D2429" s="111" t="s">
        <v>229</v>
      </c>
      <c r="E2429" s="111">
        <v>4</v>
      </c>
      <c r="F2429" s="111">
        <v>26</v>
      </c>
      <c r="G2429" s="111" t="s">
        <v>1343</v>
      </c>
      <c r="H2429" s="112">
        <v>53177</v>
      </c>
    </row>
    <row r="2430" spans="1:8" ht="15">
      <c r="A2430" s="108" t="s">
        <v>1194</v>
      </c>
      <c r="B2430" s="109">
        <v>40417</v>
      </c>
      <c r="C2430" s="110">
        <v>2010</v>
      </c>
      <c r="D2430" s="111" t="s">
        <v>229</v>
      </c>
      <c r="E2430" s="111">
        <v>4</v>
      </c>
      <c r="F2430" s="111">
        <v>27</v>
      </c>
      <c r="G2430" s="111" t="s">
        <v>1342</v>
      </c>
      <c r="H2430" s="112">
        <v>85684</v>
      </c>
    </row>
    <row r="2431" spans="1:8" ht="15">
      <c r="A2431" s="108" t="s">
        <v>1194</v>
      </c>
      <c r="B2431" s="109">
        <v>40418</v>
      </c>
      <c r="C2431" s="110">
        <v>2010</v>
      </c>
      <c r="D2431" s="111" t="s">
        <v>229</v>
      </c>
      <c r="E2431" s="111">
        <v>4</v>
      </c>
      <c r="F2431" s="111">
        <v>28</v>
      </c>
      <c r="G2431" s="111" t="s">
        <v>278</v>
      </c>
      <c r="H2431" s="112">
        <v>26906</v>
      </c>
    </row>
    <row r="2432" spans="1:8" ht="15">
      <c r="A2432" s="108" t="s">
        <v>1194</v>
      </c>
      <c r="B2432" s="109">
        <v>40419</v>
      </c>
      <c r="C2432" s="110">
        <v>2010</v>
      </c>
      <c r="D2432" s="111" t="s">
        <v>229</v>
      </c>
      <c r="E2432" s="111">
        <v>5</v>
      </c>
      <c r="F2432" s="111">
        <v>29</v>
      </c>
      <c r="G2432" s="111" t="s">
        <v>279</v>
      </c>
      <c r="H2432" s="112">
        <v>67888</v>
      </c>
    </row>
    <row r="2433" spans="1:8" ht="15">
      <c r="A2433" s="108" t="s">
        <v>1194</v>
      </c>
      <c r="B2433" s="109">
        <v>40420</v>
      </c>
      <c r="C2433" s="110">
        <v>2010</v>
      </c>
      <c r="D2433" s="111" t="s">
        <v>229</v>
      </c>
      <c r="E2433" s="111">
        <v>5</v>
      </c>
      <c r="F2433" s="111">
        <v>30</v>
      </c>
      <c r="G2433" s="111" t="s">
        <v>280</v>
      </c>
      <c r="H2433" s="112">
        <v>40724</v>
      </c>
    </row>
    <row r="2434" spans="1:8" ht="15">
      <c r="A2434" s="108" t="s">
        <v>1194</v>
      </c>
      <c r="B2434" s="109">
        <v>40421</v>
      </c>
      <c r="C2434" s="110">
        <v>2010</v>
      </c>
      <c r="D2434" s="111" t="s">
        <v>229</v>
      </c>
      <c r="E2434" s="111">
        <v>5</v>
      </c>
      <c r="F2434" s="111">
        <v>31</v>
      </c>
      <c r="G2434" s="111" t="s">
        <v>281</v>
      </c>
      <c r="H2434" s="112">
        <v>28045</v>
      </c>
    </row>
    <row r="2435" spans="1:8" ht="15">
      <c r="A2435" s="108" t="s">
        <v>1194</v>
      </c>
      <c r="B2435" s="109">
        <v>40422</v>
      </c>
      <c r="C2435" s="110">
        <v>2010</v>
      </c>
      <c r="D2435" s="111" t="s">
        <v>230</v>
      </c>
      <c r="E2435" s="111">
        <v>1</v>
      </c>
      <c r="F2435" s="111">
        <v>1</v>
      </c>
      <c r="G2435" s="111" t="s">
        <v>282</v>
      </c>
      <c r="H2435" s="112">
        <v>67132</v>
      </c>
    </row>
    <row r="2436" spans="1:8" ht="15">
      <c r="A2436" s="108" t="s">
        <v>1194</v>
      </c>
      <c r="B2436" s="109">
        <v>40423</v>
      </c>
      <c r="C2436" s="110">
        <v>2010</v>
      </c>
      <c r="D2436" s="111" t="s">
        <v>230</v>
      </c>
      <c r="E2436" s="111">
        <v>1</v>
      </c>
      <c r="F2436" s="111">
        <v>2</v>
      </c>
      <c r="G2436" s="111" t="s">
        <v>1343</v>
      </c>
      <c r="H2436" s="112">
        <v>21446</v>
      </c>
    </row>
    <row r="2437" spans="1:8" ht="15">
      <c r="A2437" s="108" t="s">
        <v>1194</v>
      </c>
      <c r="B2437" s="109">
        <v>40424</v>
      </c>
      <c r="C2437" s="110">
        <v>2010</v>
      </c>
      <c r="D2437" s="111" t="s">
        <v>230</v>
      </c>
      <c r="E2437" s="111">
        <v>1</v>
      </c>
      <c r="F2437" s="111">
        <v>3</v>
      </c>
      <c r="G2437" s="111" t="s">
        <v>1342</v>
      </c>
      <c r="H2437" s="112">
        <v>33264</v>
      </c>
    </row>
    <row r="2438" spans="1:8" ht="15">
      <c r="A2438" s="108" t="s">
        <v>1194</v>
      </c>
      <c r="B2438" s="109">
        <v>40425</v>
      </c>
      <c r="C2438" s="110">
        <v>2010</v>
      </c>
      <c r="D2438" s="111" t="s">
        <v>230</v>
      </c>
      <c r="E2438" s="111">
        <v>1</v>
      </c>
      <c r="F2438" s="111">
        <v>4</v>
      </c>
      <c r="G2438" s="111" t="s">
        <v>278</v>
      </c>
      <c r="H2438" s="112">
        <v>40734</v>
      </c>
    </row>
    <row r="2439" spans="1:8" ht="15">
      <c r="A2439" s="108" t="s">
        <v>1194</v>
      </c>
      <c r="B2439" s="109">
        <v>40426</v>
      </c>
      <c r="C2439" s="110">
        <v>2010</v>
      </c>
      <c r="D2439" s="111" t="s">
        <v>230</v>
      </c>
      <c r="E2439" s="111">
        <v>1</v>
      </c>
      <c r="F2439" s="111">
        <v>5</v>
      </c>
      <c r="G2439" s="111" t="s">
        <v>279</v>
      </c>
      <c r="H2439" s="112">
        <v>73128</v>
      </c>
    </row>
    <row r="2440" spans="1:8" ht="15">
      <c r="A2440" s="108" t="s">
        <v>1194</v>
      </c>
      <c r="B2440" s="109">
        <v>40427</v>
      </c>
      <c r="C2440" s="110">
        <v>2010</v>
      </c>
      <c r="D2440" s="111" t="s">
        <v>230</v>
      </c>
      <c r="E2440" s="111">
        <v>1</v>
      </c>
      <c r="F2440" s="111">
        <v>6</v>
      </c>
      <c r="G2440" s="111" t="s">
        <v>280</v>
      </c>
      <c r="H2440" s="112">
        <v>83740</v>
      </c>
    </row>
    <row r="2441" spans="1:8" ht="15">
      <c r="A2441" s="108" t="s">
        <v>1194</v>
      </c>
      <c r="B2441" s="109">
        <v>40428</v>
      </c>
      <c r="C2441" s="110">
        <v>2010</v>
      </c>
      <c r="D2441" s="111" t="s">
        <v>230</v>
      </c>
      <c r="E2441" s="111">
        <v>1</v>
      </c>
      <c r="F2441" s="111">
        <v>7</v>
      </c>
      <c r="G2441" s="111" t="s">
        <v>281</v>
      </c>
      <c r="H2441" s="112">
        <v>38739</v>
      </c>
    </row>
    <row r="2442" spans="1:8" ht="15">
      <c r="A2442" s="108" t="s">
        <v>1194</v>
      </c>
      <c r="B2442" s="109">
        <v>40429</v>
      </c>
      <c r="C2442" s="110">
        <v>2010</v>
      </c>
      <c r="D2442" s="111" t="s">
        <v>230</v>
      </c>
      <c r="E2442" s="111">
        <v>2</v>
      </c>
      <c r="F2442" s="111">
        <v>8</v>
      </c>
      <c r="G2442" s="111" t="s">
        <v>282</v>
      </c>
      <c r="H2442" s="112">
        <v>56193</v>
      </c>
    </row>
    <row r="2443" spans="1:8" ht="15">
      <c r="A2443" s="108" t="s">
        <v>1194</v>
      </c>
      <c r="B2443" s="109">
        <v>40430</v>
      </c>
      <c r="C2443" s="110">
        <v>2010</v>
      </c>
      <c r="D2443" s="111" t="s">
        <v>230</v>
      </c>
      <c r="E2443" s="111">
        <v>2</v>
      </c>
      <c r="F2443" s="111">
        <v>9</v>
      </c>
      <c r="G2443" s="111" t="s">
        <v>1343</v>
      </c>
      <c r="H2443" s="112">
        <v>58757</v>
      </c>
    </row>
    <row r="2444" spans="1:8" ht="15">
      <c r="A2444" s="108" t="s">
        <v>1194</v>
      </c>
      <c r="B2444" s="109">
        <v>40431</v>
      </c>
      <c r="C2444" s="110">
        <v>2010</v>
      </c>
      <c r="D2444" s="111" t="s">
        <v>230</v>
      </c>
      <c r="E2444" s="111">
        <v>2</v>
      </c>
      <c r="F2444" s="111">
        <v>10</v>
      </c>
      <c r="G2444" s="111" t="s">
        <v>1342</v>
      </c>
      <c r="H2444" s="112">
        <v>17257</v>
      </c>
    </row>
    <row r="2445" spans="1:8" ht="15">
      <c r="A2445" s="108" t="s">
        <v>1194</v>
      </c>
      <c r="B2445" s="109">
        <v>40432</v>
      </c>
      <c r="C2445" s="110">
        <v>2010</v>
      </c>
      <c r="D2445" s="111" t="s">
        <v>230</v>
      </c>
      <c r="E2445" s="111">
        <v>2</v>
      </c>
      <c r="F2445" s="111">
        <v>11</v>
      </c>
      <c r="G2445" s="111" t="s">
        <v>278</v>
      </c>
      <c r="H2445" s="112">
        <v>45244</v>
      </c>
    </row>
    <row r="2446" spans="1:8" ht="15">
      <c r="A2446" s="108" t="s">
        <v>1194</v>
      </c>
      <c r="B2446" s="109">
        <v>40433</v>
      </c>
      <c r="C2446" s="110">
        <v>2010</v>
      </c>
      <c r="D2446" s="111" t="s">
        <v>230</v>
      </c>
      <c r="E2446" s="111">
        <v>2</v>
      </c>
      <c r="F2446" s="111">
        <v>12</v>
      </c>
      <c r="G2446" s="111" t="s">
        <v>279</v>
      </c>
      <c r="H2446" s="112">
        <v>46050</v>
      </c>
    </row>
    <row r="2447" spans="1:8" ht="15">
      <c r="A2447" s="108" t="s">
        <v>1194</v>
      </c>
      <c r="B2447" s="109">
        <v>40434</v>
      </c>
      <c r="C2447" s="110">
        <v>2010</v>
      </c>
      <c r="D2447" s="111" t="s">
        <v>230</v>
      </c>
      <c r="E2447" s="111">
        <v>2</v>
      </c>
      <c r="F2447" s="111">
        <v>13</v>
      </c>
      <c r="G2447" s="111" t="s">
        <v>280</v>
      </c>
      <c r="H2447" s="112">
        <v>54868</v>
      </c>
    </row>
    <row r="2448" spans="1:8" ht="15">
      <c r="A2448" s="108" t="s">
        <v>1194</v>
      </c>
      <c r="B2448" s="109">
        <v>40435</v>
      </c>
      <c r="C2448" s="110">
        <v>2010</v>
      </c>
      <c r="D2448" s="111" t="s">
        <v>230</v>
      </c>
      <c r="E2448" s="111">
        <v>2</v>
      </c>
      <c r="F2448" s="111">
        <v>14</v>
      </c>
      <c r="G2448" s="111" t="s">
        <v>281</v>
      </c>
      <c r="H2448" s="112">
        <v>72653</v>
      </c>
    </row>
    <row r="2449" spans="1:8" ht="15">
      <c r="A2449" s="108" t="s">
        <v>1194</v>
      </c>
      <c r="B2449" s="109">
        <v>40436</v>
      </c>
      <c r="C2449" s="110">
        <v>2010</v>
      </c>
      <c r="D2449" s="111" t="s">
        <v>230</v>
      </c>
      <c r="E2449" s="111">
        <v>3</v>
      </c>
      <c r="F2449" s="111">
        <v>15</v>
      </c>
      <c r="G2449" s="111" t="s">
        <v>282</v>
      </c>
      <c r="H2449" s="112">
        <v>21352</v>
      </c>
    </row>
    <row r="2450" spans="1:8" ht="15">
      <c r="A2450" s="108" t="s">
        <v>1194</v>
      </c>
      <c r="B2450" s="109">
        <v>40437</v>
      </c>
      <c r="C2450" s="110">
        <v>2010</v>
      </c>
      <c r="D2450" s="111" t="s">
        <v>230</v>
      </c>
      <c r="E2450" s="111">
        <v>3</v>
      </c>
      <c r="F2450" s="111">
        <v>16</v>
      </c>
      <c r="G2450" s="111" t="s">
        <v>1343</v>
      </c>
      <c r="H2450" s="112">
        <v>30375</v>
      </c>
    </row>
    <row r="2451" spans="1:8" ht="15">
      <c r="A2451" s="108" t="s">
        <v>1194</v>
      </c>
      <c r="B2451" s="109">
        <v>40438</v>
      </c>
      <c r="C2451" s="110">
        <v>2010</v>
      </c>
      <c r="D2451" s="111" t="s">
        <v>230</v>
      </c>
      <c r="E2451" s="111">
        <v>3</v>
      </c>
      <c r="F2451" s="111">
        <v>17</v>
      </c>
      <c r="G2451" s="111" t="s">
        <v>1342</v>
      </c>
      <c r="H2451" s="112">
        <v>57912</v>
      </c>
    </row>
    <row r="2452" spans="1:8" ht="15">
      <c r="A2452" s="108" t="s">
        <v>1194</v>
      </c>
      <c r="B2452" s="109">
        <v>40439</v>
      </c>
      <c r="C2452" s="110">
        <v>2010</v>
      </c>
      <c r="D2452" s="111" t="s">
        <v>230</v>
      </c>
      <c r="E2452" s="111">
        <v>3</v>
      </c>
      <c r="F2452" s="111">
        <v>18</v>
      </c>
      <c r="G2452" s="111" t="s">
        <v>278</v>
      </c>
      <c r="H2452" s="112">
        <v>71261</v>
      </c>
    </row>
    <row r="2453" spans="1:8" ht="15">
      <c r="A2453" s="108" t="s">
        <v>1194</v>
      </c>
      <c r="B2453" s="109">
        <v>40440</v>
      </c>
      <c r="C2453" s="110">
        <v>2010</v>
      </c>
      <c r="D2453" s="111" t="s">
        <v>230</v>
      </c>
      <c r="E2453" s="111">
        <v>3</v>
      </c>
      <c r="F2453" s="111">
        <v>19</v>
      </c>
      <c r="G2453" s="111" t="s">
        <v>279</v>
      </c>
      <c r="H2453" s="112">
        <v>30009</v>
      </c>
    </row>
    <row r="2454" spans="1:8" ht="15">
      <c r="A2454" s="108" t="s">
        <v>1194</v>
      </c>
      <c r="B2454" s="109">
        <v>40441</v>
      </c>
      <c r="C2454" s="110">
        <v>2010</v>
      </c>
      <c r="D2454" s="111" t="s">
        <v>230</v>
      </c>
      <c r="E2454" s="111">
        <v>3</v>
      </c>
      <c r="F2454" s="111">
        <v>20</v>
      </c>
      <c r="G2454" s="111" t="s">
        <v>280</v>
      </c>
      <c r="H2454" s="112">
        <v>70021</v>
      </c>
    </row>
    <row r="2455" spans="1:8" ht="15">
      <c r="A2455" s="108" t="s">
        <v>1194</v>
      </c>
      <c r="B2455" s="109">
        <v>40442</v>
      </c>
      <c r="C2455" s="110">
        <v>2010</v>
      </c>
      <c r="D2455" s="111" t="s">
        <v>230</v>
      </c>
      <c r="E2455" s="111">
        <v>3</v>
      </c>
      <c r="F2455" s="111">
        <v>21</v>
      </c>
      <c r="G2455" s="111" t="s">
        <v>281</v>
      </c>
      <c r="H2455" s="112">
        <v>38269</v>
      </c>
    </row>
    <row r="2456" spans="1:8" ht="15">
      <c r="A2456" s="108" t="s">
        <v>1194</v>
      </c>
      <c r="B2456" s="109">
        <v>40443</v>
      </c>
      <c r="C2456" s="110">
        <v>2010</v>
      </c>
      <c r="D2456" s="111" t="s">
        <v>230</v>
      </c>
      <c r="E2456" s="111">
        <v>4</v>
      </c>
      <c r="F2456" s="111">
        <v>22</v>
      </c>
      <c r="G2456" s="111" t="s">
        <v>282</v>
      </c>
      <c r="H2456" s="112">
        <v>45850</v>
      </c>
    </row>
    <row r="2457" spans="1:8" ht="15">
      <c r="A2457" s="108" t="s">
        <v>1194</v>
      </c>
      <c r="B2457" s="109">
        <v>40444</v>
      </c>
      <c r="C2457" s="110">
        <v>2010</v>
      </c>
      <c r="D2457" s="111" t="s">
        <v>230</v>
      </c>
      <c r="E2457" s="111">
        <v>4</v>
      </c>
      <c r="F2457" s="111">
        <v>23</v>
      </c>
      <c r="G2457" s="111" t="s">
        <v>1343</v>
      </c>
      <c r="H2457" s="112">
        <v>61143</v>
      </c>
    </row>
    <row r="2458" spans="1:8" ht="15">
      <c r="A2458" s="108" t="s">
        <v>1194</v>
      </c>
      <c r="B2458" s="109">
        <v>40445</v>
      </c>
      <c r="C2458" s="110">
        <v>2010</v>
      </c>
      <c r="D2458" s="111" t="s">
        <v>230</v>
      </c>
      <c r="E2458" s="111">
        <v>4</v>
      </c>
      <c r="F2458" s="111">
        <v>24</v>
      </c>
      <c r="G2458" s="111" t="s">
        <v>1342</v>
      </c>
      <c r="H2458" s="112">
        <v>60540</v>
      </c>
    </row>
    <row r="2459" spans="1:8" ht="15">
      <c r="A2459" s="108" t="s">
        <v>1194</v>
      </c>
      <c r="B2459" s="109">
        <v>40446</v>
      </c>
      <c r="C2459" s="110">
        <v>2010</v>
      </c>
      <c r="D2459" s="111" t="s">
        <v>230</v>
      </c>
      <c r="E2459" s="111">
        <v>4</v>
      </c>
      <c r="F2459" s="111">
        <v>25</v>
      </c>
      <c r="G2459" s="111" t="s">
        <v>278</v>
      </c>
      <c r="H2459" s="112">
        <v>81569</v>
      </c>
    </row>
    <row r="2460" spans="1:8" ht="15">
      <c r="A2460" s="108" t="s">
        <v>1194</v>
      </c>
      <c r="B2460" s="109">
        <v>40447</v>
      </c>
      <c r="C2460" s="110">
        <v>2010</v>
      </c>
      <c r="D2460" s="111" t="s">
        <v>230</v>
      </c>
      <c r="E2460" s="111">
        <v>4</v>
      </c>
      <c r="F2460" s="111">
        <v>26</v>
      </c>
      <c r="G2460" s="111" t="s">
        <v>279</v>
      </c>
      <c r="H2460" s="112">
        <v>74292</v>
      </c>
    </row>
    <row r="2461" spans="1:8" ht="15">
      <c r="A2461" s="108" t="s">
        <v>1194</v>
      </c>
      <c r="B2461" s="109">
        <v>40448</v>
      </c>
      <c r="C2461" s="110">
        <v>2010</v>
      </c>
      <c r="D2461" s="111" t="s">
        <v>230</v>
      </c>
      <c r="E2461" s="111">
        <v>4</v>
      </c>
      <c r="F2461" s="111">
        <v>27</v>
      </c>
      <c r="G2461" s="111" t="s">
        <v>280</v>
      </c>
      <c r="H2461" s="112">
        <v>87577</v>
      </c>
    </row>
    <row r="2462" spans="1:8" ht="15">
      <c r="A2462" s="108" t="s">
        <v>1194</v>
      </c>
      <c r="B2462" s="109">
        <v>40449</v>
      </c>
      <c r="C2462" s="110">
        <v>2010</v>
      </c>
      <c r="D2462" s="111" t="s">
        <v>230</v>
      </c>
      <c r="E2462" s="111">
        <v>4</v>
      </c>
      <c r="F2462" s="111">
        <v>28</v>
      </c>
      <c r="G2462" s="111" t="s">
        <v>281</v>
      </c>
      <c r="H2462" s="112">
        <v>15428</v>
      </c>
    </row>
    <row r="2463" spans="1:8" ht="15">
      <c r="A2463" s="108" t="s">
        <v>1194</v>
      </c>
      <c r="B2463" s="109">
        <v>40450</v>
      </c>
      <c r="C2463" s="110">
        <v>2010</v>
      </c>
      <c r="D2463" s="111" t="s">
        <v>230</v>
      </c>
      <c r="E2463" s="111">
        <v>5</v>
      </c>
      <c r="F2463" s="111">
        <v>29</v>
      </c>
      <c r="G2463" s="111" t="s">
        <v>282</v>
      </c>
      <c r="H2463" s="112">
        <v>60091</v>
      </c>
    </row>
    <row r="2464" spans="1:8" ht="15">
      <c r="A2464" s="108" t="s">
        <v>1194</v>
      </c>
      <c r="B2464" s="109">
        <v>40451</v>
      </c>
      <c r="C2464" s="110">
        <v>2010</v>
      </c>
      <c r="D2464" s="111" t="s">
        <v>230</v>
      </c>
      <c r="E2464" s="111">
        <v>5</v>
      </c>
      <c r="F2464" s="111">
        <v>30</v>
      </c>
      <c r="G2464" s="111" t="s">
        <v>1343</v>
      </c>
      <c r="H2464" s="112">
        <v>67138</v>
      </c>
    </row>
    <row r="2465" spans="1:8" ht="15">
      <c r="A2465" s="108" t="s">
        <v>1194</v>
      </c>
      <c r="B2465" s="109">
        <v>40452</v>
      </c>
      <c r="C2465" s="110">
        <v>2010</v>
      </c>
      <c r="D2465" s="111" t="s">
        <v>231</v>
      </c>
      <c r="E2465" s="111">
        <v>1</v>
      </c>
      <c r="F2465" s="111">
        <v>1</v>
      </c>
      <c r="G2465" s="111" t="s">
        <v>1342</v>
      </c>
      <c r="H2465" s="112">
        <v>80344</v>
      </c>
    </row>
    <row r="2466" spans="1:8" ht="15">
      <c r="A2466" s="108" t="s">
        <v>1194</v>
      </c>
      <c r="B2466" s="109">
        <v>40453</v>
      </c>
      <c r="C2466" s="110">
        <v>2010</v>
      </c>
      <c r="D2466" s="111" t="s">
        <v>231</v>
      </c>
      <c r="E2466" s="111">
        <v>1</v>
      </c>
      <c r="F2466" s="111">
        <v>2</v>
      </c>
      <c r="G2466" s="111" t="s">
        <v>278</v>
      </c>
      <c r="H2466" s="112">
        <v>25564</v>
      </c>
    </row>
    <row r="2467" spans="1:8" ht="15">
      <c r="A2467" s="108" t="s">
        <v>1194</v>
      </c>
      <c r="B2467" s="109">
        <v>40454</v>
      </c>
      <c r="C2467" s="110">
        <v>2010</v>
      </c>
      <c r="D2467" s="111" t="s">
        <v>231</v>
      </c>
      <c r="E2467" s="111">
        <v>1</v>
      </c>
      <c r="F2467" s="111">
        <v>3</v>
      </c>
      <c r="G2467" s="111" t="s">
        <v>279</v>
      </c>
      <c r="H2467" s="112">
        <v>48132</v>
      </c>
    </row>
    <row r="2468" spans="1:8" ht="15">
      <c r="A2468" s="108" t="s">
        <v>1194</v>
      </c>
      <c r="B2468" s="109">
        <v>40455</v>
      </c>
      <c r="C2468" s="110">
        <v>2010</v>
      </c>
      <c r="D2468" s="111" t="s">
        <v>231</v>
      </c>
      <c r="E2468" s="111">
        <v>1</v>
      </c>
      <c r="F2468" s="111">
        <v>4</v>
      </c>
      <c r="G2468" s="111" t="s">
        <v>280</v>
      </c>
      <c r="H2468" s="112">
        <v>59977</v>
      </c>
    </row>
    <row r="2469" spans="1:8" ht="15">
      <c r="A2469" s="108" t="s">
        <v>1194</v>
      </c>
      <c r="B2469" s="109">
        <v>40456</v>
      </c>
      <c r="C2469" s="110">
        <v>2010</v>
      </c>
      <c r="D2469" s="111" t="s">
        <v>231</v>
      </c>
      <c r="E2469" s="111">
        <v>1</v>
      </c>
      <c r="F2469" s="111">
        <v>5</v>
      </c>
      <c r="G2469" s="111" t="s">
        <v>281</v>
      </c>
      <c r="H2469" s="112">
        <v>71563</v>
      </c>
    </row>
    <row r="2470" spans="1:8" ht="15">
      <c r="A2470" s="108" t="s">
        <v>1194</v>
      </c>
      <c r="B2470" s="109">
        <v>40457</v>
      </c>
      <c r="C2470" s="110">
        <v>2010</v>
      </c>
      <c r="D2470" s="111" t="s">
        <v>231</v>
      </c>
      <c r="E2470" s="111">
        <v>1</v>
      </c>
      <c r="F2470" s="111">
        <v>6</v>
      </c>
      <c r="G2470" s="111" t="s">
        <v>282</v>
      </c>
      <c r="H2470" s="112">
        <v>26499</v>
      </c>
    </row>
    <row r="2471" spans="1:8" ht="15">
      <c r="A2471" s="108" t="s">
        <v>1194</v>
      </c>
      <c r="B2471" s="109">
        <v>40458</v>
      </c>
      <c r="C2471" s="110">
        <v>2010</v>
      </c>
      <c r="D2471" s="111" t="s">
        <v>231</v>
      </c>
      <c r="E2471" s="111">
        <v>1</v>
      </c>
      <c r="F2471" s="111">
        <v>7</v>
      </c>
      <c r="G2471" s="111" t="s">
        <v>1343</v>
      </c>
      <c r="H2471" s="112">
        <v>40028</v>
      </c>
    </row>
    <row r="2472" spans="1:8" ht="15">
      <c r="A2472" s="108" t="s">
        <v>1194</v>
      </c>
      <c r="B2472" s="109">
        <v>40459</v>
      </c>
      <c r="C2472" s="110">
        <v>2010</v>
      </c>
      <c r="D2472" s="111" t="s">
        <v>231</v>
      </c>
      <c r="E2472" s="111">
        <v>2</v>
      </c>
      <c r="F2472" s="111">
        <v>8</v>
      </c>
      <c r="G2472" s="111" t="s">
        <v>1342</v>
      </c>
      <c r="H2472" s="112">
        <v>46424</v>
      </c>
    </row>
    <row r="2473" spans="1:8" ht="15">
      <c r="A2473" s="108" t="s">
        <v>1194</v>
      </c>
      <c r="B2473" s="109">
        <v>40460</v>
      </c>
      <c r="C2473" s="110">
        <v>2010</v>
      </c>
      <c r="D2473" s="111" t="s">
        <v>231</v>
      </c>
      <c r="E2473" s="111">
        <v>2</v>
      </c>
      <c r="F2473" s="111">
        <v>9</v>
      </c>
      <c r="G2473" s="111" t="s">
        <v>278</v>
      </c>
      <c r="H2473" s="112">
        <v>85219</v>
      </c>
    </row>
    <row r="2474" spans="1:8" ht="15">
      <c r="A2474" s="108" t="s">
        <v>1194</v>
      </c>
      <c r="B2474" s="109">
        <v>40461</v>
      </c>
      <c r="C2474" s="110">
        <v>2010</v>
      </c>
      <c r="D2474" s="111" t="s">
        <v>231</v>
      </c>
      <c r="E2474" s="111">
        <v>2</v>
      </c>
      <c r="F2474" s="111">
        <v>10</v>
      </c>
      <c r="G2474" s="111" t="s">
        <v>279</v>
      </c>
      <c r="H2474" s="112">
        <v>65153</v>
      </c>
    </row>
    <row r="2475" spans="1:8" ht="15">
      <c r="A2475" s="108" t="s">
        <v>1194</v>
      </c>
      <c r="B2475" s="109">
        <v>40462</v>
      </c>
      <c r="C2475" s="110">
        <v>2010</v>
      </c>
      <c r="D2475" s="111" t="s">
        <v>231</v>
      </c>
      <c r="E2475" s="111">
        <v>2</v>
      </c>
      <c r="F2475" s="111">
        <v>11</v>
      </c>
      <c r="G2475" s="111" t="s">
        <v>280</v>
      </c>
      <c r="H2475" s="112">
        <v>47721</v>
      </c>
    </row>
    <row r="2476" spans="1:8" ht="15">
      <c r="A2476" s="108" t="s">
        <v>1194</v>
      </c>
      <c r="B2476" s="109">
        <v>40463</v>
      </c>
      <c r="C2476" s="110">
        <v>2010</v>
      </c>
      <c r="D2476" s="111" t="s">
        <v>231</v>
      </c>
      <c r="E2476" s="111">
        <v>2</v>
      </c>
      <c r="F2476" s="111">
        <v>12</v>
      </c>
      <c r="G2476" s="111" t="s">
        <v>281</v>
      </c>
      <c r="H2476" s="112">
        <v>81349</v>
      </c>
    </row>
    <row r="2477" spans="1:8" ht="15">
      <c r="A2477" s="108" t="s">
        <v>1194</v>
      </c>
      <c r="B2477" s="109">
        <v>40464</v>
      </c>
      <c r="C2477" s="110">
        <v>2010</v>
      </c>
      <c r="D2477" s="111" t="s">
        <v>231</v>
      </c>
      <c r="E2477" s="111">
        <v>2</v>
      </c>
      <c r="F2477" s="111">
        <v>13</v>
      </c>
      <c r="G2477" s="111" t="s">
        <v>282</v>
      </c>
      <c r="H2477" s="112">
        <v>21106</v>
      </c>
    </row>
    <row r="2478" spans="1:8" ht="15">
      <c r="A2478" s="108" t="s">
        <v>1194</v>
      </c>
      <c r="B2478" s="109">
        <v>40465</v>
      </c>
      <c r="C2478" s="110">
        <v>2010</v>
      </c>
      <c r="D2478" s="111" t="s">
        <v>231</v>
      </c>
      <c r="E2478" s="111">
        <v>2</v>
      </c>
      <c r="F2478" s="111">
        <v>14</v>
      </c>
      <c r="G2478" s="111" t="s">
        <v>1343</v>
      </c>
      <c r="H2478" s="112">
        <v>41748</v>
      </c>
    </row>
    <row r="2479" spans="1:8" ht="15">
      <c r="A2479" s="108" t="s">
        <v>1194</v>
      </c>
      <c r="B2479" s="109">
        <v>40466</v>
      </c>
      <c r="C2479" s="110">
        <v>2010</v>
      </c>
      <c r="D2479" s="111" t="s">
        <v>231</v>
      </c>
      <c r="E2479" s="111">
        <v>3</v>
      </c>
      <c r="F2479" s="111">
        <v>15</v>
      </c>
      <c r="G2479" s="111" t="s">
        <v>1342</v>
      </c>
      <c r="H2479" s="112">
        <v>88809</v>
      </c>
    </row>
    <row r="2480" spans="1:8" ht="15">
      <c r="A2480" s="108" t="s">
        <v>1194</v>
      </c>
      <c r="B2480" s="109">
        <v>40467</v>
      </c>
      <c r="C2480" s="110">
        <v>2010</v>
      </c>
      <c r="D2480" s="111" t="s">
        <v>231</v>
      </c>
      <c r="E2480" s="111">
        <v>3</v>
      </c>
      <c r="F2480" s="111">
        <v>16</v>
      </c>
      <c r="G2480" s="111" t="s">
        <v>278</v>
      </c>
      <c r="H2480" s="112">
        <v>71116</v>
      </c>
    </row>
    <row r="2481" spans="1:8" ht="15">
      <c r="A2481" s="108" t="s">
        <v>1194</v>
      </c>
      <c r="B2481" s="109">
        <v>40468</v>
      </c>
      <c r="C2481" s="110">
        <v>2010</v>
      </c>
      <c r="D2481" s="111" t="s">
        <v>231</v>
      </c>
      <c r="E2481" s="111">
        <v>3</v>
      </c>
      <c r="F2481" s="111">
        <v>17</v>
      </c>
      <c r="G2481" s="111" t="s">
        <v>279</v>
      </c>
      <c r="H2481" s="112">
        <v>84080</v>
      </c>
    </row>
    <row r="2482" spans="1:8" ht="15">
      <c r="A2482" s="108" t="s">
        <v>1194</v>
      </c>
      <c r="B2482" s="109">
        <v>40469</v>
      </c>
      <c r="C2482" s="110">
        <v>2010</v>
      </c>
      <c r="D2482" s="111" t="s">
        <v>231</v>
      </c>
      <c r="E2482" s="111">
        <v>3</v>
      </c>
      <c r="F2482" s="111">
        <v>18</v>
      </c>
      <c r="G2482" s="111" t="s">
        <v>280</v>
      </c>
      <c r="H2482" s="112">
        <v>35839</v>
      </c>
    </row>
    <row r="2483" spans="1:8" ht="15">
      <c r="A2483" s="108" t="s">
        <v>1194</v>
      </c>
      <c r="B2483" s="109">
        <v>40470</v>
      </c>
      <c r="C2483" s="110">
        <v>2010</v>
      </c>
      <c r="D2483" s="111" t="s">
        <v>231</v>
      </c>
      <c r="E2483" s="111">
        <v>3</v>
      </c>
      <c r="F2483" s="111">
        <v>19</v>
      </c>
      <c r="G2483" s="111" t="s">
        <v>281</v>
      </c>
      <c r="H2483" s="112">
        <v>76621</v>
      </c>
    </row>
    <row r="2484" spans="1:8" ht="15">
      <c r="A2484" s="108" t="s">
        <v>1194</v>
      </c>
      <c r="B2484" s="109">
        <v>40471</v>
      </c>
      <c r="C2484" s="110">
        <v>2010</v>
      </c>
      <c r="D2484" s="111" t="s">
        <v>231</v>
      </c>
      <c r="E2484" s="111">
        <v>3</v>
      </c>
      <c r="F2484" s="111">
        <v>20</v>
      </c>
      <c r="G2484" s="111" t="s">
        <v>282</v>
      </c>
      <c r="H2484" s="112">
        <v>50520</v>
      </c>
    </row>
    <row r="2485" spans="1:8" ht="15">
      <c r="A2485" s="108" t="s">
        <v>1194</v>
      </c>
      <c r="B2485" s="109">
        <v>40472</v>
      </c>
      <c r="C2485" s="110">
        <v>2010</v>
      </c>
      <c r="D2485" s="111" t="s">
        <v>231</v>
      </c>
      <c r="E2485" s="111">
        <v>3</v>
      </c>
      <c r="F2485" s="111">
        <v>21</v>
      </c>
      <c r="G2485" s="111" t="s">
        <v>1343</v>
      </c>
      <c r="H2485" s="112">
        <v>84178</v>
      </c>
    </row>
    <row r="2486" spans="1:8" ht="15">
      <c r="A2486" s="108" t="s">
        <v>1194</v>
      </c>
      <c r="B2486" s="109">
        <v>40473</v>
      </c>
      <c r="C2486" s="110">
        <v>2010</v>
      </c>
      <c r="D2486" s="111" t="s">
        <v>231</v>
      </c>
      <c r="E2486" s="111">
        <v>4</v>
      </c>
      <c r="F2486" s="111">
        <v>22</v>
      </c>
      <c r="G2486" s="111" t="s">
        <v>1342</v>
      </c>
      <c r="H2486" s="112">
        <v>67621</v>
      </c>
    </row>
    <row r="2487" spans="1:8" ht="15">
      <c r="A2487" s="108" t="s">
        <v>1194</v>
      </c>
      <c r="B2487" s="109">
        <v>40474</v>
      </c>
      <c r="C2487" s="110">
        <v>2010</v>
      </c>
      <c r="D2487" s="111" t="s">
        <v>231</v>
      </c>
      <c r="E2487" s="111">
        <v>4</v>
      </c>
      <c r="F2487" s="111">
        <v>23</v>
      </c>
      <c r="G2487" s="111" t="s">
        <v>278</v>
      </c>
      <c r="H2487" s="112">
        <v>77561</v>
      </c>
    </row>
    <row r="2488" spans="1:8" ht="15">
      <c r="A2488" s="108" t="s">
        <v>1194</v>
      </c>
      <c r="B2488" s="109">
        <v>40475</v>
      </c>
      <c r="C2488" s="110">
        <v>2010</v>
      </c>
      <c r="D2488" s="111" t="s">
        <v>231</v>
      </c>
      <c r="E2488" s="111">
        <v>4</v>
      </c>
      <c r="F2488" s="111">
        <v>24</v>
      </c>
      <c r="G2488" s="111" t="s">
        <v>279</v>
      </c>
      <c r="H2488" s="112">
        <v>15629</v>
      </c>
    </row>
    <row r="2489" spans="1:8" ht="15">
      <c r="A2489" s="108" t="s">
        <v>1194</v>
      </c>
      <c r="B2489" s="109">
        <v>40476</v>
      </c>
      <c r="C2489" s="110">
        <v>2010</v>
      </c>
      <c r="D2489" s="111" t="s">
        <v>231</v>
      </c>
      <c r="E2489" s="111">
        <v>4</v>
      </c>
      <c r="F2489" s="111">
        <v>25</v>
      </c>
      <c r="G2489" s="111" t="s">
        <v>280</v>
      </c>
      <c r="H2489" s="112">
        <v>31539</v>
      </c>
    </row>
    <row r="2490" spans="1:8" ht="15">
      <c r="A2490" s="108" t="s">
        <v>1194</v>
      </c>
      <c r="B2490" s="109">
        <v>40477</v>
      </c>
      <c r="C2490" s="110">
        <v>2010</v>
      </c>
      <c r="D2490" s="111" t="s">
        <v>231</v>
      </c>
      <c r="E2490" s="111">
        <v>4</v>
      </c>
      <c r="F2490" s="111">
        <v>26</v>
      </c>
      <c r="G2490" s="111" t="s">
        <v>281</v>
      </c>
      <c r="H2490" s="112">
        <v>82253</v>
      </c>
    </row>
    <row r="2491" spans="1:8" ht="15">
      <c r="A2491" s="108" t="s">
        <v>1194</v>
      </c>
      <c r="B2491" s="109">
        <v>40478</v>
      </c>
      <c r="C2491" s="110">
        <v>2010</v>
      </c>
      <c r="D2491" s="111" t="s">
        <v>231</v>
      </c>
      <c r="E2491" s="111">
        <v>4</v>
      </c>
      <c r="F2491" s="111">
        <v>27</v>
      </c>
      <c r="G2491" s="111" t="s">
        <v>282</v>
      </c>
      <c r="H2491" s="112">
        <v>87262</v>
      </c>
    </row>
    <row r="2492" spans="1:8" ht="15">
      <c r="A2492" s="108" t="s">
        <v>1194</v>
      </c>
      <c r="B2492" s="109">
        <v>40479</v>
      </c>
      <c r="C2492" s="110">
        <v>2010</v>
      </c>
      <c r="D2492" s="111" t="s">
        <v>231</v>
      </c>
      <c r="E2492" s="111">
        <v>4</v>
      </c>
      <c r="F2492" s="111">
        <v>28</v>
      </c>
      <c r="G2492" s="111" t="s">
        <v>1343</v>
      </c>
      <c r="H2492" s="112">
        <v>19778</v>
      </c>
    </row>
    <row r="2493" spans="1:8" ht="15">
      <c r="A2493" s="108" t="s">
        <v>1194</v>
      </c>
      <c r="B2493" s="109">
        <v>40480</v>
      </c>
      <c r="C2493" s="110">
        <v>2010</v>
      </c>
      <c r="D2493" s="111" t="s">
        <v>231</v>
      </c>
      <c r="E2493" s="111">
        <v>5</v>
      </c>
      <c r="F2493" s="111">
        <v>29</v>
      </c>
      <c r="G2493" s="111" t="s">
        <v>1342</v>
      </c>
      <c r="H2493" s="112">
        <v>47876</v>
      </c>
    </row>
    <row r="2494" spans="1:8" ht="15">
      <c r="A2494" s="108" t="s">
        <v>1194</v>
      </c>
      <c r="B2494" s="109">
        <v>40481</v>
      </c>
      <c r="C2494" s="110">
        <v>2010</v>
      </c>
      <c r="D2494" s="111" t="s">
        <v>231</v>
      </c>
      <c r="E2494" s="111">
        <v>5</v>
      </c>
      <c r="F2494" s="111">
        <v>30</v>
      </c>
      <c r="G2494" s="111" t="s">
        <v>278</v>
      </c>
      <c r="H2494" s="112">
        <v>64758</v>
      </c>
    </row>
    <row r="2495" spans="1:8" ht="15">
      <c r="A2495" s="108" t="s">
        <v>1194</v>
      </c>
      <c r="B2495" s="109">
        <v>40482</v>
      </c>
      <c r="C2495" s="110">
        <v>2010</v>
      </c>
      <c r="D2495" s="111" t="s">
        <v>231</v>
      </c>
      <c r="E2495" s="111">
        <v>5</v>
      </c>
      <c r="F2495" s="111">
        <v>31</v>
      </c>
      <c r="G2495" s="111" t="s">
        <v>279</v>
      </c>
      <c r="H2495" s="112">
        <v>17781</v>
      </c>
    </row>
    <row r="2496" spans="1:8" ht="15">
      <c r="A2496" s="108" t="s">
        <v>1194</v>
      </c>
      <c r="B2496" s="109">
        <v>40483</v>
      </c>
      <c r="C2496" s="110">
        <v>2010</v>
      </c>
      <c r="D2496" s="111" t="s">
        <v>232</v>
      </c>
      <c r="E2496" s="111">
        <v>1</v>
      </c>
      <c r="F2496" s="111">
        <v>1</v>
      </c>
      <c r="G2496" s="111" t="s">
        <v>280</v>
      </c>
      <c r="H2496" s="112">
        <v>90052</v>
      </c>
    </row>
    <row r="2497" spans="1:8" ht="15">
      <c r="A2497" s="108" t="s">
        <v>1194</v>
      </c>
      <c r="B2497" s="109">
        <v>40484</v>
      </c>
      <c r="C2497" s="110">
        <v>2010</v>
      </c>
      <c r="D2497" s="111" t="s">
        <v>232</v>
      </c>
      <c r="E2497" s="111">
        <v>1</v>
      </c>
      <c r="F2497" s="111">
        <v>2</v>
      </c>
      <c r="G2497" s="111" t="s">
        <v>281</v>
      </c>
      <c r="H2497" s="112">
        <v>66396</v>
      </c>
    </row>
    <row r="2498" spans="1:8" ht="15">
      <c r="A2498" s="108" t="s">
        <v>1194</v>
      </c>
      <c r="B2498" s="109">
        <v>40485</v>
      </c>
      <c r="C2498" s="110">
        <v>2010</v>
      </c>
      <c r="D2498" s="111" t="s">
        <v>232</v>
      </c>
      <c r="E2498" s="111">
        <v>1</v>
      </c>
      <c r="F2498" s="111">
        <v>3</v>
      </c>
      <c r="G2498" s="111" t="s">
        <v>282</v>
      </c>
      <c r="H2498" s="112">
        <v>83590</v>
      </c>
    </row>
    <row r="2499" spans="1:8" ht="15">
      <c r="A2499" s="108" t="s">
        <v>1194</v>
      </c>
      <c r="B2499" s="109">
        <v>40486</v>
      </c>
      <c r="C2499" s="110">
        <v>2010</v>
      </c>
      <c r="D2499" s="111" t="s">
        <v>232</v>
      </c>
      <c r="E2499" s="111">
        <v>1</v>
      </c>
      <c r="F2499" s="111">
        <v>4</v>
      </c>
      <c r="G2499" s="111" t="s">
        <v>1343</v>
      </c>
      <c r="H2499" s="112">
        <v>131754</v>
      </c>
    </row>
    <row r="2500" spans="1:8" ht="15">
      <c r="A2500" s="108" t="s">
        <v>1194</v>
      </c>
      <c r="B2500" s="109">
        <v>40487</v>
      </c>
      <c r="C2500" s="110">
        <v>2010</v>
      </c>
      <c r="D2500" s="111" t="s">
        <v>232</v>
      </c>
      <c r="E2500" s="111">
        <v>1</v>
      </c>
      <c r="F2500" s="111">
        <v>5</v>
      </c>
      <c r="G2500" s="111" t="s">
        <v>1342</v>
      </c>
      <c r="H2500" s="112">
        <v>45675</v>
      </c>
    </row>
    <row r="2501" spans="1:8" ht="15">
      <c r="A2501" s="108" t="s">
        <v>1194</v>
      </c>
      <c r="B2501" s="109">
        <v>40488</v>
      </c>
      <c r="C2501" s="110">
        <v>2010</v>
      </c>
      <c r="D2501" s="111" t="s">
        <v>232</v>
      </c>
      <c r="E2501" s="111">
        <v>1</v>
      </c>
      <c r="F2501" s="111">
        <v>6</v>
      </c>
      <c r="G2501" s="111" t="s">
        <v>278</v>
      </c>
      <c r="H2501" s="112">
        <v>63036</v>
      </c>
    </row>
    <row r="2502" spans="1:8" ht="15">
      <c r="A2502" s="108" t="s">
        <v>1194</v>
      </c>
      <c r="B2502" s="109">
        <v>40489</v>
      </c>
      <c r="C2502" s="110">
        <v>2010</v>
      </c>
      <c r="D2502" s="111" t="s">
        <v>232</v>
      </c>
      <c r="E2502" s="111">
        <v>1</v>
      </c>
      <c r="F2502" s="111">
        <v>7</v>
      </c>
      <c r="G2502" s="111" t="s">
        <v>279</v>
      </c>
      <c r="H2502" s="112">
        <v>74209</v>
      </c>
    </row>
    <row r="2503" spans="1:8" ht="15">
      <c r="A2503" s="108" t="s">
        <v>1194</v>
      </c>
      <c r="B2503" s="109">
        <v>40490</v>
      </c>
      <c r="C2503" s="110">
        <v>2010</v>
      </c>
      <c r="D2503" s="111" t="s">
        <v>232</v>
      </c>
      <c r="E2503" s="111">
        <v>2</v>
      </c>
      <c r="F2503" s="111">
        <v>8</v>
      </c>
      <c r="G2503" s="111" t="s">
        <v>280</v>
      </c>
      <c r="H2503" s="112">
        <v>115833</v>
      </c>
    </row>
    <row r="2504" spans="1:8" ht="15">
      <c r="A2504" s="108" t="s">
        <v>1194</v>
      </c>
      <c r="B2504" s="109">
        <v>40491</v>
      </c>
      <c r="C2504" s="110">
        <v>2010</v>
      </c>
      <c r="D2504" s="111" t="s">
        <v>232</v>
      </c>
      <c r="E2504" s="111">
        <v>2</v>
      </c>
      <c r="F2504" s="111">
        <v>9</v>
      </c>
      <c r="G2504" s="111" t="s">
        <v>281</v>
      </c>
      <c r="H2504" s="112">
        <v>60150</v>
      </c>
    </row>
    <row r="2505" spans="1:8" ht="15">
      <c r="A2505" s="108" t="s">
        <v>1194</v>
      </c>
      <c r="B2505" s="109">
        <v>40492</v>
      </c>
      <c r="C2505" s="110">
        <v>2010</v>
      </c>
      <c r="D2505" s="111" t="s">
        <v>232</v>
      </c>
      <c r="E2505" s="111">
        <v>2</v>
      </c>
      <c r="F2505" s="111">
        <v>10</v>
      </c>
      <c r="G2505" s="111" t="s">
        <v>282</v>
      </c>
      <c r="H2505" s="112">
        <v>49414</v>
      </c>
    </row>
    <row r="2506" spans="1:8" ht="15">
      <c r="A2506" s="108" t="s">
        <v>1194</v>
      </c>
      <c r="B2506" s="109">
        <v>40493</v>
      </c>
      <c r="C2506" s="110">
        <v>2010</v>
      </c>
      <c r="D2506" s="111" t="s">
        <v>232</v>
      </c>
      <c r="E2506" s="111">
        <v>2</v>
      </c>
      <c r="F2506" s="111">
        <v>11</v>
      </c>
      <c r="G2506" s="111" t="s">
        <v>1343</v>
      </c>
      <c r="H2506" s="112">
        <v>123921</v>
      </c>
    </row>
    <row r="2507" spans="1:8" ht="15">
      <c r="A2507" s="108" t="s">
        <v>1194</v>
      </c>
      <c r="B2507" s="109">
        <v>40494</v>
      </c>
      <c r="C2507" s="110">
        <v>2010</v>
      </c>
      <c r="D2507" s="111" t="s">
        <v>232</v>
      </c>
      <c r="E2507" s="111">
        <v>2</v>
      </c>
      <c r="F2507" s="111">
        <v>12</v>
      </c>
      <c r="G2507" s="111" t="s">
        <v>1342</v>
      </c>
      <c r="H2507" s="112">
        <v>135166</v>
      </c>
    </row>
    <row r="2508" spans="1:8" ht="15">
      <c r="A2508" s="108" t="s">
        <v>1194</v>
      </c>
      <c r="B2508" s="109">
        <v>40495</v>
      </c>
      <c r="C2508" s="110">
        <v>2010</v>
      </c>
      <c r="D2508" s="111" t="s">
        <v>232</v>
      </c>
      <c r="E2508" s="111">
        <v>2</v>
      </c>
      <c r="F2508" s="111">
        <v>13</v>
      </c>
      <c r="G2508" s="111" t="s">
        <v>278</v>
      </c>
      <c r="H2508" s="112">
        <v>129728</v>
      </c>
    </row>
    <row r="2509" spans="1:8" ht="15">
      <c r="A2509" s="108" t="s">
        <v>1194</v>
      </c>
      <c r="B2509" s="109">
        <v>40496</v>
      </c>
      <c r="C2509" s="110">
        <v>2010</v>
      </c>
      <c r="D2509" s="111" t="s">
        <v>232</v>
      </c>
      <c r="E2509" s="111">
        <v>2</v>
      </c>
      <c r="F2509" s="111">
        <v>14</v>
      </c>
      <c r="G2509" s="111" t="s">
        <v>279</v>
      </c>
      <c r="H2509" s="112">
        <v>148067</v>
      </c>
    </row>
    <row r="2510" spans="1:8" ht="15">
      <c r="A2510" s="108" t="s">
        <v>1194</v>
      </c>
      <c r="B2510" s="109">
        <v>40497</v>
      </c>
      <c r="C2510" s="110">
        <v>2010</v>
      </c>
      <c r="D2510" s="111" t="s">
        <v>232</v>
      </c>
      <c r="E2510" s="111">
        <v>3</v>
      </c>
      <c r="F2510" s="111">
        <v>15</v>
      </c>
      <c r="G2510" s="111" t="s">
        <v>280</v>
      </c>
      <c r="H2510" s="112">
        <v>74938</v>
      </c>
    </row>
    <row r="2511" spans="1:8" ht="15">
      <c r="A2511" s="108" t="s">
        <v>1194</v>
      </c>
      <c r="B2511" s="109">
        <v>40498</v>
      </c>
      <c r="C2511" s="110">
        <v>2010</v>
      </c>
      <c r="D2511" s="111" t="s">
        <v>232</v>
      </c>
      <c r="E2511" s="111">
        <v>3</v>
      </c>
      <c r="F2511" s="111">
        <v>16</v>
      </c>
      <c r="G2511" s="111" t="s">
        <v>281</v>
      </c>
      <c r="H2511" s="112">
        <v>40379</v>
      </c>
    </row>
    <row r="2512" spans="1:8" ht="15">
      <c r="A2512" s="108" t="s">
        <v>1194</v>
      </c>
      <c r="B2512" s="109">
        <v>40499</v>
      </c>
      <c r="C2512" s="110">
        <v>2010</v>
      </c>
      <c r="D2512" s="111" t="s">
        <v>232</v>
      </c>
      <c r="E2512" s="111">
        <v>3</v>
      </c>
      <c r="F2512" s="111">
        <v>17</v>
      </c>
      <c r="G2512" s="111" t="s">
        <v>282</v>
      </c>
      <c r="H2512" s="112">
        <v>156073</v>
      </c>
    </row>
    <row r="2513" spans="1:8" ht="15">
      <c r="A2513" s="108" t="s">
        <v>1194</v>
      </c>
      <c r="B2513" s="109">
        <v>40500</v>
      </c>
      <c r="C2513" s="110">
        <v>2010</v>
      </c>
      <c r="D2513" s="111" t="s">
        <v>232</v>
      </c>
      <c r="E2513" s="111">
        <v>3</v>
      </c>
      <c r="F2513" s="111">
        <v>18</v>
      </c>
      <c r="G2513" s="111" t="s">
        <v>1343</v>
      </c>
      <c r="H2513" s="112">
        <v>118079</v>
      </c>
    </row>
    <row r="2514" spans="1:8" ht="15">
      <c r="A2514" s="108" t="s">
        <v>1194</v>
      </c>
      <c r="B2514" s="109">
        <v>40501</v>
      </c>
      <c r="C2514" s="110">
        <v>2010</v>
      </c>
      <c r="D2514" s="111" t="s">
        <v>232</v>
      </c>
      <c r="E2514" s="111">
        <v>3</v>
      </c>
      <c r="F2514" s="111">
        <v>19</v>
      </c>
      <c r="G2514" s="111" t="s">
        <v>1342</v>
      </c>
      <c r="H2514" s="112">
        <v>44244</v>
      </c>
    </row>
    <row r="2515" spans="1:8" ht="15">
      <c r="A2515" s="108" t="s">
        <v>1194</v>
      </c>
      <c r="B2515" s="109">
        <v>40502</v>
      </c>
      <c r="C2515" s="110">
        <v>2010</v>
      </c>
      <c r="D2515" s="111" t="s">
        <v>232</v>
      </c>
      <c r="E2515" s="111">
        <v>3</v>
      </c>
      <c r="F2515" s="111">
        <v>20</v>
      </c>
      <c r="G2515" s="111" t="s">
        <v>278</v>
      </c>
      <c r="H2515" s="112">
        <v>111037</v>
      </c>
    </row>
    <row r="2516" spans="1:8" ht="15">
      <c r="A2516" s="108" t="s">
        <v>1194</v>
      </c>
      <c r="B2516" s="109">
        <v>40503</v>
      </c>
      <c r="C2516" s="110">
        <v>2010</v>
      </c>
      <c r="D2516" s="111" t="s">
        <v>232</v>
      </c>
      <c r="E2516" s="111">
        <v>3</v>
      </c>
      <c r="F2516" s="111">
        <v>21</v>
      </c>
      <c r="G2516" s="111" t="s">
        <v>279</v>
      </c>
      <c r="H2516" s="112">
        <v>157475</v>
      </c>
    </row>
    <row r="2517" spans="1:8" ht="15">
      <c r="A2517" s="108" t="s">
        <v>1194</v>
      </c>
      <c r="B2517" s="109">
        <v>40504</v>
      </c>
      <c r="C2517" s="110">
        <v>2010</v>
      </c>
      <c r="D2517" s="111" t="s">
        <v>232</v>
      </c>
      <c r="E2517" s="111">
        <v>4</v>
      </c>
      <c r="F2517" s="111">
        <v>22</v>
      </c>
      <c r="G2517" s="111" t="s">
        <v>280</v>
      </c>
      <c r="H2517" s="112">
        <v>121344</v>
      </c>
    </row>
    <row r="2518" spans="1:8" ht="15">
      <c r="A2518" s="108" t="s">
        <v>1194</v>
      </c>
      <c r="B2518" s="109">
        <v>40505</v>
      </c>
      <c r="C2518" s="110">
        <v>2010</v>
      </c>
      <c r="D2518" s="111" t="s">
        <v>232</v>
      </c>
      <c r="E2518" s="111">
        <v>4</v>
      </c>
      <c r="F2518" s="111">
        <v>23</v>
      </c>
      <c r="G2518" s="111" t="s">
        <v>281</v>
      </c>
      <c r="H2518" s="112">
        <v>138714</v>
      </c>
    </row>
    <row r="2519" spans="1:8" ht="15">
      <c r="A2519" s="108" t="s">
        <v>1194</v>
      </c>
      <c r="B2519" s="109">
        <v>40506</v>
      </c>
      <c r="C2519" s="110">
        <v>2010</v>
      </c>
      <c r="D2519" s="111" t="s">
        <v>232</v>
      </c>
      <c r="E2519" s="111">
        <v>4</v>
      </c>
      <c r="F2519" s="111">
        <v>24</v>
      </c>
      <c r="G2519" s="111" t="s">
        <v>282</v>
      </c>
      <c r="H2519" s="112">
        <v>77003</v>
      </c>
    </row>
    <row r="2520" spans="1:8" ht="15">
      <c r="A2520" s="108" t="s">
        <v>1194</v>
      </c>
      <c r="B2520" s="109">
        <v>40507</v>
      </c>
      <c r="C2520" s="110">
        <v>2010</v>
      </c>
      <c r="D2520" s="111" t="s">
        <v>232</v>
      </c>
      <c r="E2520" s="111">
        <v>4</v>
      </c>
      <c r="F2520" s="111">
        <v>25</v>
      </c>
      <c r="G2520" s="111" t="s">
        <v>1343</v>
      </c>
      <c r="H2520" s="112">
        <v>64054</v>
      </c>
    </row>
    <row r="2521" spans="1:8" ht="15">
      <c r="A2521" s="108" t="s">
        <v>1194</v>
      </c>
      <c r="B2521" s="109">
        <v>40508</v>
      </c>
      <c r="C2521" s="110">
        <v>2010</v>
      </c>
      <c r="D2521" s="111" t="s">
        <v>232</v>
      </c>
      <c r="E2521" s="111">
        <v>4</v>
      </c>
      <c r="F2521" s="111">
        <v>26</v>
      </c>
      <c r="G2521" s="111" t="s">
        <v>1342</v>
      </c>
      <c r="H2521" s="112">
        <v>122441</v>
      </c>
    </row>
    <row r="2522" spans="1:8" ht="15">
      <c r="A2522" s="108" t="s">
        <v>1194</v>
      </c>
      <c r="B2522" s="109">
        <v>40509</v>
      </c>
      <c r="C2522" s="110">
        <v>2010</v>
      </c>
      <c r="D2522" s="111" t="s">
        <v>232</v>
      </c>
      <c r="E2522" s="111">
        <v>4</v>
      </c>
      <c r="F2522" s="111">
        <v>27</v>
      </c>
      <c r="G2522" s="111" t="s">
        <v>278</v>
      </c>
      <c r="H2522" s="112">
        <v>61302</v>
      </c>
    </row>
    <row r="2523" spans="1:8" ht="15">
      <c r="A2523" s="108" t="s">
        <v>1194</v>
      </c>
      <c r="B2523" s="109">
        <v>40510</v>
      </c>
      <c r="C2523" s="110">
        <v>2010</v>
      </c>
      <c r="D2523" s="111" t="s">
        <v>232</v>
      </c>
      <c r="E2523" s="111">
        <v>4</v>
      </c>
      <c r="F2523" s="111">
        <v>28</v>
      </c>
      <c r="G2523" s="111" t="s">
        <v>279</v>
      </c>
      <c r="H2523" s="112">
        <v>153284</v>
      </c>
    </row>
    <row r="2524" spans="1:8" ht="15">
      <c r="A2524" s="108" t="s">
        <v>1194</v>
      </c>
      <c r="B2524" s="109">
        <v>40511</v>
      </c>
      <c r="C2524" s="110">
        <v>2010</v>
      </c>
      <c r="D2524" s="111" t="s">
        <v>232</v>
      </c>
      <c r="E2524" s="111">
        <v>5</v>
      </c>
      <c r="F2524" s="111">
        <v>29</v>
      </c>
      <c r="G2524" s="111" t="s">
        <v>280</v>
      </c>
      <c r="H2524" s="112">
        <v>91396</v>
      </c>
    </row>
    <row r="2525" spans="1:8" ht="15">
      <c r="A2525" s="108" t="s">
        <v>1194</v>
      </c>
      <c r="B2525" s="109">
        <v>40512</v>
      </c>
      <c r="C2525" s="110">
        <v>2010</v>
      </c>
      <c r="D2525" s="111" t="s">
        <v>232</v>
      </c>
      <c r="E2525" s="111">
        <v>5</v>
      </c>
      <c r="F2525" s="111">
        <v>30</v>
      </c>
      <c r="G2525" s="111" t="s">
        <v>281</v>
      </c>
      <c r="H2525" s="112">
        <v>133912</v>
      </c>
    </row>
    <row r="2526" spans="1:8" ht="15">
      <c r="A2526" s="108" t="s">
        <v>1194</v>
      </c>
      <c r="B2526" s="109">
        <v>40513</v>
      </c>
      <c r="C2526" s="110">
        <v>2010</v>
      </c>
      <c r="D2526" s="111" t="s">
        <v>233</v>
      </c>
      <c r="E2526" s="111">
        <v>1</v>
      </c>
      <c r="F2526" s="111">
        <v>1</v>
      </c>
      <c r="G2526" s="111" t="s">
        <v>282</v>
      </c>
      <c r="H2526" s="112">
        <v>75520</v>
      </c>
    </row>
    <row r="2527" spans="1:8" ht="15">
      <c r="A2527" s="108" t="s">
        <v>1194</v>
      </c>
      <c r="B2527" s="109">
        <v>40514</v>
      </c>
      <c r="C2527" s="110">
        <v>2010</v>
      </c>
      <c r="D2527" s="111" t="s">
        <v>233</v>
      </c>
      <c r="E2527" s="111">
        <v>1</v>
      </c>
      <c r="F2527" s="111">
        <v>2</v>
      </c>
      <c r="G2527" s="111" t="s">
        <v>1343</v>
      </c>
      <c r="H2527" s="112">
        <v>157252</v>
      </c>
    </row>
    <row r="2528" spans="1:8" ht="15">
      <c r="A2528" s="108" t="s">
        <v>1194</v>
      </c>
      <c r="B2528" s="109">
        <v>40515</v>
      </c>
      <c r="C2528" s="110">
        <v>2010</v>
      </c>
      <c r="D2528" s="111" t="s">
        <v>233</v>
      </c>
      <c r="E2528" s="111">
        <v>1</v>
      </c>
      <c r="F2528" s="111">
        <v>3</v>
      </c>
      <c r="G2528" s="111" t="s">
        <v>1342</v>
      </c>
      <c r="H2528" s="112">
        <v>60588</v>
      </c>
    </row>
    <row r="2529" spans="1:8" ht="15">
      <c r="A2529" s="108" t="s">
        <v>1194</v>
      </c>
      <c r="B2529" s="109">
        <v>40516</v>
      </c>
      <c r="C2529" s="110">
        <v>2010</v>
      </c>
      <c r="D2529" s="111" t="s">
        <v>233</v>
      </c>
      <c r="E2529" s="111">
        <v>1</v>
      </c>
      <c r="F2529" s="111">
        <v>4</v>
      </c>
      <c r="G2529" s="111" t="s">
        <v>278</v>
      </c>
      <c r="H2529" s="112">
        <v>108276</v>
      </c>
    </row>
    <row r="2530" spans="1:8" ht="15">
      <c r="A2530" s="108" t="s">
        <v>1194</v>
      </c>
      <c r="B2530" s="109">
        <v>40517</v>
      </c>
      <c r="C2530" s="110">
        <v>2010</v>
      </c>
      <c r="D2530" s="111" t="s">
        <v>233</v>
      </c>
      <c r="E2530" s="111">
        <v>1</v>
      </c>
      <c r="F2530" s="111">
        <v>5</v>
      </c>
      <c r="G2530" s="111" t="s">
        <v>279</v>
      </c>
      <c r="H2530" s="112">
        <v>132528</v>
      </c>
    </row>
    <row r="2531" spans="1:8" ht="15">
      <c r="A2531" s="108" t="s">
        <v>1194</v>
      </c>
      <c r="B2531" s="109">
        <v>40518</v>
      </c>
      <c r="C2531" s="110">
        <v>2010</v>
      </c>
      <c r="D2531" s="111" t="s">
        <v>233</v>
      </c>
      <c r="E2531" s="111">
        <v>1</v>
      </c>
      <c r="F2531" s="111">
        <v>6</v>
      </c>
      <c r="G2531" s="111" t="s">
        <v>280</v>
      </c>
      <c r="H2531" s="112">
        <v>88391</v>
      </c>
    </row>
    <row r="2532" spans="1:8" ht="15">
      <c r="A2532" s="108" t="s">
        <v>1194</v>
      </c>
      <c r="B2532" s="109">
        <v>40519</v>
      </c>
      <c r="C2532" s="110">
        <v>2010</v>
      </c>
      <c r="D2532" s="111" t="s">
        <v>233</v>
      </c>
      <c r="E2532" s="111">
        <v>1</v>
      </c>
      <c r="F2532" s="111">
        <v>7</v>
      </c>
      <c r="G2532" s="111" t="s">
        <v>281</v>
      </c>
      <c r="H2532" s="112">
        <v>67991</v>
      </c>
    </row>
    <row r="2533" spans="1:8" ht="15">
      <c r="A2533" s="108" t="s">
        <v>1194</v>
      </c>
      <c r="B2533" s="109">
        <v>40520</v>
      </c>
      <c r="C2533" s="110">
        <v>2010</v>
      </c>
      <c r="D2533" s="111" t="s">
        <v>233</v>
      </c>
      <c r="E2533" s="111">
        <v>2</v>
      </c>
      <c r="F2533" s="111">
        <v>8</v>
      </c>
      <c r="G2533" s="111" t="s">
        <v>282</v>
      </c>
      <c r="H2533" s="112">
        <v>127567</v>
      </c>
    </row>
    <row r="2534" spans="1:8" ht="15">
      <c r="A2534" s="108" t="s">
        <v>1194</v>
      </c>
      <c r="B2534" s="109">
        <v>40521</v>
      </c>
      <c r="C2534" s="110">
        <v>2010</v>
      </c>
      <c r="D2534" s="111" t="s">
        <v>233</v>
      </c>
      <c r="E2534" s="111">
        <v>2</v>
      </c>
      <c r="F2534" s="111">
        <v>9</v>
      </c>
      <c r="G2534" s="111" t="s">
        <v>1343</v>
      </c>
      <c r="H2534" s="112">
        <v>91619</v>
      </c>
    </row>
    <row r="2535" spans="1:8" ht="15">
      <c r="A2535" s="108" t="s">
        <v>1194</v>
      </c>
      <c r="B2535" s="109">
        <v>40522</v>
      </c>
      <c r="C2535" s="110">
        <v>2010</v>
      </c>
      <c r="D2535" s="111" t="s">
        <v>233</v>
      </c>
      <c r="E2535" s="111">
        <v>2</v>
      </c>
      <c r="F2535" s="111">
        <v>10</v>
      </c>
      <c r="G2535" s="111" t="s">
        <v>1342</v>
      </c>
      <c r="H2535" s="112">
        <v>88155</v>
      </c>
    </row>
    <row r="2536" spans="1:8" ht="15">
      <c r="A2536" s="108" t="s">
        <v>1194</v>
      </c>
      <c r="B2536" s="109">
        <v>40523</v>
      </c>
      <c r="C2536" s="110">
        <v>2010</v>
      </c>
      <c r="D2536" s="111" t="s">
        <v>233</v>
      </c>
      <c r="E2536" s="111">
        <v>2</v>
      </c>
      <c r="F2536" s="111">
        <v>11</v>
      </c>
      <c r="G2536" s="111" t="s">
        <v>278</v>
      </c>
      <c r="H2536" s="112">
        <v>133550</v>
      </c>
    </row>
    <row r="2537" spans="1:8" ht="15">
      <c r="A2537" s="108" t="s">
        <v>1194</v>
      </c>
      <c r="B2537" s="109">
        <v>40524</v>
      </c>
      <c r="C2537" s="110">
        <v>2010</v>
      </c>
      <c r="D2537" s="111" t="s">
        <v>233</v>
      </c>
      <c r="E2537" s="111">
        <v>2</v>
      </c>
      <c r="F2537" s="111">
        <v>12</v>
      </c>
      <c r="G2537" s="111" t="s">
        <v>279</v>
      </c>
      <c r="H2537" s="112">
        <v>157096</v>
      </c>
    </row>
    <row r="2538" spans="1:8" ht="15">
      <c r="A2538" s="108" t="s">
        <v>1194</v>
      </c>
      <c r="B2538" s="109">
        <v>40525</v>
      </c>
      <c r="C2538" s="110">
        <v>2010</v>
      </c>
      <c r="D2538" s="111" t="s">
        <v>233</v>
      </c>
      <c r="E2538" s="111">
        <v>2</v>
      </c>
      <c r="F2538" s="111">
        <v>13</v>
      </c>
      <c r="G2538" s="111" t="s">
        <v>280</v>
      </c>
      <c r="H2538" s="112">
        <v>113699</v>
      </c>
    </row>
    <row r="2539" spans="1:8" ht="15">
      <c r="A2539" s="108" t="s">
        <v>1194</v>
      </c>
      <c r="B2539" s="109">
        <v>40526</v>
      </c>
      <c r="C2539" s="110">
        <v>2010</v>
      </c>
      <c r="D2539" s="111" t="s">
        <v>233</v>
      </c>
      <c r="E2539" s="111">
        <v>2</v>
      </c>
      <c r="F2539" s="111">
        <v>14</v>
      </c>
      <c r="G2539" s="111" t="s">
        <v>281</v>
      </c>
      <c r="H2539" s="112">
        <v>59404</v>
      </c>
    </row>
    <row r="2540" spans="1:8" ht="15">
      <c r="A2540" s="108" t="s">
        <v>1194</v>
      </c>
      <c r="B2540" s="109">
        <v>40527</v>
      </c>
      <c r="C2540" s="110">
        <v>2010</v>
      </c>
      <c r="D2540" s="111" t="s">
        <v>233</v>
      </c>
      <c r="E2540" s="111">
        <v>3</v>
      </c>
      <c r="F2540" s="111">
        <v>15</v>
      </c>
      <c r="G2540" s="111" t="s">
        <v>282</v>
      </c>
      <c r="H2540" s="112">
        <v>85219</v>
      </c>
    </row>
    <row r="2541" spans="1:8" ht="15">
      <c r="A2541" s="108" t="s">
        <v>1194</v>
      </c>
      <c r="B2541" s="109">
        <v>40528</v>
      </c>
      <c r="C2541" s="110">
        <v>2010</v>
      </c>
      <c r="D2541" s="111" t="s">
        <v>233</v>
      </c>
      <c r="E2541" s="111">
        <v>3</v>
      </c>
      <c r="F2541" s="111">
        <v>16</v>
      </c>
      <c r="G2541" s="111" t="s">
        <v>1343</v>
      </c>
      <c r="H2541" s="112">
        <v>42937</v>
      </c>
    </row>
    <row r="2542" spans="1:8" ht="15">
      <c r="A2542" s="108" t="s">
        <v>1194</v>
      </c>
      <c r="B2542" s="109">
        <v>40529</v>
      </c>
      <c r="C2542" s="110">
        <v>2010</v>
      </c>
      <c r="D2542" s="111" t="s">
        <v>233</v>
      </c>
      <c r="E2542" s="111">
        <v>3</v>
      </c>
      <c r="F2542" s="111">
        <v>17</v>
      </c>
      <c r="G2542" s="111" t="s">
        <v>1342</v>
      </c>
      <c r="H2542" s="112">
        <v>58148</v>
      </c>
    </row>
    <row r="2543" spans="1:8" ht="15">
      <c r="A2543" s="108" t="s">
        <v>1194</v>
      </c>
      <c r="B2543" s="109">
        <v>40530</v>
      </c>
      <c r="C2543" s="110">
        <v>2010</v>
      </c>
      <c r="D2543" s="111" t="s">
        <v>233</v>
      </c>
      <c r="E2543" s="111">
        <v>3</v>
      </c>
      <c r="F2543" s="111">
        <v>18</v>
      </c>
      <c r="G2543" s="111" t="s">
        <v>278</v>
      </c>
      <c r="H2543" s="112">
        <v>69743</v>
      </c>
    </row>
    <row r="2544" spans="1:8" ht="15">
      <c r="A2544" s="108" t="s">
        <v>1194</v>
      </c>
      <c r="B2544" s="109">
        <v>40531</v>
      </c>
      <c r="C2544" s="110">
        <v>2010</v>
      </c>
      <c r="D2544" s="111" t="s">
        <v>233</v>
      </c>
      <c r="E2544" s="111">
        <v>3</v>
      </c>
      <c r="F2544" s="111">
        <v>19</v>
      </c>
      <c r="G2544" s="111" t="s">
        <v>279</v>
      </c>
      <c r="H2544" s="112">
        <v>55762</v>
      </c>
    </row>
    <row r="2545" spans="1:8" ht="15">
      <c r="A2545" s="108" t="s">
        <v>1194</v>
      </c>
      <c r="B2545" s="109">
        <v>40532</v>
      </c>
      <c r="C2545" s="110">
        <v>2010</v>
      </c>
      <c r="D2545" s="111" t="s">
        <v>233</v>
      </c>
      <c r="E2545" s="111">
        <v>3</v>
      </c>
      <c r="F2545" s="111">
        <v>20</v>
      </c>
      <c r="G2545" s="111" t="s">
        <v>280</v>
      </c>
      <c r="H2545" s="112">
        <v>141138</v>
      </c>
    </row>
    <row r="2546" spans="1:8" ht="15">
      <c r="A2546" s="108" t="s">
        <v>1194</v>
      </c>
      <c r="B2546" s="109">
        <v>40533</v>
      </c>
      <c r="C2546" s="110">
        <v>2010</v>
      </c>
      <c r="D2546" s="111" t="s">
        <v>233</v>
      </c>
      <c r="E2546" s="111">
        <v>3</v>
      </c>
      <c r="F2546" s="111">
        <v>21</v>
      </c>
      <c r="G2546" s="111" t="s">
        <v>281</v>
      </c>
      <c r="H2546" s="112">
        <v>68925</v>
      </c>
    </row>
    <row r="2547" spans="1:8" ht="15">
      <c r="A2547" s="108" t="s">
        <v>1194</v>
      </c>
      <c r="B2547" s="109">
        <v>40534</v>
      </c>
      <c r="C2547" s="110">
        <v>2010</v>
      </c>
      <c r="D2547" s="111" t="s">
        <v>233</v>
      </c>
      <c r="E2547" s="111">
        <v>4</v>
      </c>
      <c r="F2547" s="111">
        <v>22</v>
      </c>
      <c r="G2547" s="111" t="s">
        <v>282</v>
      </c>
      <c r="H2547" s="112">
        <v>49177</v>
      </c>
    </row>
    <row r="2548" spans="1:8" ht="15">
      <c r="A2548" s="108" t="s">
        <v>1194</v>
      </c>
      <c r="B2548" s="109">
        <v>40535</v>
      </c>
      <c r="C2548" s="110">
        <v>2010</v>
      </c>
      <c r="D2548" s="111" t="s">
        <v>233</v>
      </c>
      <c r="E2548" s="111">
        <v>4</v>
      </c>
      <c r="F2548" s="111">
        <v>23</v>
      </c>
      <c r="G2548" s="111" t="s">
        <v>1343</v>
      </c>
      <c r="H2548" s="112">
        <v>126535</v>
      </c>
    </row>
    <row r="2549" spans="1:8" ht="15">
      <c r="A2549" s="108" t="s">
        <v>1194</v>
      </c>
      <c r="B2549" s="109">
        <v>40536</v>
      </c>
      <c r="C2549" s="110">
        <v>2010</v>
      </c>
      <c r="D2549" s="111" t="s">
        <v>233</v>
      </c>
      <c r="E2549" s="111">
        <v>4</v>
      </c>
      <c r="F2549" s="111">
        <v>24</v>
      </c>
      <c r="G2549" s="111" t="s">
        <v>1342</v>
      </c>
      <c r="H2549" s="112">
        <v>148483</v>
      </c>
    </row>
    <row r="2550" spans="1:8" ht="15">
      <c r="A2550" s="108" t="s">
        <v>1194</v>
      </c>
      <c r="B2550" s="109">
        <v>40537</v>
      </c>
      <c r="C2550" s="110">
        <v>2010</v>
      </c>
      <c r="D2550" s="111" t="s">
        <v>233</v>
      </c>
      <c r="E2550" s="111">
        <v>4</v>
      </c>
      <c r="F2550" s="111">
        <v>25</v>
      </c>
      <c r="G2550" s="111" t="s">
        <v>278</v>
      </c>
      <c r="H2550" s="112">
        <v>59442</v>
      </c>
    </row>
    <row r="2551" spans="1:8" ht="15">
      <c r="A2551" s="108" t="s">
        <v>1194</v>
      </c>
      <c r="B2551" s="109">
        <v>40538</v>
      </c>
      <c r="C2551" s="110">
        <v>2010</v>
      </c>
      <c r="D2551" s="111" t="s">
        <v>233</v>
      </c>
      <c r="E2551" s="111">
        <v>4</v>
      </c>
      <c r="F2551" s="111">
        <v>26</v>
      </c>
      <c r="G2551" s="111" t="s">
        <v>279</v>
      </c>
      <c r="H2551" s="112">
        <v>54869</v>
      </c>
    </row>
    <row r="2552" spans="1:8" ht="15">
      <c r="A2552" s="108" t="s">
        <v>1194</v>
      </c>
      <c r="B2552" s="109">
        <v>40539</v>
      </c>
      <c r="C2552" s="110">
        <v>2010</v>
      </c>
      <c r="D2552" s="111" t="s">
        <v>233</v>
      </c>
      <c r="E2552" s="111">
        <v>4</v>
      </c>
      <c r="F2552" s="111">
        <v>27</v>
      </c>
      <c r="G2552" s="111" t="s">
        <v>280</v>
      </c>
      <c r="H2552" s="112">
        <v>40493</v>
      </c>
    </row>
    <row r="2553" spans="1:8" ht="15">
      <c r="A2553" s="108" t="s">
        <v>1194</v>
      </c>
      <c r="B2553" s="109">
        <v>40540</v>
      </c>
      <c r="C2553" s="110">
        <v>2010</v>
      </c>
      <c r="D2553" s="111" t="s">
        <v>233</v>
      </c>
      <c r="E2553" s="111">
        <v>4</v>
      </c>
      <c r="F2553" s="111">
        <v>28</v>
      </c>
      <c r="G2553" s="111" t="s">
        <v>281</v>
      </c>
      <c r="H2553" s="112">
        <v>136582</v>
      </c>
    </row>
    <row r="2554" spans="1:8" ht="15">
      <c r="A2554" s="108" t="s">
        <v>1194</v>
      </c>
      <c r="B2554" s="109">
        <v>40541</v>
      </c>
      <c r="C2554" s="110">
        <v>2010</v>
      </c>
      <c r="D2554" s="111" t="s">
        <v>233</v>
      </c>
      <c r="E2554" s="111">
        <v>5</v>
      </c>
      <c r="F2554" s="111">
        <v>29</v>
      </c>
      <c r="G2554" s="111" t="s">
        <v>282</v>
      </c>
      <c r="H2554" s="112">
        <v>122421</v>
      </c>
    </row>
    <row r="2555" spans="1:8" ht="15">
      <c r="A2555" s="108" t="s">
        <v>1194</v>
      </c>
      <c r="B2555" s="109">
        <v>40542</v>
      </c>
      <c r="C2555" s="110">
        <v>2010</v>
      </c>
      <c r="D2555" s="111" t="s">
        <v>233</v>
      </c>
      <c r="E2555" s="111">
        <v>5</v>
      </c>
      <c r="F2555" s="111">
        <v>30</v>
      </c>
      <c r="G2555" s="111" t="s">
        <v>1343</v>
      </c>
      <c r="H2555" s="112">
        <v>60057</v>
      </c>
    </row>
    <row r="2556" spans="1:8" ht="15">
      <c r="A2556" s="108" t="s">
        <v>1194</v>
      </c>
      <c r="B2556" s="109">
        <v>40543</v>
      </c>
      <c r="C2556" s="110">
        <v>2010</v>
      </c>
      <c r="D2556" s="111" t="s">
        <v>233</v>
      </c>
      <c r="E2556" s="111">
        <v>5</v>
      </c>
      <c r="F2556" s="111">
        <v>31</v>
      </c>
      <c r="G2556" s="111" t="s">
        <v>1342</v>
      </c>
      <c r="H2556" s="112">
        <v>151783</v>
      </c>
    </row>
    <row r="2557" spans="1:8" ht="15">
      <c r="A2557" s="108" t="s">
        <v>1189</v>
      </c>
      <c r="B2557" s="109">
        <v>40179</v>
      </c>
      <c r="C2557" s="110">
        <v>2010</v>
      </c>
      <c r="D2557" s="111" t="s">
        <v>1347</v>
      </c>
      <c r="E2557" s="111">
        <v>1</v>
      </c>
      <c r="F2557" s="111">
        <v>1</v>
      </c>
      <c r="G2557" s="111" t="s">
        <v>278</v>
      </c>
      <c r="H2557" s="112">
        <v>157371</v>
      </c>
    </row>
    <row r="2558" spans="1:8" ht="15">
      <c r="A2558" s="108" t="s">
        <v>1189</v>
      </c>
      <c r="B2558" s="109">
        <v>40180</v>
      </c>
      <c r="C2558" s="110">
        <v>2010</v>
      </c>
      <c r="D2558" s="111" t="s">
        <v>1347</v>
      </c>
      <c r="E2558" s="111">
        <v>1</v>
      </c>
      <c r="F2558" s="111">
        <v>2</v>
      </c>
      <c r="G2558" s="111" t="s">
        <v>279</v>
      </c>
      <c r="H2558" s="112">
        <v>140652</v>
      </c>
    </row>
    <row r="2559" spans="1:8" ht="15">
      <c r="A2559" s="108" t="s">
        <v>1189</v>
      </c>
      <c r="B2559" s="109">
        <v>40181</v>
      </c>
      <c r="C2559" s="110">
        <v>2010</v>
      </c>
      <c r="D2559" s="111" t="s">
        <v>1347</v>
      </c>
      <c r="E2559" s="111">
        <v>1</v>
      </c>
      <c r="F2559" s="111">
        <v>3</v>
      </c>
      <c r="G2559" s="111" t="s">
        <v>280</v>
      </c>
      <c r="H2559" s="112">
        <v>70797</v>
      </c>
    </row>
    <row r="2560" spans="1:8" ht="15">
      <c r="A2560" s="108" t="s">
        <v>1189</v>
      </c>
      <c r="B2560" s="109">
        <v>40182</v>
      </c>
      <c r="C2560" s="110">
        <v>2010</v>
      </c>
      <c r="D2560" s="111" t="s">
        <v>1347</v>
      </c>
      <c r="E2560" s="111">
        <v>1</v>
      </c>
      <c r="F2560" s="111">
        <v>4</v>
      </c>
      <c r="G2560" s="111" t="s">
        <v>281</v>
      </c>
      <c r="H2560" s="112">
        <v>76037</v>
      </c>
    </row>
    <row r="2561" spans="1:8" ht="15">
      <c r="A2561" s="108" t="s">
        <v>1189</v>
      </c>
      <c r="B2561" s="109">
        <v>40183</v>
      </c>
      <c r="C2561" s="110">
        <v>2010</v>
      </c>
      <c r="D2561" s="111" t="s">
        <v>1347</v>
      </c>
      <c r="E2561" s="111">
        <v>1</v>
      </c>
      <c r="F2561" s="111">
        <v>5</v>
      </c>
      <c r="G2561" s="111" t="s">
        <v>282</v>
      </c>
      <c r="H2561" s="112">
        <v>138843</v>
      </c>
    </row>
    <row r="2562" spans="1:8" ht="15">
      <c r="A2562" s="108" t="s">
        <v>1189</v>
      </c>
      <c r="B2562" s="109">
        <v>40184</v>
      </c>
      <c r="C2562" s="110">
        <v>2010</v>
      </c>
      <c r="D2562" s="111" t="s">
        <v>1347</v>
      </c>
      <c r="E2562" s="111">
        <v>1</v>
      </c>
      <c r="F2562" s="111">
        <v>6</v>
      </c>
      <c r="G2562" s="111" t="s">
        <v>1343</v>
      </c>
      <c r="H2562" s="112">
        <v>68185</v>
      </c>
    </row>
    <row r="2563" spans="1:8" ht="15">
      <c r="A2563" s="108" t="s">
        <v>1189</v>
      </c>
      <c r="B2563" s="109">
        <v>40185</v>
      </c>
      <c r="C2563" s="110">
        <v>2010</v>
      </c>
      <c r="D2563" s="111" t="s">
        <v>1347</v>
      </c>
      <c r="E2563" s="111">
        <v>1</v>
      </c>
      <c r="F2563" s="111">
        <v>7</v>
      </c>
      <c r="G2563" s="111" t="s">
        <v>1342</v>
      </c>
      <c r="H2563" s="112">
        <v>86182</v>
      </c>
    </row>
    <row r="2564" spans="1:8" ht="15">
      <c r="A2564" s="108" t="s">
        <v>1189</v>
      </c>
      <c r="B2564" s="109">
        <v>40186</v>
      </c>
      <c r="C2564" s="110">
        <v>2010</v>
      </c>
      <c r="D2564" s="111" t="s">
        <v>1347</v>
      </c>
      <c r="E2564" s="111">
        <v>2</v>
      </c>
      <c r="F2564" s="111">
        <v>8</v>
      </c>
      <c r="G2564" s="111" t="s">
        <v>278</v>
      </c>
      <c r="H2564" s="112">
        <v>138214</v>
      </c>
    </row>
    <row r="2565" spans="1:8" ht="15">
      <c r="A2565" s="108" t="s">
        <v>1189</v>
      </c>
      <c r="B2565" s="109">
        <v>40187</v>
      </c>
      <c r="C2565" s="110">
        <v>2010</v>
      </c>
      <c r="D2565" s="111" t="s">
        <v>1347</v>
      </c>
      <c r="E2565" s="111">
        <v>2</v>
      </c>
      <c r="F2565" s="111">
        <v>9</v>
      </c>
      <c r="G2565" s="111" t="s">
        <v>279</v>
      </c>
      <c r="H2565" s="112">
        <v>126887</v>
      </c>
    </row>
    <row r="2566" spans="1:8" ht="15">
      <c r="A2566" s="108" t="s">
        <v>1189</v>
      </c>
      <c r="B2566" s="109">
        <v>40188</v>
      </c>
      <c r="C2566" s="110">
        <v>2010</v>
      </c>
      <c r="D2566" s="111" t="s">
        <v>1347</v>
      </c>
      <c r="E2566" s="111">
        <v>2</v>
      </c>
      <c r="F2566" s="111">
        <v>10</v>
      </c>
      <c r="G2566" s="111" t="s">
        <v>280</v>
      </c>
      <c r="H2566" s="112">
        <v>59517</v>
      </c>
    </row>
    <row r="2567" spans="1:8" ht="15">
      <c r="A2567" s="108" t="s">
        <v>1189</v>
      </c>
      <c r="B2567" s="109">
        <v>40189</v>
      </c>
      <c r="C2567" s="110">
        <v>2010</v>
      </c>
      <c r="D2567" s="111" t="s">
        <v>1347</v>
      </c>
      <c r="E2567" s="111">
        <v>2</v>
      </c>
      <c r="F2567" s="111">
        <v>11</v>
      </c>
      <c r="G2567" s="111" t="s">
        <v>281</v>
      </c>
      <c r="H2567" s="112">
        <v>60325</v>
      </c>
    </row>
    <row r="2568" spans="1:8" ht="15">
      <c r="A2568" s="108" t="s">
        <v>1189</v>
      </c>
      <c r="B2568" s="109">
        <v>40190</v>
      </c>
      <c r="C2568" s="110">
        <v>2010</v>
      </c>
      <c r="D2568" s="111" t="s">
        <v>1347</v>
      </c>
      <c r="E2568" s="111">
        <v>2</v>
      </c>
      <c r="F2568" s="111">
        <v>12</v>
      </c>
      <c r="G2568" s="111" t="s">
        <v>282</v>
      </c>
      <c r="H2568" s="112">
        <v>121355</v>
      </c>
    </row>
    <row r="2569" spans="1:8" ht="15">
      <c r="A2569" s="108" t="s">
        <v>1189</v>
      </c>
      <c r="B2569" s="109">
        <v>40191</v>
      </c>
      <c r="C2569" s="110">
        <v>2010</v>
      </c>
      <c r="D2569" s="111" t="s">
        <v>1347</v>
      </c>
      <c r="E2569" s="111">
        <v>2</v>
      </c>
      <c r="F2569" s="111">
        <v>13</v>
      </c>
      <c r="G2569" s="111" t="s">
        <v>1343</v>
      </c>
      <c r="H2569" s="112">
        <v>116454</v>
      </c>
    </row>
    <row r="2570" spans="1:8" ht="15">
      <c r="A2570" s="108" t="s">
        <v>1189</v>
      </c>
      <c r="B2570" s="109">
        <v>40192</v>
      </c>
      <c r="C2570" s="110">
        <v>2010</v>
      </c>
      <c r="D2570" s="111" t="s">
        <v>1347</v>
      </c>
      <c r="E2570" s="111">
        <v>2</v>
      </c>
      <c r="F2570" s="111">
        <v>14</v>
      </c>
      <c r="G2570" s="111" t="s">
        <v>1342</v>
      </c>
      <c r="H2570" s="112">
        <v>44214</v>
      </c>
    </row>
    <row r="2571" spans="1:8" ht="15">
      <c r="A2571" s="108" t="s">
        <v>1189</v>
      </c>
      <c r="B2571" s="109">
        <v>40193</v>
      </c>
      <c r="C2571" s="110">
        <v>2010</v>
      </c>
      <c r="D2571" s="111" t="s">
        <v>1347</v>
      </c>
      <c r="E2571" s="111">
        <v>3</v>
      </c>
      <c r="F2571" s="111">
        <v>15</v>
      </c>
      <c r="G2571" s="111" t="s">
        <v>278</v>
      </c>
      <c r="H2571" s="112">
        <v>44786</v>
      </c>
    </row>
    <row r="2572" spans="1:8" ht="15">
      <c r="A2572" s="108" t="s">
        <v>1189</v>
      </c>
      <c r="B2572" s="109">
        <v>40194</v>
      </c>
      <c r="C2572" s="110">
        <v>2010</v>
      </c>
      <c r="D2572" s="111" t="s">
        <v>1347</v>
      </c>
      <c r="E2572" s="111">
        <v>3</v>
      </c>
      <c r="F2572" s="111">
        <v>16</v>
      </c>
      <c r="G2572" s="111" t="s">
        <v>279</v>
      </c>
      <c r="H2572" s="112">
        <v>70169</v>
      </c>
    </row>
    <row r="2573" spans="1:8" ht="15">
      <c r="A2573" s="108" t="s">
        <v>1189</v>
      </c>
      <c r="B2573" s="109">
        <v>40195</v>
      </c>
      <c r="C2573" s="110">
        <v>2010</v>
      </c>
      <c r="D2573" s="111" t="s">
        <v>1347</v>
      </c>
      <c r="E2573" s="111">
        <v>3</v>
      </c>
      <c r="F2573" s="111">
        <v>17</v>
      </c>
      <c r="G2573" s="111" t="s">
        <v>280</v>
      </c>
      <c r="H2573" s="112">
        <v>71458</v>
      </c>
    </row>
    <row r="2574" spans="1:8" ht="15">
      <c r="A2574" s="108" t="s">
        <v>1189</v>
      </c>
      <c r="B2574" s="109">
        <v>40196</v>
      </c>
      <c r="C2574" s="110">
        <v>2010</v>
      </c>
      <c r="D2574" s="111" t="s">
        <v>1347</v>
      </c>
      <c r="E2574" s="111">
        <v>3</v>
      </c>
      <c r="F2574" s="111">
        <v>18</v>
      </c>
      <c r="G2574" s="111" t="s">
        <v>281</v>
      </c>
      <c r="H2574" s="112">
        <v>71521</v>
      </c>
    </row>
    <row r="2575" spans="1:8" ht="15">
      <c r="A2575" s="108" t="s">
        <v>1189</v>
      </c>
      <c r="B2575" s="109">
        <v>40197</v>
      </c>
      <c r="C2575" s="110">
        <v>2010</v>
      </c>
      <c r="D2575" s="111" t="s">
        <v>1347</v>
      </c>
      <c r="E2575" s="111">
        <v>3</v>
      </c>
      <c r="F2575" s="111">
        <v>19</v>
      </c>
      <c r="G2575" s="111" t="s">
        <v>282</v>
      </c>
      <c r="H2575" s="112">
        <v>90568</v>
      </c>
    </row>
    <row r="2576" spans="1:8" ht="15">
      <c r="A2576" s="108" t="s">
        <v>1189</v>
      </c>
      <c r="B2576" s="109">
        <v>40198</v>
      </c>
      <c r="C2576" s="110">
        <v>2010</v>
      </c>
      <c r="D2576" s="111" t="s">
        <v>1347</v>
      </c>
      <c r="E2576" s="111">
        <v>3</v>
      </c>
      <c r="F2576" s="111">
        <v>20</v>
      </c>
      <c r="G2576" s="111" t="s">
        <v>1343</v>
      </c>
      <c r="H2576" s="112">
        <v>120644</v>
      </c>
    </row>
    <row r="2577" spans="1:8" ht="15">
      <c r="A2577" s="108" t="s">
        <v>1189</v>
      </c>
      <c r="B2577" s="109">
        <v>40199</v>
      </c>
      <c r="C2577" s="110">
        <v>2010</v>
      </c>
      <c r="D2577" s="111" t="s">
        <v>1347</v>
      </c>
      <c r="E2577" s="111">
        <v>3</v>
      </c>
      <c r="F2577" s="111">
        <v>21</v>
      </c>
      <c r="G2577" s="111" t="s">
        <v>1342</v>
      </c>
      <c r="H2577" s="112">
        <v>56464</v>
      </c>
    </row>
    <row r="2578" spans="1:8" ht="15">
      <c r="A2578" s="108" t="s">
        <v>1189</v>
      </c>
      <c r="B2578" s="109">
        <v>40200</v>
      </c>
      <c r="C2578" s="110">
        <v>2010</v>
      </c>
      <c r="D2578" s="111" t="s">
        <v>1347</v>
      </c>
      <c r="E2578" s="111">
        <v>4</v>
      </c>
      <c r="F2578" s="111">
        <v>22</v>
      </c>
      <c r="G2578" s="111" t="s">
        <v>278</v>
      </c>
      <c r="H2578" s="112">
        <v>44482</v>
      </c>
    </row>
    <row r="2579" spans="1:8" ht="15">
      <c r="A2579" s="108" t="s">
        <v>1189</v>
      </c>
      <c r="B2579" s="109">
        <v>40201</v>
      </c>
      <c r="C2579" s="110">
        <v>2010</v>
      </c>
      <c r="D2579" s="111" t="s">
        <v>1347</v>
      </c>
      <c r="E2579" s="111">
        <v>4</v>
      </c>
      <c r="F2579" s="111">
        <v>23</v>
      </c>
      <c r="G2579" s="111" t="s">
        <v>279</v>
      </c>
      <c r="H2579" s="112">
        <v>142100</v>
      </c>
    </row>
    <row r="2580" spans="1:8" ht="15">
      <c r="A2580" s="108" t="s">
        <v>1189</v>
      </c>
      <c r="B2580" s="109">
        <v>40202</v>
      </c>
      <c r="C2580" s="110">
        <v>2010</v>
      </c>
      <c r="D2580" s="111" t="s">
        <v>1347</v>
      </c>
      <c r="E2580" s="111">
        <v>4</v>
      </c>
      <c r="F2580" s="111">
        <v>24</v>
      </c>
      <c r="G2580" s="111" t="s">
        <v>280</v>
      </c>
      <c r="H2580" s="112">
        <v>111601</v>
      </c>
    </row>
    <row r="2581" spans="1:8" ht="15">
      <c r="A2581" s="108" t="s">
        <v>1189</v>
      </c>
      <c r="B2581" s="109">
        <v>40203</v>
      </c>
      <c r="C2581" s="110">
        <v>2010</v>
      </c>
      <c r="D2581" s="111" t="s">
        <v>1347</v>
      </c>
      <c r="E2581" s="111">
        <v>4</v>
      </c>
      <c r="F2581" s="111">
        <v>25</v>
      </c>
      <c r="G2581" s="111" t="s">
        <v>281</v>
      </c>
      <c r="H2581" s="112">
        <v>94194</v>
      </c>
    </row>
    <row r="2582" spans="1:8" ht="15">
      <c r="A2582" s="108" t="s">
        <v>1189</v>
      </c>
      <c r="B2582" s="109">
        <v>40204</v>
      </c>
      <c r="C2582" s="110">
        <v>2010</v>
      </c>
      <c r="D2582" s="111" t="s">
        <v>1347</v>
      </c>
      <c r="E2582" s="111">
        <v>4</v>
      </c>
      <c r="F2582" s="111">
        <v>26</v>
      </c>
      <c r="G2582" s="111" t="s">
        <v>282</v>
      </c>
      <c r="H2582" s="112">
        <v>63615</v>
      </c>
    </row>
    <row r="2583" spans="1:8" ht="15">
      <c r="A2583" s="108" t="s">
        <v>1189</v>
      </c>
      <c r="B2583" s="109">
        <v>40205</v>
      </c>
      <c r="C2583" s="110">
        <v>2010</v>
      </c>
      <c r="D2583" s="111" t="s">
        <v>1347</v>
      </c>
      <c r="E2583" s="111">
        <v>4</v>
      </c>
      <c r="F2583" s="111">
        <v>27</v>
      </c>
      <c r="G2583" s="111" t="s">
        <v>1343</v>
      </c>
      <c r="H2583" s="112">
        <v>55657</v>
      </c>
    </row>
    <row r="2584" spans="1:8" ht="15">
      <c r="A2584" s="108" t="s">
        <v>1189</v>
      </c>
      <c r="B2584" s="109">
        <v>40206</v>
      </c>
      <c r="C2584" s="110">
        <v>2010</v>
      </c>
      <c r="D2584" s="111" t="s">
        <v>1347</v>
      </c>
      <c r="E2584" s="111">
        <v>4</v>
      </c>
      <c r="F2584" s="111">
        <v>28</v>
      </c>
      <c r="G2584" s="111" t="s">
        <v>1342</v>
      </c>
      <c r="H2584" s="112">
        <v>84002</v>
      </c>
    </row>
    <row r="2585" spans="1:8" ht="15">
      <c r="A2585" s="108" t="s">
        <v>1189</v>
      </c>
      <c r="B2585" s="109">
        <v>40207</v>
      </c>
      <c r="C2585" s="110">
        <v>2010</v>
      </c>
      <c r="D2585" s="111" t="s">
        <v>1347</v>
      </c>
      <c r="E2585" s="111">
        <v>5</v>
      </c>
      <c r="F2585" s="111">
        <v>29</v>
      </c>
      <c r="G2585" s="111" t="s">
        <v>278</v>
      </c>
      <c r="H2585" s="112">
        <v>145740</v>
      </c>
    </row>
    <row r="2586" spans="1:8" ht="15">
      <c r="A2586" s="108" t="s">
        <v>1189</v>
      </c>
      <c r="B2586" s="109">
        <v>40208</v>
      </c>
      <c r="C2586" s="110">
        <v>2010</v>
      </c>
      <c r="D2586" s="111" t="s">
        <v>1347</v>
      </c>
      <c r="E2586" s="111">
        <v>5</v>
      </c>
      <c r="F2586" s="111">
        <v>30</v>
      </c>
      <c r="G2586" s="111" t="s">
        <v>279</v>
      </c>
      <c r="H2586" s="112">
        <v>136806</v>
      </c>
    </row>
    <row r="2587" spans="1:8" ht="15">
      <c r="A2587" s="108" t="s">
        <v>1189</v>
      </c>
      <c r="B2587" s="109">
        <v>40209</v>
      </c>
      <c r="C2587" s="110">
        <v>2010</v>
      </c>
      <c r="D2587" s="111" t="s">
        <v>1347</v>
      </c>
      <c r="E2587" s="111">
        <v>5</v>
      </c>
      <c r="F2587" s="111">
        <v>31</v>
      </c>
      <c r="G2587" s="111" t="s">
        <v>280</v>
      </c>
      <c r="H2587" s="112">
        <v>117589</v>
      </c>
    </row>
    <row r="2588" spans="1:8" ht="15">
      <c r="A2588" s="108" t="s">
        <v>1189</v>
      </c>
      <c r="B2588" s="109">
        <v>40210</v>
      </c>
      <c r="C2588" s="110">
        <v>2010</v>
      </c>
      <c r="D2588" s="111" t="s">
        <v>223</v>
      </c>
      <c r="E2588" s="111">
        <v>1</v>
      </c>
      <c r="F2588" s="111">
        <v>1</v>
      </c>
      <c r="G2588" s="111" t="s">
        <v>281</v>
      </c>
      <c r="H2588" s="112">
        <v>120515</v>
      </c>
    </row>
    <row r="2589" spans="1:8" ht="15">
      <c r="A2589" s="108" t="s">
        <v>1189</v>
      </c>
      <c r="B2589" s="109">
        <v>40211</v>
      </c>
      <c r="C2589" s="110">
        <v>2010</v>
      </c>
      <c r="D2589" s="111" t="s">
        <v>223</v>
      </c>
      <c r="E2589" s="111">
        <v>1</v>
      </c>
      <c r="F2589" s="111">
        <v>2</v>
      </c>
      <c r="G2589" s="111" t="s">
        <v>282</v>
      </c>
      <c r="H2589" s="112">
        <v>54099</v>
      </c>
    </row>
    <row r="2590" spans="1:8" ht="15">
      <c r="A2590" s="108" t="s">
        <v>1189</v>
      </c>
      <c r="B2590" s="109">
        <v>40212</v>
      </c>
      <c r="C2590" s="110">
        <v>2010</v>
      </c>
      <c r="D2590" s="111" t="s">
        <v>223</v>
      </c>
      <c r="E2590" s="111">
        <v>1</v>
      </c>
      <c r="F2590" s="111">
        <v>3</v>
      </c>
      <c r="G2590" s="111" t="s">
        <v>1343</v>
      </c>
      <c r="H2590" s="112">
        <v>81767</v>
      </c>
    </row>
    <row r="2591" spans="1:8" ht="15">
      <c r="A2591" s="108" t="s">
        <v>1189</v>
      </c>
      <c r="B2591" s="109">
        <v>40213</v>
      </c>
      <c r="C2591" s="110">
        <v>2010</v>
      </c>
      <c r="D2591" s="111" t="s">
        <v>223</v>
      </c>
      <c r="E2591" s="111">
        <v>1</v>
      </c>
      <c r="F2591" s="111">
        <v>4</v>
      </c>
      <c r="G2591" s="111" t="s">
        <v>1342</v>
      </c>
      <c r="H2591" s="112">
        <v>153179</v>
      </c>
    </row>
    <row r="2592" spans="1:8" ht="15">
      <c r="A2592" s="108" t="s">
        <v>1189</v>
      </c>
      <c r="B2592" s="109">
        <v>40214</v>
      </c>
      <c r="C2592" s="110">
        <v>2010</v>
      </c>
      <c r="D2592" s="111" t="s">
        <v>223</v>
      </c>
      <c r="E2592" s="111">
        <v>1</v>
      </c>
      <c r="F2592" s="111">
        <v>5</v>
      </c>
      <c r="G2592" s="111" t="s">
        <v>278</v>
      </c>
      <c r="H2592" s="112">
        <v>154363</v>
      </c>
    </row>
    <row r="2593" spans="1:8" ht="15">
      <c r="A2593" s="108" t="s">
        <v>1189</v>
      </c>
      <c r="B2593" s="109">
        <v>40215</v>
      </c>
      <c r="C2593" s="110">
        <v>2010</v>
      </c>
      <c r="D2593" s="111" t="s">
        <v>223</v>
      </c>
      <c r="E2593" s="111">
        <v>1</v>
      </c>
      <c r="F2593" s="111">
        <v>6</v>
      </c>
      <c r="G2593" s="111" t="s">
        <v>279</v>
      </c>
      <c r="H2593" s="112">
        <v>121595</v>
      </c>
    </row>
    <row r="2594" spans="1:8" ht="15">
      <c r="A2594" s="108" t="s">
        <v>1189</v>
      </c>
      <c r="B2594" s="109">
        <v>40216</v>
      </c>
      <c r="C2594" s="110">
        <v>2010</v>
      </c>
      <c r="D2594" s="111" t="s">
        <v>223</v>
      </c>
      <c r="E2594" s="111">
        <v>1</v>
      </c>
      <c r="F2594" s="111">
        <v>7</v>
      </c>
      <c r="G2594" s="111" t="s">
        <v>280</v>
      </c>
      <c r="H2594" s="112">
        <v>144439</v>
      </c>
    </row>
    <row r="2595" spans="1:8" ht="15">
      <c r="A2595" s="108" t="s">
        <v>1189</v>
      </c>
      <c r="B2595" s="109">
        <v>40217</v>
      </c>
      <c r="C2595" s="110">
        <v>2010</v>
      </c>
      <c r="D2595" s="111" t="s">
        <v>223</v>
      </c>
      <c r="E2595" s="111">
        <v>2</v>
      </c>
      <c r="F2595" s="111">
        <v>8</v>
      </c>
      <c r="G2595" s="111" t="s">
        <v>281</v>
      </c>
      <c r="H2595" s="112">
        <v>91575</v>
      </c>
    </row>
    <row r="2596" spans="1:8" ht="15">
      <c r="A2596" s="108" t="s">
        <v>1189</v>
      </c>
      <c r="B2596" s="109">
        <v>40218</v>
      </c>
      <c r="C2596" s="110">
        <v>2010</v>
      </c>
      <c r="D2596" s="111" t="s">
        <v>223</v>
      </c>
      <c r="E2596" s="111">
        <v>2</v>
      </c>
      <c r="F2596" s="111">
        <v>9</v>
      </c>
      <c r="G2596" s="111" t="s">
        <v>282</v>
      </c>
      <c r="H2596" s="112">
        <v>128679</v>
      </c>
    </row>
    <row r="2597" spans="1:8" ht="15">
      <c r="A2597" s="108" t="s">
        <v>1189</v>
      </c>
      <c r="B2597" s="109">
        <v>40219</v>
      </c>
      <c r="C2597" s="110">
        <v>2010</v>
      </c>
      <c r="D2597" s="111" t="s">
        <v>223</v>
      </c>
      <c r="E2597" s="111">
        <v>2</v>
      </c>
      <c r="F2597" s="111">
        <v>10</v>
      </c>
      <c r="G2597" s="111" t="s">
        <v>1343</v>
      </c>
      <c r="H2597" s="112">
        <v>159502</v>
      </c>
    </row>
    <row r="2598" spans="1:8" ht="15">
      <c r="A2598" s="108" t="s">
        <v>1189</v>
      </c>
      <c r="B2598" s="109">
        <v>40220</v>
      </c>
      <c r="C2598" s="110">
        <v>2010</v>
      </c>
      <c r="D2598" s="111" t="s">
        <v>223</v>
      </c>
      <c r="E2598" s="111">
        <v>2</v>
      </c>
      <c r="F2598" s="111">
        <v>11</v>
      </c>
      <c r="G2598" s="111" t="s">
        <v>1342</v>
      </c>
      <c r="H2598" s="112">
        <v>158483</v>
      </c>
    </row>
    <row r="2599" spans="1:8" ht="15">
      <c r="A2599" s="108" t="s">
        <v>1189</v>
      </c>
      <c r="B2599" s="109">
        <v>40221</v>
      </c>
      <c r="C2599" s="110">
        <v>2010</v>
      </c>
      <c r="D2599" s="111" t="s">
        <v>223</v>
      </c>
      <c r="E2599" s="111">
        <v>2</v>
      </c>
      <c r="F2599" s="111">
        <v>12</v>
      </c>
      <c r="G2599" s="111" t="s">
        <v>278</v>
      </c>
      <c r="H2599" s="112">
        <v>115089</v>
      </c>
    </row>
    <row r="2600" spans="1:8" ht="15">
      <c r="A2600" s="108" t="s">
        <v>1189</v>
      </c>
      <c r="B2600" s="109">
        <v>40222</v>
      </c>
      <c r="C2600" s="110">
        <v>2010</v>
      </c>
      <c r="D2600" s="111" t="s">
        <v>223</v>
      </c>
      <c r="E2600" s="111">
        <v>2</v>
      </c>
      <c r="F2600" s="111">
        <v>13</v>
      </c>
      <c r="G2600" s="111" t="s">
        <v>279</v>
      </c>
      <c r="H2600" s="112">
        <v>106364</v>
      </c>
    </row>
    <row r="2601" spans="1:8" ht="15">
      <c r="A2601" s="108" t="s">
        <v>1189</v>
      </c>
      <c r="B2601" s="109">
        <v>40223</v>
      </c>
      <c r="C2601" s="110">
        <v>2010</v>
      </c>
      <c r="D2601" s="111" t="s">
        <v>223</v>
      </c>
      <c r="E2601" s="111">
        <v>2</v>
      </c>
      <c r="F2601" s="111">
        <v>14</v>
      </c>
      <c r="G2601" s="111" t="s">
        <v>280</v>
      </c>
      <c r="H2601" s="112">
        <v>145212</v>
      </c>
    </row>
    <row r="2602" spans="1:8" ht="15">
      <c r="A2602" s="108" t="s">
        <v>1189</v>
      </c>
      <c r="B2602" s="109">
        <v>40224</v>
      </c>
      <c r="C2602" s="110">
        <v>2010</v>
      </c>
      <c r="D2602" s="111" t="s">
        <v>223</v>
      </c>
      <c r="E2602" s="111">
        <v>3</v>
      </c>
      <c r="F2602" s="111">
        <v>15</v>
      </c>
      <c r="G2602" s="111" t="s">
        <v>281</v>
      </c>
      <c r="H2602" s="112">
        <v>53567</v>
      </c>
    </row>
    <row r="2603" spans="1:8" ht="15">
      <c r="A2603" s="108" t="s">
        <v>1189</v>
      </c>
      <c r="B2603" s="109">
        <v>40225</v>
      </c>
      <c r="C2603" s="110">
        <v>2010</v>
      </c>
      <c r="D2603" s="111" t="s">
        <v>223</v>
      </c>
      <c r="E2603" s="111">
        <v>3</v>
      </c>
      <c r="F2603" s="111">
        <v>16</v>
      </c>
      <c r="G2603" s="111" t="s">
        <v>282</v>
      </c>
      <c r="H2603" s="112">
        <v>62305</v>
      </c>
    </row>
    <row r="2604" spans="1:8" ht="15">
      <c r="A2604" s="108" t="s">
        <v>1189</v>
      </c>
      <c r="B2604" s="109">
        <v>40226</v>
      </c>
      <c r="C2604" s="110">
        <v>2010</v>
      </c>
      <c r="D2604" s="111" t="s">
        <v>223</v>
      </c>
      <c r="E2604" s="111">
        <v>3</v>
      </c>
      <c r="F2604" s="111">
        <v>17</v>
      </c>
      <c r="G2604" s="111" t="s">
        <v>1343</v>
      </c>
      <c r="H2604" s="112">
        <v>99852</v>
      </c>
    </row>
    <row r="2605" spans="1:8" ht="15">
      <c r="A2605" s="108" t="s">
        <v>1189</v>
      </c>
      <c r="B2605" s="109">
        <v>40227</v>
      </c>
      <c r="C2605" s="110">
        <v>2010</v>
      </c>
      <c r="D2605" s="111" t="s">
        <v>223</v>
      </c>
      <c r="E2605" s="111">
        <v>3</v>
      </c>
      <c r="F2605" s="111">
        <v>18</v>
      </c>
      <c r="G2605" s="111" t="s">
        <v>1342</v>
      </c>
      <c r="H2605" s="112">
        <v>128128</v>
      </c>
    </row>
    <row r="2606" spans="1:8" ht="15">
      <c r="A2606" s="108" t="s">
        <v>1189</v>
      </c>
      <c r="B2606" s="109">
        <v>40228</v>
      </c>
      <c r="C2606" s="110">
        <v>2010</v>
      </c>
      <c r="D2606" s="111" t="s">
        <v>223</v>
      </c>
      <c r="E2606" s="111">
        <v>3</v>
      </c>
      <c r="F2606" s="111">
        <v>19</v>
      </c>
      <c r="G2606" s="111" t="s">
        <v>278</v>
      </c>
      <c r="H2606" s="112">
        <v>41671</v>
      </c>
    </row>
    <row r="2607" spans="1:8" ht="15">
      <c r="A2607" s="108" t="s">
        <v>1189</v>
      </c>
      <c r="B2607" s="109">
        <v>40229</v>
      </c>
      <c r="C2607" s="110">
        <v>2010</v>
      </c>
      <c r="D2607" s="111" t="s">
        <v>223</v>
      </c>
      <c r="E2607" s="111">
        <v>3</v>
      </c>
      <c r="F2607" s="111">
        <v>20</v>
      </c>
      <c r="G2607" s="111" t="s">
        <v>279</v>
      </c>
      <c r="H2607" s="112">
        <v>123483</v>
      </c>
    </row>
    <row r="2608" spans="1:8" ht="15">
      <c r="A2608" s="108" t="s">
        <v>1189</v>
      </c>
      <c r="B2608" s="109">
        <v>40230</v>
      </c>
      <c r="C2608" s="110">
        <v>2010</v>
      </c>
      <c r="D2608" s="111" t="s">
        <v>223</v>
      </c>
      <c r="E2608" s="111">
        <v>3</v>
      </c>
      <c r="F2608" s="111">
        <v>21</v>
      </c>
      <c r="G2608" s="111" t="s">
        <v>280</v>
      </c>
      <c r="H2608" s="112">
        <v>96468</v>
      </c>
    </row>
    <row r="2609" spans="1:8" ht="15">
      <c r="A2609" s="108" t="s">
        <v>1189</v>
      </c>
      <c r="B2609" s="109">
        <v>40231</v>
      </c>
      <c r="C2609" s="110">
        <v>2010</v>
      </c>
      <c r="D2609" s="111" t="s">
        <v>223</v>
      </c>
      <c r="E2609" s="111">
        <v>4</v>
      </c>
      <c r="F2609" s="111">
        <v>22</v>
      </c>
      <c r="G2609" s="111" t="s">
        <v>281</v>
      </c>
      <c r="H2609" s="112">
        <v>47681</v>
      </c>
    </row>
    <row r="2610" spans="1:8" ht="15">
      <c r="A2610" s="108" t="s">
        <v>1189</v>
      </c>
      <c r="B2610" s="109">
        <v>40232</v>
      </c>
      <c r="C2610" s="110">
        <v>2010</v>
      </c>
      <c r="D2610" s="111" t="s">
        <v>223</v>
      </c>
      <c r="E2610" s="111">
        <v>4</v>
      </c>
      <c r="F2610" s="111">
        <v>23</v>
      </c>
      <c r="G2610" s="111" t="s">
        <v>282</v>
      </c>
      <c r="H2610" s="112">
        <v>140312</v>
      </c>
    </row>
    <row r="2611" spans="1:8" ht="15">
      <c r="A2611" s="108" t="s">
        <v>1189</v>
      </c>
      <c r="B2611" s="109">
        <v>40233</v>
      </c>
      <c r="C2611" s="110">
        <v>2010</v>
      </c>
      <c r="D2611" s="111" t="s">
        <v>223</v>
      </c>
      <c r="E2611" s="111">
        <v>4</v>
      </c>
      <c r="F2611" s="111">
        <v>24</v>
      </c>
      <c r="G2611" s="111" t="s">
        <v>1343</v>
      </c>
      <c r="H2611" s="112">
        <v>103795</v>
      </c>
    </row>
    <row r="2612" spans="1:8" ht="15">
      <c r="A2612" s="108" t="s">
        <v>1189</v>
      </c>
      <c r="B2612" s="109">
        <v>40234</v>
      </c>
      <c r="C2612" s="110">
        <v>2010</v>
      </c>
      <c r="D2612" s="111" t="s">
        <v>223</v>
      </c>
      <c r="E2612" s="111">
        <v>4</v>
      </c>
      <c r="F2612" s="111">
        <v>25</v>
      </c>
      <c r="G2612" s="111" t="s">
        <v>1342</v>
      </c>
      <c r="H2612" s="112">
        <v>62424</v>
      </c>
    </row>
    <row r="2613" spans="1:8" ht="15">
      <c r="A2613" s="108" t="s">
        <v>1189</v>
      </c>
      <c r="B2613" s="109">
        <v>40235</v>
      </c>
      <c r="C2613" s="110">
        <v>2010</v>
      </c>
      <c r="D2613" s="111" t="s">
        <v>223</v>
      </c>
      <c r="E2613" s="111">
        <v>4</v>
      </c>
      <c r="F2613" s="111">
        <v>26</v>
      </c>
      <c r="G2613" s="111" t="s">
        <v>278</v>
      </c>
      <c r="H2613" s="112">
        <v>41283</v>
      </c>
    </row>
    <row r="2614" spans="1:8" ht="15">
      <c r="A2614" s="108" t="s">
        <v>1189</v>
      </c>
      <c r="B2614" s="109">
        <v>40236</v>
      </c>
      <c r="C2614" s="110">
        <v>2010</v>
      </c>
      <c r="D2614" s="111" t="s">
        <v>223</v>
      </c>
      <c r="E2614" s="111">
        <v>4</v>
      </c>
      <c r="F2614" s="111">
        <v>27</v>
      </c>
      <c r="G2614" s="111" t="s">
        <v>279</v>
      </c>
      <c r="H2614" s="112">
        <v>104693</v>
      </c>
    </row>
    <row r="2615" spans="1:8" ht="15">
      <c r="A2615" s="108" t="s">
        <v>1189</v>
      </c>
      <c r="B2615" s="109">
        <v>40237</v>
      </c>
      <c r="C2615" s="110">
        <v>2010</v>
      </c>
      <c r="D2615" s="111" t="s">
        <v>223</v>
      </c>
      <c r="E2615" s="111">
        <v>4</v>
      </c>
      <c r="F2615" s="111">
        <v>28</v>
      </c>
      <c r="G2615" s="111" t="s">
        <v>280</v>
      </c>
      <c r="H2615" s="112">
        <v>48306</v>
      </c>
    </row>
    <row r="2616" spans="1:8" ht="15">
      <c r="A2616" s="108" t="s">
        <v>1189</v>
      </c>
      <c r="B2616" s="109">
        <v>40238</v>
      </c>
      <c r="C2616" s="110">
        <v>2010</v>
      </c>
      <c r="D2616" s="111" t="s">
        <v>224</v>
      </c>
      <c r="E2616" s="111">
        <v>1</v>
      </c>
      <c r="F2616" s="111">
        <v>1</v>
      </c>
      <c r="G2616" s="111" t="s">
        <v>281</v>
      </c>
      <c r="H2616" s="112">
        <v>48262</v>
      </c>
    </row>
    <row r="2617" spans="1:8" ht="15">
      <c r="A2617" s="108" t="s">
        <v>1189</v>
      </c>
      <c r="B2617" s="109">
        <v>40239</v>
      </c>
      <c r="C2617" s="110">
        <v>2010</v>
      </c>
      <c r="D2617" s="111" t="s">
        <v>224</v>
      </c>
      <c r="E2617" s="111">
        <v>1</v>
      </c>
      <c r="F2617" s="111">
        <v>2</v>
      </c>
      <c r="G2617" s="111" t="s">
        <v>282</v>
      </c>
      <c r="H2617" s="112">
        <v>112471</v>
      </c>
    </row>
    <row r="2618" spans="1:8" ht="15">
      <c r="A2618" s="108" t="s">
        <v>1189</v>
      </c>
      <c r="B2618" s="109">
        <v>40240</v>
      </c>
      <c r="C2618" s="110">
        <v>2010</v>
      </c>
      <c r="D2618" s="111" t="s">
        <v>224</v>
      </c>
      <c r="E2618" s="111">
        <v>1</v>
      </c>
      <c r="F2618" s="111">
        <v>3</v>
      </c>
      <c r="G2618" s="111" t="s">
        <v>1343</v>
      </c>
      <c r="H2618" s="112">
        <v>142461</v>
      </c>
    </row>
    <row r="2619" spans="1:8" ht="15">
      <c r="A2619" s="108" t="s">
        <v>1189</v>
      </c>
      <c r="B2619" s="109">
        <v>40241</v>
      </c>
      <c r="C2619" s="110">
        <v>2010</v>
      </c>
      <c r="D2619" s="111" t="s">
        <v>224</v>
      </c>
      <c r="E2619" s="111">
        <v>1</v>
      </c>
      <c r="F2619" s="111">
        <v>4</v>
      </c>
      <c r="G2619" s="111" t="s">
        <v>1342</v>
      </c>
      <c r="H2619" s="112">
        <v>49495</v>
      </c>
    </row>
    <row r="2620" spans="1:8" ht="15">
      <c r="A2620" s="108" t="s">
        <v>1189</v>
      </c>
      <c r="B2620" s="109">
        <v>40242</v>
      </c>
      <c r="C2620" s="110">
        <v>2010</v>
      </c>
      <c r="D2620" s="111" t="s">
        <v>224</v>
      </c>
      <c r="E2620" s="111">
        <v>1</v>
      </c>
      <c r="F2620" s="111">
        <v>5</v>
      </c>
      <c r="G2620" s="111" t="s">
        <v>278</v>
      </c>
      <c r="H2620" s="112">
        <v>102687</v>
      </c>
    </row>
    <row r="2621" spans="1:8" ht="15">
      <c r="A2621" s="108" t="s">
        <v>1189</v>
      </c>
      <c r="B2621" s="109">
        <v>40243</v>
      </c>
      <c r="C2621" s="110">
        <v>2010</v>
      </c>
      <c r="D2621" s="111" t="s">
        <v>224</v>
      </c>
      <c r="E2621" s="111">
        <v>1</v>
      </c>
      <c r="F2621" s="111">
        <v>6</v>
      </c>
      <c r="G2621" s="111" t="s">
        <v>279</v>
      </c>
      <c r="H2621" s="112">
        <v>51964</v>
      </c>
    </row>
    <row r="2622" spans="1:8" ht="15">
      <c r="A2622" s="108" t="s">
        <v>1189</v>
      </c>
      <c r="B2622" s="109">
        <v>40244</v>
      </c>
      <c r="C2622" s="110">
        <v>2010</v>
      </c>
      <c r="D2622" s="111" t="s">
        <v>224</v>
      </c>
      <c r="E2622" s="111">
        <v>1</v>
      </c>
      <c r="F2622" s="111">
        <v>7</v>
      </c>
      <c r="G2622" s="111" t="s">
        <v>280</v>
      </c>
      <c r="H2622" s="112">
        <v>142706</v>
      </c>
    </row>
    <row r="2623" spans="1:8" ht="15">
      <c r="A2623" s="108" t="s">
        <v>1189</v>
      </c>
      <c r="B2623" s="109">
        <v>40245</v>
      </c>
      <c r="C2623" s="110">
        <v>2010</v>
      </c>
      <c r="D2623" s="111" t="s">
        <v>224</v>
      </c>
      <c r="E2623" s="111">
        <v>2</v>
      </c>
      <c r="F2623" s="111">
        <v>8</v>
      </c>
      <c r="G2623" s="111" t="s">
        <v>281</v>
      </c>
      <c r="H2623" s="112">
        <v>89427</v>
      </c>
    </row>
    <row r="2624" spans="1:8" ht="15">
      <c r="A2624" s="108" t="s">
        <v>1189</v>
      </c>
      <c r="B2624" s="109">
        <v>40246</v>
      </c>
      <c r="C2624" s="110">
        <v>2010</v>
      </c>
      <c r="D2624" s="111" t="s">
        <v>224</v>
      </c>
      <c r="E2624" s="111">
        <v>2</v>
      </c>
      <c r="F2624" s="111">
        <v>9</v>
      </c>
      <c r="G2624" s="111" t="s">
        <v>282</v>
      </c>
      <c r="H2624" s="112">
        <v>74002</v>
      </c>
    </row>
    <row r="2625" spans="1:8" ht="15">
      <c r="A2625" s="108" t="s">
        <v>1189</v>
      </c>
      <c r="B2625" s="109">
        <v>40247</v>
      </c>
      <c r="C2625" s="110">
        <v>2010</v>
      </c>
      <c r="D2625" s="111" t="s">
        <v>224</v>
      </c>
      <c r="E2625" s="111">
        <v>2</v>
      </c>
      <c r="F2625" s="111">
        <v>10</v>
      </c>
      <c r="G2625" s="111" t="s">
        <v>1343</v>
      </c>
      <c r="H2625" s="112">
        <v>119210</v>
      </c>
    </row>
    <row r="2626" spans="1:8" ht="15">
      <c r="A2626" s="108" t="s">
        <v>1189</v>
      </c>
      <c r="B2626" s="109">
        <v>40248</v>
      </c>
      <c r="C2626" s="110">
        <v>2010</v>
      </c>
      <c r="D2626" s="111" t="s">
        <v>224</v>
      </c>
      <c r="E2626" s="111">
        <v>2</v>
      </c>
      <c r="F2626" s="111">
        <v>11</v>
      </c>
      <c r="G2626" s="111" t="s">
        <v>1342</v>
      </c>
      <c r="H2626" s="112">
        <v>136753</v>
      </c>
    </row>
    <row r="2627" spans="1:8" ht="15">
      <c r="A2627" s="108" t="s">
        <v>1189</v>
      </c>
      <c r="B2627" s="109">
        <v>40249</v>
      </c>
      <c r="C2627" s="110">
        <v>2010</v>
      </c>
      <c r="D2627" s="111" t="s">
        <v>224</v>
      </c>
      <c r="E2627" s="111">
        <v>2</v>
      </c>
      <c r="F2627" s="111">
        <v>12</v>
      </c>
      <c r="G2627" s="111" t="s">
        <v>278</v>
      </c>
      <c r="H2627" s="112">
        <v>141796</v>
      </c>
    </row>
    <row r="2628" spans="1:8" ht="15">
      <c r="A2628" s="108" t="s">
        <v>1189</v>
      </c>
      <c r="B2628" s="109">
        <v>40250</v>
      </c>
      <c r="C2628" s="110">
        <v>2010</v>
      </c>
      <c r="D2628" s="111" t="s">
        <v>224</v>
      </c>
      <c r="E2628" s="111">
        <v>2</v>
      </c>
      <c r="F2628" s="111">
        <v>13</v>
      </c>
      <c r="G2628" s="111" t="s">
        <v>279</v>
      </c>
      <c r="H2628" s="112">
        <v>45923</v>
      </c>
    </row>
    <row r="2629" spans="1:8" ht="15">
      <c r="A2629" s="108" t="s">
        <v>1189</v>
      </c>
      <c r="B2629" s="109">
        <v>40251</v>
      </c>
      <c r="C2629" s="110">
        <v>2010</v>
      </c>
      <c r="D2629" s="111" t="s">
        <v>224</v>
      </c>
      <c r="E2629" s="111">
        <v>2</v>
      </c>
      <c r="F2629" s="111">
        <v>14</v>
      </c>
      <c r="G2629" s="111" t="s">
        <v>280</v>
      </c>
      <c r="H2629" s="112">
        <v>153655</v>
      </c>
    </row>
    <row r="2630" spans="1:8" ht="15">
      <c r="A2630" s="108" t="s">
        <v>1189</v>
      </c>
      <c r="B2630" s="109">
        <v>40252</v>
      </c>
      <c r="C2630" s="110">
        <v>2010</v>
      </c>
      <c r="D2630" s="111" t="s">
        <v>224</v>
      </c>
      <c r="E2630" s="111">
        <v>3</v>
      </c>
      <c r="F2630" s="111">
        <v>15</v>
      </c>
      <c r="G2630" s="111" t="s">
        <v>281</v>
      </c>
      <c r="H2630" s="112">
        <v>76626</v>
      </c>
    </row>
    <row r="2631" spans="1:8" ht="15">
      <c r="A2631" s="108" t="s">
        <v>1189</v>
      </c>
      <c r="B2631" s="109">
        <v>40253</v>
      </c>
      <c r="C2631" s="110">
        <v>2010</v>
      </c>
      <c r="D2631" s="111" t="s">
        <v>224</v>
      </c>
      <c r="E2631" s="111">
        <v>3</v>
      </c>
      <c r="F2631" s="111">
        <v>16</v>
      </c>
      <c r="G2631" s="111" t="s">
        <v>282</v>
      </c>
      <c r="H2631" s="112">
        <v>75344</v>
      </c>
    </row>
    <row r="2632" spans="1:8" ht="15">
      <c r="A2632" s="108" t="s">
        <v>1189</v>
      </c>
      <c r="B2632" s="109">
        <v>40254</v>
      </c>
      <c r="C2632" s="110">
        <v>2010</v>
      </c>
      <c r="D2632" s="111" t="s">
        <v>224</v>
      </c>
      <c r="E2632" s="111">
        <v>3</v>
      </c>
      <c r="F2632" s="111">
        <v>17</v>
      </c>
      <c r="G2632" s="111" t="s">
        <v>1343</v>
      </c>
      <c r="H2632" s="112">
        <v>74504</v>
      </c>
    </row>
    <row r="2633" spans="1:8" ht="15">
      <c r="A2633" s="108" t="s">
        <v>1189</v>
      </c>
      <c r="B2633" s="109">
        <v>40255</v>
      </c>
      <c r="C2633" s="110">
        <v>2010</v>
      </c>
      <c r="D2633" s="111" t="s">
        <v>224</v>
      </c>
      <c r="E2633" s="111">
        <v>3</v>
      </c>
      <c r="F2633" s="111">
        <v>18</v>
      </c>
      <c r="G2633" s="111" t="s">
        <v>1342</v>
      </c>
      <c r="H2633" s="112">
        <v>60907</v>
      </c>
    </row>
    <row r="2634" spans="1:8" ht="15">
      <c r="A2634" s="108" t="s">
        <v>1189</v>
      </c>
      <c r="B2634" s="109">
        <v>40256</v>
      </c>
      <c r="C2634" s="110">
        <v>2010</v>
      </c>
      <c r="D2634" s="111" t="s">
        <v>224</v>
      </c>
      <c r="E2634" s="111">
        <v>3</v>
      </c>
      <c r="F2634" s="111">
        <v>19</v>
      </c>
      <c r="G2634" s="111" t="s">
        <v>278</v>
      </c>
      <c r="H2634" s="112">
        <v>155450</v>
      </c>
    </row>
    <row r="2635" spans="1:8" ht="15">
      <c r="A2635" s="108" t="s">
        <v>1189</v>
      </c>
      <c r="B2635" s="109">
        <v>40257</v>
      </c>
      <c r="C2635" s="110">
        <v>2010</v>
      </c>
      <c r="D2635" s="111" t="s">
        <v>224</v>
      </c>
      <c r="E2635" s="111">
        <v>3</v>
      </c>
      <c r="F2635" s="111">
        <v>20</v>
      </c>
      <c r="G2635" s="111" t="s">
        <v>279</v>
      </c>
      <c r="H2635" s="112">
        <v>75573</v>
      </c>
    </row>
    <row r="2636" spans="1:8" ht="15">
      <c r="A2636" s="108" t="s">
        <v>1189</v>
      </c>
      <c r="B2636" s="109">
        <v>40258</v>
      </c>
      <c r="C2636" s="110">
        <v>2010</v>
      </c>
      <c r="D2636" s="111" t="s">
        <v>224</v>
      </c>
      <c r="E2636" s="111">
        <v>3</v>
      </c>
      <c r="F2636" s="111">
        <v>21</v>
      </c>
      <c r="G2636" s="111" t="s">
        <v>280</v>
      </c>
      <c r="H2636" s="112">
        <v>131236</v>
      </c>
    </row>
    <row r="2637" spans="1:8" ht="15">
      <c r="A2637" s="108" t="s">
        <v>1189</v>
      </c>
      <c r="B2637" s="109">
        <v>40259</v>
      </c>
      <c r="C2637" s="110">
        <v>2010</v>
      </c>
      <c r="D2637" s="111" t="s">
        <v>224</v>
      </c>
      <c r="E2637" s="111">
        <v>4</v>
      </c>
      <c r="F2637" s="111">
        <v>22</v>
      </c>
      <c r="G2637" s="111" t="s">
        <v>281</v>
      </c>
      <c r="H2637" s="112">
        <v>57986</v>
      </c>
    </row>
    <row r="2638" spans="1:8" ht="15">
      <c r="A2638" s="108" t="s">
        <v>1189</v>
      </c>
      <c r="B2638" s="109">
        <v>40260</v>
      </c>
      <c r="C2638" s="110">
        <v>2010</v>
      </c>
      <c r="D2638" s="111" t="s">
        <v>224</v>
      </c>
      <c r="E2638" s="111">
        <v>4</v>
      </c>
      <c r="F2638" s="111">
        <v>23</v>
      </c>
      <c r="G2638" s="111" t="s">
        <v>282</v>
      </c>
      <c r="H2638" s="112">
        <v>113395</v>
      </c>
    </row>
    <row r="2639" spans="1:8" ht="15">
      <c r="A2639" s="108" t="s">
        <v>1189</v>
      </c>
      <c r="B2639" s="109">
        <v>40261</v>
      </c>
      <c r="C2639" s="110">
        <v>2010</v>
      </c>
      <c r="D2639" s="111" t="s">
        <v>224</v>
      </c>
      <c r="E2639" s="111">
        <v>4</v>
      </c>
      <c r="F2639" s="111">
        <v>24</v>
      </c>
      <c r="G2639" s="111" t="s">
        <v>1343</v>
      </c>
      <c r="H2639" s="112">
        <v>122967</v>
      </c>
    </row>
    <row r="2640" spans="1:8" ht="15">
      <c r="A2640" s="108" t="s">
        <v>1189</v>
      </c>
      <c r="B2640" s="109">
        <v>40262</v>
      </c>
      <c r="C2640" s="110">
        <v>2010</v>
      </c>
      <c r="D2640" s="111" t="s">
        <v>224</v>
      </c>
      <c r="E2640" s="111">
        <v>4</v>
      </c>
      <c r="F2640" s="111">
        <v>25</v>
      </c>
      <c r="G2640" s="111" t="s">
        <v>1342</v>
      </c>
      <c r="H2640" s="112">
        <v>53256</v>
      </c>
    </row>
    <row r="2641" spans="1:8" ht="15">
      <c r="A2641" s="108" t="s">
        <v>1189</v>
      </c>
      <c r="B2641" s="109">
        <v>40263</v>
      </c>
      <c r="C2641" s="110">
        <v>2010</v>
      </c>
      <c r="D2641" s="111" t="s">
        <v>224</v>
      </c>
      <c r="E2641" s="111">
        <v>4</v>
      </c>
      <c r="F2641" s="111">
        <v>26</v>
      </c>
      <c r="G2641" s="111" t="s">
        <v>278</v>
      </c>
      <c r="H2641" s="112">
        <v>50695</v>
      </c>
    </row>
    <row r="2642" spans="1:8" ht="15">
      <c r="A2642" s="108" t="s">
        <v>1189</v>
      </c>
      <c r="B2642" s="109">
        <v>40264</v>
      </c>
      <c r="C2642" s="110">
        <v>2010</v>
      </c>
      <c r="D2642" s="111" t="s">
        <v>224</v>
      </c>
      <c r="E2642" s="111">
        <v>4</v>
      </c>
      <c r="F2642" s="111">
        <v>27</v>
      </c>
      <c r="G2642" s="111" t="s">
        <v>279</v>
      </c>
      <c r="H2642" s="112">
        <v>40818</v>
      </c>
    </row>
    <row r="2643" spans="1:8" ht="15">
      <c r="A2643" s="108" t="s">
        <v>1189</v>
      </c>
      <c r="B2643" s="109">
        <v>40265</v>
      </c>
      <c r="C2643" s="110">
        <v>2010</v>
      </c>
      <c r="D2643" s="111" t="s">
        <v>224</v>
      </c>
      <c r="E2643" s="111">
        <v>4</v>
      </c>
      <c r="F2643" s="111">
        <v>28</v>
      </c>
      <c r="G2643" s="111" t="s">
        <v>280</v>
      </c>
      <c r="H2643" s="112">
        <v>72461</v>
      </c>
    </row>
    <row r="2644" spans="1:8" ht="15">
      <c r="A2644" s="108" t="s">
        <v>1189</v>
      </c>
      <c r="B2644" s="109">
        <v>40266</v>
      </c>
      <c r="C2644" s="110">
        <v>2010</v>
      </c>
      <c r="D2644" s="111" t="s">
        <v>224</v>
      </c>
      <c r="E2644" s="111">
        <v>5</v>
      </c>
      <c r="F2644" s="111">
        <v>29</v>
      </c>
      <c r="G2644" s="111" t="s">
        <v>281</v>
      </c>
      <c r="H2644" s="112">
        <v>138835</v>
      </c>
    </row>
    <row r="2645" spans="1:8" ht="15">
      <c r="A2645" s="108" t="s">
        <v>1189</v>
      </c>
      <c r="B2645" s="109">
        <v>40267</v>
      </c>
      <c r="C2645" s="110">
        <v>2010</v>
      </c>
      <c r="D2645" s="111" t="s">
        <v>224</v>
      </c>
      <c r="E2645" s="111">
        <v>5</v>
      </c>
      <c r="F2645" s="111">
        <v>30</v>
      </c>
      <c r="G2645" s="111" t="s">
        <v>282</v>
      </c>
      <c r="H2645" s="112">
        <v>133106</v>
      </c>
    </row>
    <row r="2646" spans="1:8" ht="15">
      <c r="A2646" s="108" t="s">
        <v>1189</v>
      </c>
      <c r="B2646" s="109">
        <v>40268</v>
      </c>
      <c r="C2646" s="110">
        <v>2010</v>
      </c>
      <c r="D2646" s="111" t="s">
        <v>224</v>
      </c>
      <c r="E2646" s="111">
        <v>5</v>
      </c>
      <c r="F2646" s="111">
        <v>31</v>
      </c>
      <c r="G2646" s="111" t="s">
        <v>1343</v>
      </c>
      <c r="H2646" s="112">
        <v>101387</v>
      </c>
    </row>
    <row r="2647" spans="1:8" ht="15">
      <c r="A2647" s="108" t="s">
        <v>1189</v>
      </c>
      <c r="B2647" s="109">
        <v>40269</v>
      </c>
      <c r="C2647" s="110">
        <v>2010</v>
      </c>
      <c r="D2647" s="111" t="s">
        <v>225</v>
      </c>
      <c r="E2647" s="111">
        <v>1</v>
      </c>
      <c r="F2647" s="111">
        <v>1</v>
      </c>
      <c r="G2647" s="111" t="s">
        <v>1342</v>
      </c>
      <c r="H2647" s="112">
        <v>137535</v>
      </c>
    </row>
    <row r="2648" spans="1:8" ht="15">
      <c r="A2648" s="108" t="s">
        <v>1189</v>
      </c>
      <c r="B2648" s="109">
        <v>40270</v>
      </c>
      <c r="C2648" s="110">
        <v>2010</v>
      </c>
      <c r="D2648" s="111" t="s">
        <v>225</v>
      </c>
      <c r="E2648" s="111">
        <v>1</v>
      </c>
      <c r="F2648" s="111">
        <v>2</v>
      </c>
      <c r="G2648" s="111" t="s">
        <v>278</v>
      </c>
      <c r="H2648" s="112">
        <v>158199</v>
      </c>
    </row>
    <row r="2649" spans="1:8" ht="15">
      <c r="A2649" s="108" t="s">
        <v>1189</v>
      </c>
      <c r="B2649" s="109">
        <v>40271</v>
      </c>
      <c r="C2649" s="110">
        <v>2010</v>
      </c>
      <c r="D2649" s="111" t="s">
        <v>225</v>
      </c>
      <c r="E2649" s="111">
        <v>1</v>
      </c>
      <c r="F2649" s="111">
        <v>3</v>
      </c>
      <c r="G2649" s="111" t="s">
        <v>279</v>
      </c>
      <c r="H2649" s="112">
        <v>47590</v>
      </c>
    </row>
    <row r="2650" spans="1:8" ht="15">
      <c r="A2650" s="108" t="s">
        <v>1189</v>
      </c>
      <c r="B2650" s="109">
        <v>40272</v>
      </c>
      <c r="C2650" s="110">
        <v>2010</v>
      </c>
      <c r="D2650" s="111" t="s">
        <v>225</v>
      </c>
      <c r="E2650" s="111">
        <v>1</v>
      </c>
      <c r="F2650" s="111">
        <v>4</v>
      </c>
      <c r="G2650" s="111" t="s">
        <v>280</v>
      </c>
      <c r="H2650" s="112">
        <v>57772</v>
      </c>
    </row>
    <row r="2651" spans="1:8" ht="15">
      <c r="A2651" s="108" t="s">
        <v>1189</v>
      </c>
      <c r="B2651" s="109">
        <v>40273</v>
      </c>
      <c r="C2651" s="110">
        <v>2010</v>
      </c>
      <c r="D2651" s="111" t="s">
        <v>225</v>
      </c>
      <c r="E2651" s="111">
        <v>1</v>
      </c>
      <c r="F2651" s="111">
        <v>5</v>
      </c>
      <c r="G2651" s="111" t="s">
        <v>281</v>
      </c>
      <c r="H2651" s="112">
        <v>107365</v>
      </c>
    </row>
    <row r="2652" spans="1:8" ht="15">
      <c r="A2652" s="108" t="s">
        <v>1189</v>
      </c>
      <c r="B2652" s="109">
        <v>40274</v>
      </c>
      <c r="C2652" s="110">
        <v>2010</v>
      </c>
      <c r="D2652" s="111" t="s">
        <v>225</v>
      </c>
      <c r="E2652" s="111">
        <v>1</v>
      </c>
      <c r="F2652" s="111">
        <v>6</v>
      </c>
      <c r="G2652" s="111" t="s">
        <v>282</v>
      </c>
      <c r="H2652" s="112">
        <v>67481</v>
      </c>
    </row>
    <row r="2653" spans="1:8" ht="15">
      <c r="A2653" s="108" t="s">
        <v>1189</v>
      </c>
      <c r="B2653" s="109">
        <v>40275</v>
      </c>
      <c r="C2653" s="110">
        <v>2010</v>
      </c>
      <c r="D2653" s="111" t="s">
        <v>225</v>
      </c>
      <c r="E2653" s="111">
        <v>1</v>
      </c>
      <c r="F2653" s="111">
        <v>7</v>
      </c>
      <c r="G2653" s="111" t="s">
        <v>1343</v>
      </c>
      <c r="H2653" s="112">
        <v>87772</v>
      </c>
    </row>
    <row r="2654" spans="1:8" ht="15">
      <c r="A2654" s="108" t="s">
        <v>1189</v>
      </c>
      <c r="B2654" s="109">
        <v>40276</v>
      </c>
      <c r="C2654" s="110">
        <v>2010</v>
      </c>
      <c r="D2654" s="111" t="s">
        <v>225</v>
      </c>
      <c r="E2654" s="111">
        <v>2</v>
      </c>
      <c r="F2654" s="111">
        <v>8</v>
      </c>
      <c r="G2654" s="111" t="s">
        <v>1342</v>
      </c>
      <c r="H2654" s="112">
        <v>55447</v>
      </c>
    </row>
    <row r="2655" spans="1:8" ht="15">
      <c r="A2655" s="108" t="s">
        <v>1189</v>
      </c>
      <c r="B2655" s="109">
        <v>40277</v>
      </c>
      <c r="C2655" s="110">
        <v>2010</v>
      </c>
      <c r="D2655" s="111" t="s">
        <v>225</v>
      </c>
      <c r="E2655" s="111">
        <v>2</v>
      </c>
      <c r="F2655" s="111">
        <v>9</v>
      </c>
      <c r="G2655" s="111" t="s">
        <v>278</v>
      </c>
      <c r="H2655" s="112">
        <v>115947</v>
      </c>
    </row>
    <row r="2656" spans="1:8" ht="15">
      <c r="A2656" s="108" t="s">
        <v>1189</v>
      </c>
      <c r="B2656" s="109">
        <v>40278</v>
      </c>
      <c r="C2656" s="110">
        <v>2010</v>
      </c>
      <c r="D2656" s="111" t="s">
        <v>225</v>
      </c>
      <c r="E2656" s="111">
        <v>2</v>
      </c>
      <c r="F2656" s="111">
        <v>10</v>
      </c>
      <c r="G2656" s="111" t="s">
        <v>279</v>
      </c>
      <c r="H2656" s="112">
        <v>108245</v>
      </c>
    </row>
    <row r="2657" spans="1:8" ht="15">
      <c r="A2657" s="108" t="s">
        <v>1189</v>
      </c>
      <c r="B2657" s="109">
        <v>40279</v>
      </c>
      <c r="C2657" s="110">
        <v>2010</v>
      </c>
      <c r="D2657" s="111" t="s">
        <v>225</v>
      </c>
      <c r="E2657" s="111">
        <v>2</v>
      </c>
      <c r="F2657" s="111">
        <v>11</v>
      </c>
      <c r="G2657" s="111" t="s">
        <v>280</v>
      </c>
      <c r="H2657" s="112">
        <v>73055</v>
      </c>
    </row>
    <row r="2658" spans="1:8" ht="15">
      <c r="A2658" s="108" t="s">
        <v>1189</v>
      </c>
      <c r="B2658" s="109">
        <v>40280</v>
      </c>
      <c r="C2658" s="110">
        <v>2010</v>
      </c>
      <c r="D2658" s="111" t="s">
        <v>225</v>
      </c>
      <c r="E2658" s="111">
        <v>2</v>
      </c>
      <c r="F2658" s="111">
        <v>12</v>
      </c>
      <c r="G2658" s="111" t="s">
        <v>281</v>
      </c>
      <c r="H2658" s="112">
        <v>80763</v>
      </c>
    </row>
    <row r="2659" spans="1:8" ht="15">
      <c r="A2659" s="108" t="s">
        <v>1189</v>
      </c>
      <c r="B2659" s="109">
        <v>40281</v>
      </c>
      <c r="C2659" s="110">
        <v>2010</v>
      </c>
      <c r="D2659" s="111" t="s">
        <v>225</v>
      </c>
      <c r="E2659" s="111">
        <v>2</v>
      </c>
      <c r="F2659" s="111">
        <v>13</v>
      </c>
      <c r="G2659" s="111" t="s">
        <v>282</v>
      </c>
      <c r="H2659" s="112">
        <v>55384</v>
      </c>
    </row>
    <row r="2660" spans="1:8" ht="15">
      <c r="A2660" s="108" t="s">
        <v>1189</v>
      </c>
      <c r="B2660" s="109">
        <v>40282</v>
      </c>
      <c r="C2660" s="110">
        <v>2010</v>
      </c>
      <c r="D2660" s="111" t="s">
        <v>225</v>
      </c>
      <c r="E2660" s="111">
        <v>2</v>
      </c>
      <c r="F2660" s="111">
        <v>14</v>
      </c>
      <c r="G2660" s="111" t="s">
        <v>1343</v>
      </c>
      <c r="H2660" s="112">
        <v>73444</v>
      </c>
    </row>
    <row r="2661" spans="1:8" ht="15">
      <c r="A2661" s="108" t="s">
        <v>1189</v>
      </c>
      <c r="B2661" s="109">
        <v>40283</v>
      </c>
      <c r="C2661" s="110">
        <v>2010</v>
      </c>
      <c r="D2661" s="111" t="s">
        <v>225</v>
      </c>
      <c r="E2661" s="111">
        <v>3</v>
      </c>
      <c r="F2661" s="111">
        <v>15</v>
      </c>
      <c r="G2661" s="111" t="s">
        <v>1342</v>
      </c>
      <c r="H2661" s="112">
        <v>71197</v>
      </c>
    </row>
    <row r="2662" spans="1:8" ht="15">
      <c r="A2662" s="108" t="s">
        <v>1189</v>
      </c>
      <c r="B2662" s="109">
        <v>40284</v>
      </c>
      <c r="C2662" s="110">
        <v>2010</v>
      </c>
      <c r="D2662" s="111" t="s">
        <v>225</v>
      </c>
      <c r="E2662" s="111">
        <v>3</v>
      </c>
      <c r="F2662" s="111">
        <v>16</v>
      </c>
      <c r="G2662" s="111" t="s">
        <v>278</v>
      </c>
      <c r="H2662" s="112">
        <v>48053</v>
      </c>
    </row>
    <row r="2663" spans="1:8" ht="15">
      <c r="A2663" s="108" t="s">
        <v>1189</v>
      </c>
      <c r="B2663" s="109">
        <v>40285</v>
      </c>
      <c r="C2663" s="110">
        <v>2010</v>
      </c>
      <c r="D2663" s="111" t="s">
        <v>225</v>
      </c>
      <c r="E2663" s="111">
        <v>3</v>
      </c>
      <c r="F2663" s="111">
        <v>17</v>
      </c>
      <c r="G2663" s="111" t="s">
        <v>279</v>
      </c>
      <c r="H2663" s="112">
        <v>85121</v>
      </c>
    </row>
    <row r="2664" spans="1:8" ht="15">
      <c r="A2664" s="108" t="s">
        <v>1189</v>
      </c>
      <c r="B2664" s="109">
        <v>40286</v>
      </c>
      <c r="C2664" s="110">
        <v>2010</v>
      </c>
      <c r="D2664" s="111" t="s">
        <v>225</v>
      </c>
      <c r="E2664" s="111">
        <v>3</v>
      </c>
      <c r="F2664" s="111">
        <v>18</v>
      </c>
      <c r="G2664" s="111" t="s">
        <v>280</v>
      </c>
      <c r="H2664" s="112">
        <v>19301</v>
      </c>
    </row>
    <row r="2665" spans="1:8" ht="15">
      <c r="A2665" s="108" t="s">
        <v>1189</v>
      </c>
      <c r="B2665" s="109">
        <v>40287</v>
      </c>
      <c r="C2665" s="110">
        <v>2010</v>
      </c>
      <c r="D2665" s="111" t="s">
        <v>225</v>
      </c>
      <c r="E2665" s="111">
        <v>3</v>
      </c>
      <c r="F2665" s="111">
        <v>19</v>
      </c>
      <c r="G2665" s="111" t="s">
        <v>281</v>
      </c>
      <c r="H2665" s="112">
        <v>18970</v>
      </c>
    </row>
    <row r="2666" spans="1:8" ht="15">
      <c r="A2666" s="108" t="s">
        <v>1189</v>
      </c>
      <c r="B2666" s="109">
        <v>40288</v>
      </c>
      <c r="C2666" s="110">
        <v>2010</v>
      </c>
      <c r="D2666" s="111" t="s">
        <v>225</v>
      </c>
      <c r="E2666" s="111">
        <v>3</v>
      </c>
      <c r="F2666" s="111">
        <v>20</v>
      </c>
      <c r="G2666" s="111" t="s">
        <v>282</v>
      </c>
      <c r="H2666" s="112">
        <v>88110</v>
      </c>
    </row>
    <row r="2667" spans="1:8" ht="15">
      <c r="A2667" s="108" t="s">
        <v>1189</v>
      </c>
      <c r="B2667" s="109">
        <v>40289</v>
      </c>
      <c r="C2667" s="110">
        <v>2010</v>
      </c>
      <c r="D2667" s="111" t="s">
        <v>225</v>
      </c>
      <c r="E2667" s="111">
        <v>3</v>
      </c>
      <c r="F2667" s="111">
        <v>21</v>
      </c>
      <c r="G2667" s="111" t="s">
        <v>1343</v>
      </c>
      <c r="H2667" s="112">
        <v>32211</v>
      </c>
    </row>
    <row r="2668" spans="1:8" ht="15">
      <c r="A2668" s="108" t="s">
        <v>1189</v>
      </c>
      <c r="B2668" s="109">
        <v>40290</v>
      </c>
      <c r="C2668" s="110">
        <v>2010</v>
      </c>
      <c r="D2668" s="111" t="s">
        <v>225</v>
      </c>
      <c r="E2668" s="111">
        <v>4</v>
      </c>
      <c r="F2668" s="111">
        <v>22</v>
      </c>
      <c r="G2668" s="111" t="s">
        <v>1342</v>
      </c>
      <c r="H2668" s="112">
        <v>30978</v>
      </c>
    </row>
    <row r="2669" spans="1:8" ht="15">
      <c r="A2669" s="108" t="s">
        <v>1189</v>
      </c>
      <c r="B2669" s="109">
        <v>40291</v>
      </c>
      <c r="C2669" s="110">
        <v>2010</v>
      </c>
      <c r="D2669" s="111" t="s">
        <v>225</v>
      </c>
      <c r="E2669" s="111">
        <v>4</v>
      </c>
      <c r="F2669" s="111">
        <v>23</v>
      </c>
      <c r="G2669" s="111" t="s">
        <v>278</v>
      </c>
      <c r="H2669" s="112">
        <v>28857</v>
      </c>
    </row>
    <row r="2670" spans="1:8" ht="15">
      <c r="A2670" s="108" t="s">
        <v>1189</v>
      </c>
      <c r="B2670" s="109">
        <v>40292</v>
      </c>
      <c r="C2670" s="110">
        <v>2010</v>
      </c>
      <c r="D2670" s="111" t="s">
        <v>225</v>
      </c>
      <c r="E2670" s="111">
        <v>4</v>
      </c>
      <c r="F2670" s="111">
        <v>24</v>
      </c>
      <c r="G2670" s="111" t="s">
        <v>279</v>
      </c>
      <c r="H2670" s="112">
        <v>37313</v>
      </c>
    </row>
    <row r="2671" spans="1:8" ht="15">
      <c r="A2671" s="108" t="s">
        <v>1189</v>
      </c>
      <c r="B2671" s="109">
        <v>40293</v>
      </c>
      <c r="C2671" s="110">
        <v>2010</v>
      </c>
      <c r="D2671" s="111" t="s">
        <v>225</v>
      </c>
      <c r="E2671" s="111">
        <v>4</v>
      </c>
      <c r="F2671" s="111">
        <v>25</v>
      </c>
      <c r="G2671" s="111" t="s">
        <v>280</v>
      </c>
      <c r="H2671" s="112">
        <v>62165</v>
      </c>
    </row>
    <row r="2672" spans="1:8" ht="15">
      <c r="A2672" s="108" t="s">
        <v>1189</v>
      </c>
      <c r="B2672" s="109">
        <v>40294</v>
      </c>
      <c r="C2672" s="110">
        <v>2010</v>
      </c>
      <c r="D2672" s="111" t="s">
        <v>225</v>
      </c>
      <c r="E2672" s="111">
        <v>4</v>
      </c>
      <c r="F2672" s="111">
        <v>26</v>
      </c>
      <c r="G2672" s="111" t="s">
        <v>281</v>
      </c>
      <c r="H2672" s="112">
        <v>56881</v>
      </c>
    </row>
    <row r="2673" spans="1:8" ht="15">
      <c r="A2673" s="108" t="s">
        <v>1189</v>
      </c>
      <c r="B2673" s="109">
        <v>40295</v>
      </c>
      <c r="C2673" s="110">
        <v>2010</v>
      </c>
      <c r="D2673" s="111" t="s">
        <v>225</v>
      </c>
      <c r="E2673" s="111">
        <v>4</v>
      </c>
      <c r="F2673" s="111">
        <v>27</v>
      </c>
      <c r="G2673" s="111" t="s">
        <v>282</v>
      </c>
      <c r="H2673" s="112">
        <v>19460</v>
      </c>
    </row>
    <row r="2674" spans="1:8" ht="15">
      <c r="A2674" s="108" t="s">
        <v>1189</v>
      </c>
      <c r="B2674" s="109">
        <v>40296</v>
      </c>
      <c r="C2674" s="110">
        <v>2010</v>
      </c>
      <c r="D2674" s="111" t="s">
        <v>225</v>
      </c>
      <c r="E2674" s="111">
        <v>4</v>
      </c>
      <c r="F2674" s="111">
        <v>28</v>
      </c>
      <c r="G2674" s="111" t="s">
        <v>1343</v>
      </c>
      <c r="H2674" s="112">
        <v>39666</v>
      </c>
    </row>
    <row r="2675" spans="1:8" ht="15">
      <c r="A2675" s="108" t="s">
        <v>1189</v>
      </c>
      <c r="B2675" s="109">
        <v>40297</v>
      </c>
      <c r="C2675" s="110">
        <v>2010</v>
      </c>
      <c r="D2675" s="111" t="s">
        <v>225</v>
      </c>
      <c r="E2675" s="111">
        <v>5</v>
      </c>
      <c r="F2675" s="111">
        <v>29</v>
      </c>
      <c r="G2675" s="111" t="s">
        <v>1342</v>
      </c>
      <c r="H2675" s="112">
        <v>44388</v>
      </c>
    </row>
    <row r="2676" spans="1:8" ht="15">
      <c r="A2676" s="108" t="s">
        <v>1189</v>
      </c>
      <c r="B2676" s="109">
        <v>40298</v>
      </c>
      <c r="C2676" s="110">
        <v>2010</v>
      </c>
      <c r="D2676" s="111" t="s">
        <v>225</v>
      </c>
      <c r="E2676" s="111">
        <v>5</v>
      </c>
      <c r="F2676" s="111">
        <v>30</v>
      </c>
      <c r="G2676" s="111" t="s">
        <v>278</v>
      </c>
      <c r="H2676" s="112">
        <v>43569</v>
      </c>
    </row>
    <row r="2677" spans="1:8" ht="15">
      <c r="A2677" s="108" t="s">
        <v>1189</v>
      </c>
      <c r="B2677" s="109">
        <v>40299</v>
      </c>
      <c r="C2677" s="110">
        <v>2010</v>
      </c>
      <c r="D2677" s="111" t="s">
        <v>226</v>
      </c>
      <c r="E2677" s="111">
        <v>1</v>
      </c>
      <c r="F2677" s="111">
        <v>1</v>
      </c>
      <c r="G2677" s="111" t="s">
        <v>279</v>
      </c>
      <c r="H2677" s="112">
        <v>48192</v>
      </c>
    </row>
    <row r="2678" spans="1:8" ht="15">
      <c r="A2678" s="108" t="s">
        <v>1189</v>
      </c>
      <c r="B2678" s="109">
        <v>40300</v>
      </c>
      <c r="C2678" s="110">
        <v>2010</v>
      </c>
      <c r="D2678" s="111" t="s">
        <v>226</v>
      </c>
      <c r="E2678" s="111">
        <v>1</v>
      </c>
      <c r="F2678" s="111">
        <v>2</v>
      </c>
      <c r="G2678" s="111" t="s">
        <v>280</v>
      </c>
      <c r="H2678" s="112">
        <v>61987</v>
      </c>
    </row>
    <row r="2679" spans="1:8" ht="15">
      <c r="A2679" s="108" t="s">
        <v>1189</v>
      </c>
      <c r="B2679" s="109">
        <v>40301</v>
      </c>
      <c r="C2679" s="110">
        <v>2010</v>
      </c>
      <c r="D2679" s="111" t="s">
        <v>226</v>
      </c>
      <c r="E2679" s="111">
        <v>1</v>
      </c>
      <c r="F2679" s="111">
        <v>3</v>
      </c>
      <c r="G2679" s="111" t="s">
        <v>281</v>
      </c>
      <c r="H2679" s="112">
        <v>28969</v>
      </c>
    </row>
    <row r="2680" spans="1:8" ht="15">
      <c r="A2680" s="108" t="s">
        <v>1189</v>
      </c>
      <c r="B2680" s="109">
        <v>40302</v>
      </c>
      <c r="C2680" s="110">
        <v>2010</v>
      </c>
      <c r="D2680" s="111" t="s">
        <v>226</v>
      </c>
      <c r="E2680" s="111">
        <v>1</v>
      </c>
      <c r="F2680" s="111">
        <v>4</v>
      </c>
      <c r="G2680" s="111" t="s">
        <v>282</v>
      </c>
      <c r="H2680" s="112">
        <v>27490</v>
      </c>
    </row>
    <row r="2681" spans="1:8" ht="15">
      <c r="A2681" s="108" t="s">
        <v>1189</v>
      </c>
      <c r="B2681" s="109">
        <v>40303</v>
      </c>
      <c r="C2681" s="110">
        <v>2010</v>
      </c>
      <c r="D2681" s="111" t="s">
        <v>226</v>
      </c>
      <c r="E2681" s="111">
        <v>1</v>
      </c>
      <c r="F2681" s="111">
        <v>5</v>
      </c>
      <c r="G2681" s="111" t="s">
        <v>1343</v>
      </c>
      <c r="H2681" s="112">
        <v>44251</v>
      </c>
    </row>
    <row r="2682" spans="1:8" ht="15">
      <c r="A2682" s="108" t="s">
        <v>1189</v>
      </c>
      <c r="B2682" s="109">
        <v>40304</v>
      </c>
      <c r="C2682" s="110">
        <v>2010</v>
      </c>
      <c r="D2682" s="111" t="s">
        <v>226</v>
      </c>
      <c r="E2682" s="111">
        <v>1</v>
      </c>
      <c r="F2682" s="111">
        <v>6</v>
      </c>
      <c r="G2682" s="111" t="s">
        <v>1342</v>
      </c>
      <c r="H2682" s="112">
        <v>29852</v>
      </c>
    </row>
    <row r="2683" spans="1:8" ht="15">
      <c r="A2683" s="108" t="s">
        <v>1189</v>
      </c>
      <c r="B2683" s="109">
        <v>40305</v>
      </c>
      <c r="C2683" s="110">
        <v>2010</v>
      </c>
      <c r="D2683" s="111" t="s">
        <v>226</v>
      </c>
      <c r="E2683" s="111">
        <v>1</v>
      </c>
      <c r="F2683" s="111">
        <v>7</v>
      </c>
      <c r="G2683" s="111" t="s">
        <v>278</v>
      </c>
      <c r="H2683" s="112">
        <v>47120</v>
      </c>
    </row>
    <row r="2684" spans="1:8" ht="15">
      <c r="A2684" s="108" t="s">
        <v>1189</v>
      </c>
      <c r="B2684" s="109">
        <v>40306</v>
      </c>
      <c r="C2684" s="110">
        <v>2010</v>
      </c>
      <c r="D2684" s="111" t="s">
        <v>226</v>
      </c>
      <c r="E2684" s="111">
        <v>2</v>
      </c>
      <c r="F2684" s="111">
        <v>8</v>
      </c>
      <c r="G2684" s="111" t="s">
        <v>279</v>
      </c>
      <c r="H2684" s="112">
        <v>77176</v>
      </c>
    </row>
    <row r="2685" spans="1:8" ht="15">
      <c r="A2685" s="108" t="s">
        <v>1189</v>
      </c>
      <c r="B2685" s="109">
        <v>40307</v>
      </c>
      <c r="C2685" s="110">
        <v>2010</v>
      </c>
      <c r="D2685" s="111" t="s">
        <v>226</v>
      </c>
      <c r="E2685" s="111">
        <v>2</v>
      </c>
      <c r="F2685" s="111">
        <v>9</v>
      </c>
      <c r="G2685" s="111" t="s">
        <v>280</v>
      </c>
      <c r="H2685" s="112">
        <v>14055</v>
      </c>
    </row>
    <row r="2686" spans="1:8" ht="15">
      <c r="A2686" s="108" t="s">
        <v>1189</v>
      </c>
      <c r="B2686" s="109">
        <v>40308</v>
      </c>
      <c r="C2686" s="110">
        <v>2010</v>
      </c>
      <c r="D2686" s="111" t="s">
        <v>226</v>
      </c>
      <c r="E2686" s="111">
        <v>2</v>
      </c>
      <c r="F2686" s="111">
        <v>10</v>
      </c>
      <c r="G2686" s="111" t="s">
        <v>281</v>
      </c>
      <c r="H2686" s="112">
        <v>81555</v>
      </c>
    </row>
    <row r="2687" spans="1:8" ht="15">
      <c r="A2687" s="108" t="s">
        <v>1189</v>
      </c>
      <c r="B2687" s="109">
        <v>40309</v>
      </c>
      <c r="C2687" s="110">
        <v>2010</v>
      </c>
      <c r="D2687" s="111" t="s">
        <v>226</v>
      </c>
      <c r="E2687" s="111">
        <v>2</v>
      </c>
      <c r="F2687" s="111">
        <v>11</v>
      </c>
      <c r="G2687" s="111" t="s">
        <v>282</v>
      </c>
      <c r="H2687" s="112">
        <v>54863</v>
      </c>
    </row>
    <row r="2688" spans="1:8" ht="15">
      <c r="A2688" s="108" t="s">
        <v>1189</v>
      </c>
      <c r="B2688" s="109">
        <v>40310</v>
      </c>
      <c r="C2688" s="110">
        <v>2010</v>
      </c>
      <c r="D2688" s="111" t="s">
        <v>226</v>
      </c>
      <c r="E2688" s="111">
        <v>2</v>
      </c>
      <c r="F2688" s="111">
        <v>12</v>
      </c>
      <c r="G2688" s="111" t="s">
        <v>1343</v>
      </c>
      <c r="H2688" s="112">
        <v>58520</v>
      </c>
    </row>
    <row r="2689" spans="1:8" ht="15">
      <c r="A2689" s="108" t="s">
        <v>1189</v>
      </c>
      <c r="B2689" s="109">
        <v>40311</v>
      </c>
      <c r="C2689" s="110">
        <v>2010</v>
      </c>
      <c r="D2689" s="111" t="s">
        <v>226</v>
      </c>
      <c r="E2689" s="111">
        <v>2</v>
      </c>
      <c r="F2689" s="111">
        <v>13</v>
      </c>
      <c r="G2689" s="111" t="s">
        <v>1342</v>
      </c>
      <c r="H2689" s="112">
        <v>55649</v>
      </c>
    </row>
    <row r="2690" spans="1:8" ht="15">
      <c r="A2690" s="108" t="s">
        <v>1189</v>
      </c>
      <c r="B2690" s="109">
        <v>40312</v>
      </c>
      <c r="C2690" s="110">
        <v>2010</v>
      </c>
      <c r="D2690" s="111" t="s">
        <v>226</v>
      </c>
      <c r="E2690" s="111">
        <v>2</v>
      </c>
      <c r="F2690" s="111">
        <v>14</v>
      </c>
      <c r="G2690" s="111" t="s">
        <v>278</v>
      </c>
      <c r="H2690" s="112">
        <v>76718</v>
      </c>
    </row>
    <row r="2691" spans="1:8" ht="15">
      <c r="A2691" s="108" t="s">
        <v>1189</v>
      </c>
      <c r="B2691" s="109">
        <v>40313</v>
      </c>
      <c r="C2691" s="110">
        <v>2010</v>
      </c>
      <c r="D2691" s="111" t="s">
        <v>226</v>
      </c>
      <c r="E2691" s="111">
        <v>3</v>
      </c>
      <c r="F2691" s="111">
        <v>15</v>
      </c>
      <c r="G2691" s="111" t="s">
        <v>279</v>
      </c>
      <c r="H2691" s="112">
        <v>61574</v>
      </c>
    </row>
    <row r="2692" spans="1:8" ht="15">
      <c r="A2692" s="108" t="s">
        <v>1189</v>
      </c>
      <c r="B2692" s="109">
        <v>40314</v>
      </c>
      <c r="C2692" s="110">
        <v>2010</v>
      </c>
      <c r="D2692" s="111" t="s">
        <v>226</v>
      </c>
      <c r="E2692" s="111">
        <v>3</v>
      </c>
      <c r="F2692" s="111">
        <v>16</v>
      </c>
      <c r="G2692" s="111" t="s">
        <v>280</v>
      </c>
      <c r="H2692" s="112">
        <v>85524</v>
      </c>
    </row>
    <row r="2693" spans="1:8" ht="15">
      <c r="A2693" s="108" t="s">
        <v>1189</v>
      </c>
      <c r="B2693" s="109">
        <v>40315</v>
      </c>
      <c r="C2693" s="110">
        <v>2010</v>
      </c>
      <c r="D2693" s="111" t="s">
        <v>226</v>
      </c>
      <c r="E2693" s="111">
        <v>3</v>
      </c>
      <c r="F2693" s="111">
        <v>17</v>
      </c>
      <c r="G2693" s="111" t="s">
        <v>281</v>
      </c>
      <c r="H2693" s="112">
        <v>80804</v>
      </c>
    </row>
    <row r="2694" spans="1:8" ht="15">
      <c r="A2694" s="108" t="s">
        <v>1189</v>
      </c>
      <c r="B2694" s="109">
        <v>40316</v>
      </c>
      <c r="C2694" s="110">
        <v>2010</v>
      </c>
      <c r="D2694" s="111" t="s">
        <v>226</v>
      </c>
      <c r="E2694" s="111">
        <v>3</v>
      </c>
      <c r="F2694" s="111">
        <v>18</v>
      </c>
      <c r="G2694" s="111" t="s">
        <v>282</v>
      </c>
      <c r="H2694" s="112">
        <v>87057</v>
      </c>
    </row>
    <row r="2695" spans="1:8" ht="15">
      <c r="A2695" s="108" t="s">
        <v>1189</v>
      </c>
      <c r="B2695" s="109">
        <v>40317</v>
      </c>
      <c r="C2695" s="110">
        <v>2010</v>
      </c>
      <c r="D2695" s="111" t="s">
        <v>226</v>
      </c>
      <c r="E2695" s="111">
        <v>3</v>
      </c>
      <c r="F2695" s="111">
        <v>19</v>
      </c>
      <c r="G2695" s="111" t="s">
        <v>1343</v>
      </c>
      <c r="H2695" s="112">
        <v>71639</v>
      </c>
    </row>
    <row r="2696" spans="1:8" ht="15">
      <c r="A2696" s="108" t="s">
        <v>1189</v>
      </c>
      <c r="B2696" s="109">
        <v>40318</v>
      </c>
      <c r="C2696" s="110">
        <v>2010</v>
      </c>
      <c r="D2696" s="111" t="s">
        <v>226</v>
      </c>
      <c r="E2696" s="111">
        <v>3</v>
      </c>
      <c r="F2696" s="111">
        <v>20</v>
      </c>
      <c r="G2696" s="111" t="s">
        <v>1342</v>
      </c>
      <c r="H2696" s="112">
        <v>66683</v>
      </c>
    </row>
    <row r="2697" spans="1:8" ht="15">
      <c r="A2697" s="108" t="s">
        <v>1189</v>
      </c>
      <c r="B2697" s="109">
        <v>40319</v>
      </c>
      <c r="C2697" s="110">
        <v>2010</v>
      </c>
      <c r="D2697" s="111" t="s">
        <v>226</v>
      </c>
      <c r="E2697" s="111">
        <v>3</v>
      </c>
      <c r="F2697" s="111">
        <v>21</v>
      </c>
      <c r="G2697" s="111" t="s">
        <v>278</v>
      </c>
      <c r="H2697" s="112">
        <v>14994</v>
      </c>
    </row>
    <row r="2698" spans="1:8" ht="15">
      <c r="A2698" s="108" t="s">
        <v>1189</v>
      </c>
      <c r="B2698" s="109">
        <v>40320</v>
      </c>
      <c r="C2698" s="110">
        <v>2010</v>
      </c>
      <c r="D2698" s="111" t="s">
        <v>226</v>
      </c>
      <c r="E2698" s="111">
        <v>4</v>
      </c>
      <c r="F2698" s="111">
        <v>22</v>
      </c>
      <c r="G2698" s="111" t="s">
        <v>279</v>
      </c>
      <c r="H2698" s="112">
        <v>58473</v>
      </c>
    </row>
    <row r="2699" spans="1:8" ht="15">
      <c r="A2699" s="108" t="s">
        <v>1189</v>
      </c>
      <c r="B2699" s="109">
        <v>40321</v>
      </c>
      <c r="C2699" s="110">
        <v>2010</v>
      </c>
      <c r="D2699" s="111" t="s">
        <v>226</v>
      </c>
      <c r="E2699" s="111">
        <v>4</v>
      </c>
      <c r="F2699" s="111">
        <v>23</v>
      </c>
      <c r="G2699" s="111" t="s">
        <v>280</v>
      </c>
      <c r="H2699" s="112">
        <v>62359</v>
      </c>
    </row>
    <row r="2700" spans="1:8" ht="15">
      <c r="A2700" s="108" t="s">
        <v>1189</v>
      </c>
      <c r="B2700" s="109">
        <v>40322</v>
      </c>
      <c r="C2700" s="110">
        <v>2010</v>
      </c>
      <c r="D2700" s="111" t="s">
        <v>226</v>
      </c>
      <c r="E2700" s="111">
        <v>4</v>
      </c>
      <c r="F2700" s="111">
        <v>24</v>
      </c>
      <c r="G2700" s="111" t="s">
        <v>281</v>
      </c>
      <c r="H2700" s="112">
        <v>50527</v>
      </c>
    </row>
    <row r="2701" spans="1:8" ht="15">
      <c r="A2701" s="108" t="s">
        <v>1189</v>
      </c>
      <c r="B2701" s="109">
        <v>40323</v>
      </c>
      <c r="C2701" s="110">
        <v>2010</v>
      </c>
      <c r="D2701" s="111" t="s">
        <v>226</v>
      </c>
      <c r="E2701" s="111">
        <v>4</v>
      </c>
      <c r="F2701" s="111">
        <v>25</v>
      </c>
      <c r="G2701" s="111" t="s">
        <v>282</v>
      </c>
      <c r="H2701" s="112">
        <v>66945</v>
      </c>
    </row>
    <row r="2702" spans="1:8" ht="15">
      <c r="A2702" s="108" t="s">
        <v>1189</v>
      </c>
      <c r="B2702" s="109">
        <v>40324</v>
      </c>
      <c r="C2702" s="110">
        <v>2010</v>
      </c>
      <c r="D2702" s="111" t="s">
        <v>226</v>
      </c>
      <c r="E2702" s="111">
        <v>4</v>
      </c>
      <c r="F2702" s="111">
        <v>26</v>
      </c>
      <c r="G2702" s="111" t="s">
        <v>1343</v>
      </c>
      <c r="H2702" s="112">
        <v>76898</v>
      </c>
    </row>
    <row r="2703" spans="1:8" ht="15">
      <c r="A2703" s="108" t="s">
        <v>1189</v>
      </c>
      <c r="B2703" s="109">
        <v>40325</v>
      </c>
      <c r="C2703" s="110">
        <v>2010</v>
      </c>
      <c r="D2703" s="111" t="s">
        <v>226</v>
      </c>
      <c r="E2703" s="111">
        <v>4</v>
      </c>
      <c r="F2703" s="111">
        <v>27</v>
      </c>
      <c r="G2703" s="111" t="s">
        <v>1342</v>
      </c>
      <c r="H2703" s="112">
        <v>72311</v>
      </c>
    </row>
    <row r="2704" spans="1:8" ht="15">
      <c r="A2704" s="108" t="s">
        <v>1189</v>
      </c>
      <c r="B2704" s="109">
        <v>40326</v>
      </c>
      <c r="C2704" s="110">
        <v>2010</v>
      </c>
      <c r="D2704" s="111" t="s">
        <v>226</v>
      </c>
      <c r="E2704" s="111">
        <v>4</v>
      </c>
      <c r="F2704" s="111">
        <v>28</v>
      </c>
      <c r="G2704" s="111" t="s">
        <v>278</v>
      </c>
      <c r="H2704" s="112">
        <v>88314</v>
      </c>
    </row>
    <row r="2705" spans="1:8" ht="15">
      <c r="A2705" s="108" t="s">
        <v>1189</v>
      </c>
      <c r="B2705" s="109">
        <v>40327</v>
      </c>
      <c r="C2705" s="110">
        <v>2010</v>
      </c>
      <c r="D2705" s="111" t="s">
        <v>226</v>
      </c>
      <c r="E2705" s="111">
        <v>5</v>
      </c>
      <c r="F2705" s="111">
        <v>29</v>
      </c>
      <c r="G2705" s="111" t="s">
        <v>279</v>
      </c>
      <c r="H2705" s="112">
        <v>69635</v>
      </c>
    </row>
    <row r="2706" spans="1:8" ht="15">
      <c r="A2706" s="108" t="s">
        <v>1189</v>
      </c>
      <c r="B2706" s="109">
        <v>40328</v>
      </c>
      <c r="C2706" s="110">
        <v>2010</v>
      </c>
      <c r="D2706" s="111" t="s">
        <v>226</v>
      </c>
      <c r="E2706" s="111">
        <v>5</v>
      </c>
      <c r="F2706" s="111">
        <v>30</v>
      </c>
      <c r="G2706" s="111" t="s">
        <v>280</v>
      </c>
      <c r="H2706" s="112">
        <v>28818</v>
      </c>
    </row>
    <row r="2707" spans="1:8" ht="15">
      <c r="A2707" s="108" t="s">
        <v>1189</v>
      </c>
      <c r="B2707" s="109">
        <v>40329</v>
      </c>
      <c r="C2707" s="110">
        <v>2010</v>
      </c>
      <c r="D2707" s="111" t="s">
        <v>226</v>
      </c>
      <c r="E2707" s="111">
        <v>5</v>
      </c>
      <c r="F2707" s="111">
        <v>31</v>
      </c>
      <c r="G2707" s="111" t="s">
        <v>281</v>
      </c>
      <c r="H2707" s="112">
        <v>14828</v>
      </c>
    </row>
    <row r="2708" spans="1:8" ht="15">
      <c r="A2708" s="108" t="s">
        <v>1189</v>
      </c>
      <c r="B2708" s="109">
        <v>40330</v>
      </c>
      <c r="C2708" s="110">
        <v>2010</v>
      </c>
      <c r="D2708" s="111" t="s">
        <v>227</v>
      </c>
      <c r="E2708" s="111">
        <v>1</v>
      </c>
      <c r="F2708" s="111">
        <v>1</v>
      </c>
      <c r="G2708" s="111" t="s">
        <v>282</v>
      </c>
      <c r="H2708" s="112">
        <v>86105</v>
      </c>
    </row>
    <row r="2709" spans="1:8" ht="15">
      <c r="A2709" s="108" t="s">
        <v>1189</v>
      </c>
      <c r="B2709" s="109">
        <v>40331</v>
      </c>
      <c r="C2709" s="110">
        <v>2010</v>
      </c>
      <c r="D2709" s="111" t="s">
        <v>227</v>
      </c>
      <c r="E2709" s="111">
        <v>1</v>
      </c>
      <c r="F2709" s="111">
        <v>2</v>
      </c>
      <c r="G2709" s="111" t="s">
        <v>1343</v>
      </c>
      <c r="H2709" s="112">
        <v>14422</v>
      </c>
    </row>
    <row r="2710" spans="1:8" ht="15">
      <c r="A2710" s="108" t="s">
        <v>1189</v>
      </c>
      <c r="B2710" s="109">
        <v>40332</v>
      </c>
      <c r="C2710" s="110">
        <v>2010</v>
      </c>
      <c r="D2710" s="111" t="s">
        <v>227</v>
      </c>
      <c r="E2710" s="111">
        <v>1</v>
      </c>
      <c r="F2710" s="111">
        <v>3</v>
      </c>
      <c r="G2710" s="111" t="s">
        <v>1342</v>
      </c>
      <c r="H2710" s="112">
        <v>51761</v>
      </c>
    </row>
    <row r="2711" spans="1:8" ht="15">
      <c r="A2711" s="108" t="s">
        <v>1189</v>
      </c>
      <c r="B2711" s="109">
        <v>40333</v>
      </c>
      <c r="C2711" s="110">
        <v>2010</v>
      </c>
      <c r="D2711" s="111" t="s">
        <v>227</v>
      </c>
      <c r="E2711" s="111">
        <v>1</v>
      </c>
      <c r="F2711" s="111">
        <v>4</v>
      </c>
      <c r="G2711" s="111" t="s">
        <v>278</v>
      </c>
      <c r="H2711" s="112">
        <v>75827</v>
      </c>
    </row>
    <row r="2712" spans="1:8" ht="15">
      <c r="A2712" s="108" t="s">
        <v>1189</v>
      </c>
      <c r="B2712" s="109">
        <v>40334</v>
      </c>
      <c r="C2712" s="110">
        <v>2010</v>
      </c>
      <c r="D2712" s="111" t="s">
        <v>227</v>
      </c>
      <c r="E2712" s="111">
        <v>1</v>
      </c>
      <c r="F2712" s="111">
        <v>5</v>
      </c>
      <c r="G2712" s="111" t="s">
        <v>279</v>
      </c>
      <c r="H2712" s="112">
        <v>81448</v>
      </c>
    </row>
    <row r="2713" spans="1:8" ht="15">
      <c r="A2713" s="108" t="s">
        <v>1189</v>
      </c>
      <c r="B2713" s="109">
        <v>40335</v>
      </c>
      <c r="C2713" s="110">
        <v>2010</v>
      </c>
      <c r="D2713" s="111" t="s">
        <v>227</v>
      </c>
      <c r="E2713" s="111">
        <v>1</v>
      </c>
      <c r="F2713" s="111">
        <v>6</v>
      </c>
      <c r="G2713" s="111" t="s">
        <v>280</v>
      </c>
      <c r="H2713" s="112">
        <v>54234</v>
      </c>
    </row>
    <row r="2714" spans="1:8" ht="15">
      <c r="A2714" s="108" t="s">
        <v>1189</v>
      </c>
      <c r="B2714" s="109">
        <v>40336</v>
      </c>
      <c r="C2714" s="110">
        <v>2010</v>
      </c>
      <c r="D2714" s="111" t="s">
        <v>227</v>
      </c>
      <c r="E2714" s="111">
        <v>1</v>
      </c>
      <c r="F2714" s="111">
        <v>7</v>
      </c>
      <c r="G2714" s="111" t="s">
        <v>281</v>
      </c>
      <c r="H2714" s="112">
        <v>84004</v>
      </c>
    </row>
    <row r="2715" spans="1:8" ht="15">
      <c r="A2715" s="108" t="s">
        <v>1189</v>
      </c>
      <c r="B2715" s="109">
        <v>40337</v>
      </c>
      <c r="C2715" s="110">
        <v>2010</v>
      </c>
      <c r="D2715" s="111" t="s">
        <v>227</v>
      </c>
      <c r="E2715" s="111">
        <v>2</v>
      </c>
      <c r="F2715" s="111">
        <v>8</v>
      </c>
      <c r="G2715" s="111" t="s">
        <v>282</v>
      </c>
      <c r="H2715" s="112">
        <v>37071</v>
      </c>
    </row>
    <row r="2716" spans="1:8" ht="15">
      <c r="A2716" s="108" t="s">
        <v>1189</v>
      </c>
      <c r="B2716" s="109">
        <v>40338</v>
      </c>
      <c r="C2716" s="110">
        <v>2010</v>
      </c>
      <c r="D2716" s="111" t="s">
        <v>227</v>
      </c>
      <c r="E2716" s="111">
        <v>2</v>
      </c>
      <c r="F2716" s="111">
        <v>9</v>
      </c>
      <c r="G2716" s="111" t="s">
        <v>1343</v>
      </c>
      <c r="H2716" s="112">
        <v>31247</v>
      </c>
    </row>
    <row r="2717" spans="1:8" ht="15">
      <c r="A2717" s="108" t="s">
        <v>1189</v>
      </c>
      <c r="B2717" s="109">
        <v>40339</v>
      </c>
      <c r="C2717" s="110">
        <v>2010</v>
      </c>
      <c r="D2717" s="111" t="s">
        <v>227</v>
      </c>
      <c r="E2717" s="111">
        <v>2</v>
      </c>
      <c r="F2717" s="111">
        <v>10</v>
      </c>
      <c r="G2717" s="111" t="s">
        <v>1342</v>
      </c>
      <c r="H2717" s="112">
        <v>83001</v>
      </c>
    </row>
    <row r="2718" spans="1:8" ht="15">
      <c r="A2718" s="108" t="s">
        <v>1189</v>
      </c>
      <c r="B2718" s="109">
        <v>40340</v>
      </c>
      <c r="C2718" s="110">
        <v>2010</v>
      </c>
      <c r="D2718" s="111" t="s">
        <v>227</v>
      </c>
      <c r="E2718" s="111">
        <v>2</v>
      </c>
      <c r="F2718" s="111">
        <v>11</v>
      </c>
      <c r="G2718" s="111" t="s">
        <v>278</v>
      </c>
      <c r="H2718" s="112">
        <v>60552</v>
      </c>
    </row>
    <row r="2719" spans="1:8" ht="15">
      <c r="A2719" s="108" t="s">
        <v>1189</v>
      </c>
      <c r="B2719" s="109">
        <v>40341</v>
      </c>
      <c r="C2719" s="110">
        <v>2010</v>
      </c>
      <c r="D2719" s="111" t="s">
        <v>227</v>
      </c>
      <c r="E2719" s="111">
        <v>2</v>
      </c>
      <c r="F2719" s="111">
        <v>12</v>
      </c>
      <c r="G2719" s="111" t="s">
        <v>279</v>
      </c>
      <c r="H2719" s="112">
        <v>75261</v>
      </c>
    </row>
    <row r="2720" spans="1:8" ht="15">
      <c r="A2720" s="108" t="s">
        <v>1189</v>
      </c>
      <c r="B2720" s="109">
        <v>40342</v>
      </c>
      <c r="C2720" s="110">
        <v>2010</v>
      </c>
      <c r="D2720" s="111" t="s">
        <v>227</v>
      </c>
      <c r="E2720" s="111">
        <v>2</v>
      </c>
      <c r="F2720" s="111">
        <v>13</v>
      </c>
      <c r="G2720" s="111" t="s">
        <v>280</v>
      </c>
      <c r="H2720" s="112">
        <v>46416</v>
      </c>
    </row>
    <row r="2721" spans="1:8" ht="15">
      <c r="A2721" s="108" t="s">
        <v>1189</v>
      </c>
      <c r="B2721" s="109">
        <v>40343</v>
      </c>
      <c r="C2721" s="110">
        <v>2010</v>
      </c>
      <c r="D2721" s="111" t="s">
        <v>227</v>
      </c>
      <c r="E2721" s="111">
        <v>2</v>
      </c>
      <c r="F2721" s="111">
        <v>14</v>
      </c>
      <c r="G2721" s="111" t="s">
        <v>281</v>
      </c>
      <c r="H2721" s="112">
        <v>80036</v>
      </c>
    </row>
    <row r="2722" spans="1:8" ht="15">
      <c r="A2722" s="108" t="s">
        <v>1189</v>
      </c>
      <c r="B2722" s="109">
        <v>40344</v>
      </c>
      <c r="C2722" s="110">
        <v>2010</v>
      </c>
      <c r="D2722" s="111" t="s">
        <v>227</v>
      </c>
      <c r="E2722" s="111">
        <v>3</v>
      </c>
      <c r="F2722" s="111">
        <v>15</v>
      </c>
      <c r="G2722" s="111" t="s">
        <v>282</v>
      </c>
      <c r="H2722" s="112">
        <v>77700</v>
      </c>
    </row>
    <row r="2723" spans="1:8" ht="15">
      <c r="A2723" s="108" t="s">
        <v>1189</v>
      </c>
      <c r="B2723" s="109">
        <v>40345</v>
      </c>
      <c r="C2723" s="110">
        <v>2010</v>
      </c>
      <c r="D2723" s="111" t="s">
        <v>227</v>
      </c>
      <c r="E2723" s="111">
        <v>3</v>
      </c>
      <c r="F2723" s="111">
        <v>16</v>
      </c>
      <c r="G2723" s="111" t="s">
        <v>1343</v>
      </c>
      <c r="H2723" s="112">
        <v>37295</v>
      </c>
    </row>
    <row r="2724" spans="1:8" ht="15">
      <c r="A2724" s="108" t="s">
        <v>1189</v>
      </c>
      <c r="B2724" s="109">
        <v>40346</v>
      </c>
      <c r="C2724" s="110">
        <v>2010</v>
      </c>
      <c r="D2724" s="111" t="s">
        <v>227</v>
      </c>
      <c r="E2724" s="111">
        <v>3</v>
      </c>
      <c r="F2724" s="111">
        <v>17</v>
      </c>
      <c r="G2724" s="111" t="s">
        <v>1342</v>
      </c>
      <c r="H2724" s="112">
        <v>18886</v>
      </c>
    </row>
    <row r="2725" spans="1:8" ht="15">
      <c r="A2725" s="108" t="s">
        <v>1189</v>
      </c>
      <c r="B2725" s="109">
        <v>40347</v>
      </c>
      <c r="C2725" s="110">
        <v>2010</v>
      </c>
      <c r="D2725" s="111" t="s">
        <v>227</v>
      </c>
      <c r="E2725" s="111">
        <v>3</v>
      </c>
      <c r="F2725" s="111">
        <v>18</v>
      </c>
      <c r="G2725" s="111" t="s">
        <v>278</v>
      </c>
      <c r="H2725" s="112">
        <v>81500</v>
      </c>
    </row>
    <row r="2726" spans="1:8" ht="15">
      <c r="A2726" s="108" t="s">
        <v>1189</v>
      </c>
      <c r="B2726" s="109">
        <v>40348</v>
      </c>
      <c r="C2726" s="110">
        <v>2010</v>
      </c>
      <c r="D2726" s="111" t="s">
        <v>227</v>
      </c>
      <c r="E2726" s="111">
        <v>3</v>
      </c>
      <c r="F2726" s="111">
        <v>19</v>
      </c>
      <c r="G2726" s="111" t="s">
        <v>279</v>
      </c>
      <c r="H2726" s="112">
        <v>75327</v>
      </c>
    </row>
    <row r="2727" spans="1:8" ht="15">
      <c r="A2727" s="108" t="s">
        <v>1189</v>
      </c>
      <c r="B2727" s="109">
        <v>40349</v>
      </c>
      <c r="C2727" s="110">
        <v>2010</v>
      </c>
      <c r="D2727" s="111" t="s">
        <v>227</v>
      </c>
      <c r="E2727" s="111">
        <v>3</v>
      </c>
      <c r="F2727" s="111">
        <v>20</v>
      </c>
      <c r="G2727" s="111" t="s">
        <v>280</v>
      </c>
      <c r="H2727" s="112">
        <v>62611</v>
      </c>
    </row>
    <row r="2728" spans="1:8" ht="15">
      <c r="A2728" s="108" t="s">
        <v>1189</v>
      </c>
      <c r="B2728" s="109">
        <v>40350</v>
      </c>
      <c r="C2728" s="110">
        <v>2010</v>
      </c>
      <c r="D2728" s="111" t="s">
        <v>227</v>
      </c>
      <c r="E2728" s="111">
        <v>3</v>
      </c>
      <c r="F2728" s="111">
        <v>21</v>
      </c>
      <c r="G2728" s="111" t="s">
        <v>281</v>
      </c>
      <c r="H2728" s="112">
        <v>18954</v>
      </c>
    </row>
    <row r="2729" spans="1:8" ht="15">
      <c r="A2729" s="108" t="s">
        <v>1189</v>
      </c>
      <c r="B2729" s="109">
        <v>40351</v>
      </c>
      <c r="C2729" s="110">
        <v>2010</v>
      </c>
      <c r="D2729" s="111" t="s">
        <v>227</v>
      </c>
      <c r="E2729" s="111">
        <v>4</v>
      </c>
      <c r="F2729" s="111">
        <v>22</v>
      </c>
      <c r="G2729" s="111" t="s">
        <v>282</v>
      </c>
      <c r="H2729" s="112">
        <v>30563</v>
      </c>
    </row>
    <row r="2730" spans="1:8" ht="15">
      <c r="A2730" s="108" t="s">
        <v>1189</v>
      </c>
      <c r="B2730" s="109">
        <v>40352</v>
      </c>
      <c r="C2730" s="110">
        <v>2010</v>
      </c>
      <c r="D2730" s="111" t="s">
        <v>227</v>
      </c>
      <c r="E2730" s="111">
        <v>4</v>
      </c>
      <c r="F2730" s="111">
        <v>23</v>
      </c>
      <c r="G2730" s="111" t="s">
        <v>1343</v>
      </c>
      <c r="H2730" s="112">
        <v>26699</v>
      </c>
    </row>
    <row r="2731" spans="1:8" ht="15">
      <c r="A2731" s="108" t="s">
        <v>1189</v>
      </c>
      <c r="B2731" s="109">
        <v>40353</v>
      </c>
      <c r="C2731" s="110">
        <v>2010</v>
      </c>
      <c r="D2731" s="111" t="s">
        <v>227</v>
      </c>
      <c r="E2731" s="111">
        <v>4</v>
      </c>
      <c r="F2731" s="111">
        <v>24</v>
      </c>
      <c r="G2731" s="111" t="s">
        <v>1342</v>
      </c>
      <c r="H2731" s="112">
        <v>86289</v>
      </c>
    </row>
    <row r="2732" spans="1:8" ht="15">
      <c r="A2732" s="108" t="s">
        <v>1189</v>
      </c>
      <c r="B2732" s="109">
        <v>40354</v>
      </c>
      <c r="C2732" s="110">
        <v>2010</v>
      </c>
      <c r="D2732" s="111" t="s">
        <v>227</v>
      </c>
      <c r="E2732" s="111">
        <v>4</v>
      </c>
      <c r="F2732" s="111">
        <v>25</v>
      </c>
      <c r="G2732" s="111" t="s">
        <v>278</v>
      </c>
      <c r="H2732" s="112">
        <v>22567</v>
      </c>
    </row>
    <row r="2733" spans="1:8" ht="15">
      <c r="A2733" s="108" t="s">
        <v>1189</v>
      </c>
      <c r="B2733" s="109">
        <v>40355</v>
      </c>
      <c r="C2733" s="110">
        <v>2010</v>
      </c>
      <c r="D2733" s="111" t="s">
        <v>227</v>
      </c>
      <c r="E2733" s="111">
        <v>4</v>
      </c>
      <c r="F2733" s="111">
        <v>26</v>
      </c>
      <c r="G2733" s="111" t="s">
        <v>279</v>
      </c>
      <c r="H2733" s="112">
        <v>35418</v>
      </c>
    </row>
    <row r="2734" spans="1:8" ht="15">
      <c r="A2734" s="108" t="s">
        <v>1189</v>
      </c>
      <c r="B2734" s="109">
        <v>40356</v>
      </c>
      <c r="C2734" s="110">
        <v>2010</v>
      </c>
      <c r="D2734" s="111" t="s">
        <v>227</v>
      </c>
      <c r="E2734" s="111">
        <v>4</v>
      </c>
      <c r="F2734" s="111">
        <v>27</v>
      </c>
      <c r="G2734" s="111" t="s">
        <v>280</v>
      </c>
      <c r="H2734" s="112">
        <v>20717</v>
      </c>
    </row>
    <row r="2735" spans="1:8" ht="15">
      <c r="A2735" s="108" t="s">
        <v>1189</v>
      </c>
      <c r="B2735" s="109">
        <v>40357</v>
      </c>
      <c r="C2735" s="110">
        <v>2010</v>
      </c>
      <c r="D2735" s="111" t="s">
        <v>227</v>
      </c>
      <c r="E2735" s="111">
        <v>4</v>
      </c>
      <c r="F2735" s="111">
        <v>28</v>
      </c>
      <c r="G2735" s="111" t="s">
        <v>281</v>
      </c>
      <c r="H2735" s="112">
        <v>72229</v>
      </c>
    </row>
    <row r="2736" spans="1:8" ht="15">
      <c r="A2736" s="108" t="s">
        <v>1189</v>
      </c>
      <c r="B2736" s="109">
        <v>40358</v>
      </c>
      <c r="C2736" s="110">
        <v>2010</v>
      </c>
      <c r="D2736" s="111" t="s">
        <v>227</v>
      </c>
      <c r="E2736" s="111">
        <v>5</v>
      </c>
      <c r="F2736" s="111">
        <v>29</v>
      </c>
      <c r="G2736" s="111" t="s">
        <v>282</v>
      </c>
      <c r="H2736" s="112">
        <v>27329</v>
      </c>
    </row>
    <row r="2737" spans="1:8" ht="15">
      <c r="A2737" s="108" t="s">
        <v>1189</v>
      </c>
      <c r="B2737" s="109">
        <v>40359</v>
      </c>
      <c r="C2737" s="110">
        <v>2010</v>
      </c>
      <c r="D2737" s="111" t="s">
        <v>227</v>
      </c>
      <c r="E2737" s="111">
        <v>5</v>
      </c>
      <c r="F2737" s="111">
        <v>30</v>
      </c>
      <c r="G2737" s="111" t="s">
        <v>1343</v>
      </c>
      <c r="H2737" s="112">
        <v>31903</v>
      </c>
    </row>
    <row r="2738" spans="1:8" ht="15">
      <c r="A2738" s="108" t="s">
        <v>1189</v>
      </c>
      <c r="B2738" s="109">
        <v>40360</v>
      </c>
      <c r="C2738" s="110">
        <v>2010</v>
      </c>
      <c r="D2738" s="111" t="s">
        <v>228</v>
      </c>
      <c r="E2738" s="111">
        <v>1</v>
      </c>
      <c r="F2738" s="111">
        <v>1</v>
      </c>
      <c r="G2738" s="111" t="s">
        <v>1342</v>
      </c>
      <c r="H2738" s="112">
        <v>61257</v>
      </c>
    </row>
    <row r="2739" spans="1:8" ht="15">
      <c r="A2739" s="108" t="s">
        <v>1189</v>
      </c>
      <c r="B2739" s="109">
        <v>40361</v>
      </c>
      <c r="C2739" s="110">
        <v>2010</v>
      </c>
      <c r="D2739" s="111" t="s">
        <v>228</v>
      </c>
      <c r="E2739" s="111">
        <v>1</v>
      </c>
      <c r="F2739" s="111">
        <v>2</v>
      </c>
      <c r="G2739" s="111" t="s">
        <v>278</v>
      </c>
      <c r="H2739" s="112">
        <v>39072</v>
      </c>
    </row>
    <row r="2740" spans="1:8" ht="15">
      <c r="A2740" s="108" t="s">
        <v>1189</v>
      </c>
      <c r="B2740" s="109">
        <v>40362</v>
      </c>
      <c r="C2740" s="110">
        <v>2010</v>
      </c>
      <c r="D2740" s="111" t="s">
        <v>228</v>
      </c>
      <c r="E2740" s="111">
        <v>1</v>
      </c>
      <c r="F2740" s="111">
        <v>3</v>
      </c>
      <c r="G2740" s="111" t="s">
        <v>279</v>
      </c>
      <c r="H2740" s="112">
        <v>24544</v>
      </c>
    </row>
    <row r="2741" spans="1:8" ht="15">
      <c r="A2741" s="108" t="s">
        <v>1189</v>
      </c>
      <c r="B2741" s="109">
        <v>40363</v>
      </c>
      <c r="C2741" s="110">
        <v>2010</v>
      </c>
      <c r="D2741" s="111" t="s">
        <v>228</v>
      </c>
      <c r="E2741" s="111">
        <v>1</v>
      </c>
      <c r="F2741" s="111">
        <v>4</v>
      </c>
      <c r="G2741" s="111" t="s">
        <v>280</v>
      </c>
      <c r="H2741" s="112">
        <v>77558</v>
      </c>
    </row>
    <row r="2742" spans="1:8" ht="15">
      <c r="A2742" s="108" t="s">
        <v>1189</v>
      </c>
      <c r="B2742" s="109">
        <v>40364</v>
      </c>
      <c r="C2742" s="110">
        <v>2010</v>
      </c>
      <c r="D2742" s="111" t="s">
        <v>228</v>
      </c>
      <c r="E2742" s="111">
        <v>1</v>
      </c>
      <c r="F2742" s="111">
        <v>5</v>
      </c>
      <c r="G2742" s="111" t="s">
        <v>281</v>
      </c>
      <c r="H2742" s="112">
        <v>78075</v>
      </c>
    </row>
    <row r="2743" spans="1:8" ht="15">
      <c r="A2743" s="108" t="s">
        <v>1189</v>
      </c>
      <c r="B2743" s="109">
        <v>40365</v>
      </c>
      <c r="C2743" s="110">
        <v>2010</v>
      </c>
      <c r="D2743" s="111" t="s">
        <v>228</v>
      </c>
      <c r="E2743" s="111">
        <v>1</v>
      </c>
      <c r="F2743" s="111">
        <v>6</v>
      </c>
      <c r="G2743" s="111" t="s">
        <v>282</v>
      </c>
      <c r="H2743" s="112">
        <v>84389</v>
      </c>
    </row>
    <row r="2744" spans="1:8" ht="15">
      <c r="A2744" s="108" t="s">
        <v>1189</v>
      </c>
      <c r="B2744" s="109">
        <v>40366</v>
      </c>
      <c r="C2744" s="110">
        <v>2010</v>
      </c>
      <c r="D2744" s="111" t="s">
        <v>228</v>
      </c>
      <c r="E2744" s="111">
        <v>1</v>
      </c>
      <c r="F2744" s="111">
        <v>7</v>
      </c>
      <c r="G2744" s="111" t="s">
        <v>1343</v>
      </c>
      <c r="H2744" s="112">
        <v>32545</v>
      </c>
    </row>
    <row r="2745" spans="1:8" ht="15">
      <c r="A2745" s="108" t="s">
        <v>1189</v>
      </c>
      <c r="B2745" s="109">
        <v>40367</v>
      </c>
      <c r="C2745" s="110">
        <v>2010</v>
      </c>
      <c r="D2745" s="111" t="s">
        <v>228</v>
      </c>
      <c r="E2745" s="111">
        <v>2</v>
      </c>
      <c r="F2745" s="111">
        <v>8</v>
      </c>
      <c r="G2745" s="111" t="s">
        <v>1342</v>
      </c>
      <c r="H2745" s="112">
        <v>55795</v>
      </c>
    </row>
    <row r="2746" spans="1:8" ht="15">
      <c r="A2746" s="108" t="s">
        <v>1189</v>
      </c>
      <c r="B2746" s="109">
        <v>40368</v>
      </c>
      <c r="C2746" s="110">
        <v>2010</v>
      </c>
      <c r="D2746" s="111" t="s">
        <v>228</v>
      </c>
      <c r="E2746" s="111">
        <v>2</v>
      </c>
      <c r="F2746" s="111">
        <v>9</v>
      </c>
      <c r="G2746" s="111" t="s">
        <v>278</v>
      </c>
      <c r="H2746" s="112">
        <v>38806</v>
      </c>
    </row>
    <row r="2747" spans="1:8" ht="15">
      <c r="A2747" s="108" t="s">
        <v>1189</v>
      </c>
      <c r="B2747" s="109">
        <v>40369</v>
      </c>
      <c r="C2747" s="110">
        <v>2010</v>
      </c>
      <c r="D2747" s="111" t="s">
        <v>228</v>
      </c>
      <c r="E2747" s="111">
        <v>2</v>
      </c>
      <c r="F2747" s="111">
        <v>10</v>
      </c>
      <c r="G2747" s="111" t="s">
        <v>279</v>
      </c>
      <c r="H2747" s="112">
        <v>52291</v>
      </c>
    </row>
    <row r="2748" spans="1:8" ht="15">
      <c r="A2748" s="108" t="s">
        <v>1189</v>
      </c>
      <c r="B2748" s="109">
        <v>40370</v>
      </c>
      <c r="C2748" s="110">
        <v>2010</v>
      </c>
      <c r="D2748" s="111" t="s">
        <v>228</v>
      </c>
      <c r="E2748" s="111">
        <v>2</v>
      </c>
      <c r="F2748" s="111">
        <v>11</v>
      </c>
      <c r="G2748" s="111" t="s">
        <v>280</v>
      </c>
      <c r="H2748" s="112">
        <v>88890</v>
      </c>
    </row>
    <row r="2749" spans="1:8" ht="15">
      <c r="A2749" s="108" t="s">
        <v>1189</v>
      </c>
      <c r="B2749" s="109">
        <v>40371</v>
      </c>
      <c r="C2749" s="110">
        <v>2010</v>
      </c>
      <c r="D2749" s="111" t="s">
        <v>228</v>
      </c>
      <c r="E2749" s="111">
        <v>2</v>
      </c>
      <c r="F2749" s="111">
        <v>12</v>
      </c>
      <c r="G2749" s="111" t="s">
        <v>281</v>
      </c>
      <c r="H2749" s="112">
        <v>35490</v>
      </c>
    </row>
    <row r="2750" spans="1:8" ht="15">
      <c r="A2750" s="108" t="s">
        <v>1189</v>
      </c>
      <c r="B2750" s="109">
        <v>40372</v>
      </c>
      <c r="C2750" s="110">
        <v>2010</v>
      </c>
      <c r="D2750" s="111" t="s">
        <v>228</v>
      </c>
      <c r="E2750" s="111">
        <v>2</v>
      </c>
      <c r="F2750" s="111">
        <v>13</v>
      </c>
      <c r="G2750" s="111" t="s">
        <v>282</v>
      </c>
      <c r="H2750" s="112">
        <v>15437</v>
      </c>
    </row>
    <row r="2751" spans="1:8" ht="15">
      <c r="A2751" s="108" t="s">
        <v>1189</v>
      </c>
      <c r="B2751" s="109">
        <v>40373</v>
      </c>
      <c r="C2751" s="110">
        <v>2010</v>
      </c>
      <c r="D2751" s="111" t="s">
        <v>228</v>
      </c>
      <c r="E2751" s="111">
        <v>2</v>
      </c>
      <c r="F2751" s="111">
        <v>14</v>
      </c>
      <c r="G2751" s="111" t="s">
        <v>1343</v>
      </c>
      <c r="H2751" s="112">
        <v>63568</v>
      </c>
    </row>
    <row r="2752" spans="1:8" ht="15">
      <c r="A2752" s="108" t="s">
        <v>1189</v>
      </c>
      <c r="B2752" s="109">
        <v>40374</v>
      </c>
      <c r="C2752" s="110">
        <v>2010</v>
      </c>
      <c r="D2752" s="111" t="s">
        <v>228</v>
      </c>
      <c r="E2752" s="111">
        <v>3</v>
      </c>
      <c r="F2752" s="111">
        <v>15</v>
      </c>
      <c r="G2752" s="111" t="s">
        <v>1342</v>
      </c>
      <c r="H2752" s="112">
        <v>74852</v>
      </c>
    </row>
    <row r="2753" spans="1:8" ht="15">
      <c r="A2753" s="108" t="s">
        <v>1189</v>
      </c>
      <c r="B2753" s="109">
        <v>40375</v>
      </c>
      <c r="C2753" s="110">
        <v>2010</v>
      </c>
      <c r="D2753" s="111" t="s">
        <v>228</v>
      </c>
      <c r="E2753" s="111">
        <v>3</v>
      </c>
      <c r="F2753" s="111">
        <v>16</v>
      </c>
      <c r="G2753" s="111" t="s">
        <v>278</v>
      </c>
      <c r="H2753" s="112">
        <v>46622</v>
      </c>
    </row>
    <row r="2754" spans="1:8" ht="15">
      <c r="A2754" s="108" t="s">
        <v>1189</v>
      </c>
      <c r="B2754" s="109">
        <v>40376</v>
      </c>
      <c r="C2754" s="110">
        <v>2010</v>
      </c>
      <c r="D2754" s="111" t="s">
        <v>228</v>
      </c>
      <c r="E2754" s="111">
        <v>3</v>
      </c>
      <c r="F2754" s="111">
        <v>17</v>
      </c>
      <c r="G2754" s="111" t="s">
        <v>279</v>
      </c>
      <c r="H2754" s="112">
        <v>68021</v>
      </c>
    </row>
    <row r="2755" spans="1:8" ht="15">
      <c r="A2755" s="108" t="s">
        <v>1189</v>
      </c>
      <c r="B2755" s="109">
        <v>40377</v>
      </c>
      <c r="C2755" s="110">
        <v>2010</v>
      </c>
      <c r="D2755" s="111" t="s">
        <v>228</v>
      </c>
      <c r="E2755" s="111">
        <v>3</v>
      </c>
      <c r="F2755" s="111">
        <v>18</v>
      </c>
      <c r="G2755" s="111" t="s">
        <v>280</v>
      </c>
      <c r="H2755" s="112">
        <v>22985</v>
      </c>
    </row>
    <row r="2756" spans="1:8" ht="15">
      <c r="A2756" s="108" t="s">
        <v>1189</v>
      </c>
      <c r="B2756" s="109">
        <v>40378</v>
      </c>
      <c r="C2756" s="110">
        <v>2010</v>
      </c>
      <c r="D2756" s="111" t="s">
        <v>228</v>
      </c>
      <c r="E2756" s="111">
        <v>3</v>
      </c>
      <c r="F2756" s="111">
        <v>19</v>
      </c>
      <c r="G2756" s="111" t="s">
        <v>281</v>
      </c>
      <c r="H2756" s="112">
        <v>66683</v>
      </c>
    </row>
    <row r="2757" spans="1:8" ht="15">
      <c r="A2757" s="108" t="s">
        <v>1189</v>
      </c>
      <c r="B2757" s="109">
        <v>40379</v>
      </c>
      <c r="C2757" s="110">
        <v>2010</v>
      </c>
      <c r="D2757" s="111" t="s">
        <v>228</v>
      </c>
      <c r="E2757" s="111">
        <v>3</v>
      </c>
      <c r="F2757" s="111">
        <v>20</v>
      </c>
      <c r="G2757" s="111" t="s">
        <v>282</v>
      </c>
      <c r="H2757" s="112">
        <v>68728</v>
      </c>
    </row>
    <row r="2758" spans="1:8" ht="15">
      <c r="A2758" s="108" t="s">
        <v>1189</v>
      </c>
      <c r="B2758" s="109">
        <v>40380</v>
      </c>
      <c r="C2758" s="110">
        <v>2010</v>
      </c>
      <c r="D2758" s="111" t="s">
        <v>228</v>
      </c>
      <c r="E2758" s="111">
        <v>3</v>
      </c>
      <c r="F2758" s="111">
        <v>21</v>
      </c>
      <c r="G2758" s="111" t="s">
        <v>1343</v>
      </c>
      <c r="H2758" s="112">
        <v>23092</v>
      </c>
    </row>
    <row r="2759" spans="1:8" ht="15">
      <c r="A2759" s="108" t="s">
        <v>1189</v>
      </c>
      <c r="B2759" s="109">
        <v>40381</v>
      </c>
      <c r="C2759" s="110">
        <v>2010</v>
      </c>
      <c r="D2759" s="111" t="s">
        <v>228</v>
      </c>
      <c r="E2759" s="111">
        <v>4</v>
      </c>
      <c r="F2759" s="111">
        <v>22</v>
      </c>
      <c r="G2759" s="111" t="s">
        <v>1342</v>
      </c>
      <c r="H2759" s="112">
        <v>84053</v>
      </c>
    </row>
    <row r="2760" spans="1:8" ht="15">
      <c r="A2760" s="108" t="s">
        <v>1189</v>
      </c>
      <c r="B2760" s="109">
        <v>40382</v>
      </c>
      <c r="C2760" s="110">
        <v>2010</v>
      </c>
      <c r="D2760" s="111" t="s">
        <v>228</v>
      </c>
      <c r="E2760" s="111">
        <v>4</v>
      </c>
      <c r="F2760" s="111">
        <v>23</v>
      </c>
      <c r="G2760" s="111" t="s">
        <v>278</v>
      </c>
      <c r="H2760" s="112">
        <v>18029</v>
      </c>
    </row>
    <row r="2761" spans="1:8" ht="15">
      <c r="A2761" s="108" t="s">
        <v>1189</v>
      </c>
      <c r="B2761" s="109">
        <v>40383</v>
      </c>
      <c r="C2761" s="110">
        <v>2010</v>
      </c>
      <c r="D2761" s="111" t="s">
        <v>228</v>
      </c>
      <c r="E2761" s="111">
        <v>4</v>
      </c>
      <c r="F2761" s="111">
        <v>24</v>
      </c>
      <c r="G2761" s="111" t="s">
        <v>279</v>
      </c>
      <c r="H2761" s="112">
        <v>27088</v>
      </c>
    </row>
    <row r="2762" spans="1:8" ht="15">
      <c r="A2762" s="108" t="s">
        <v>1189</v>
      </c>
      <c r="B2762" s="109">
        <v>40384</v>
      </c>
      <c r="C2762" s="110">
        <v>2010</v>
      </c>
      <c r="D2762" s="111" t="s">
        <v>228</v>
      </c>
      <c r="E2762" s="111">
        <v>4</v>
      </c>
      <c r="F2762" s="111">
        <v>25</v>
      </c>
      <c r="G2762" s="111" t="s">
        <v>280</v>
      </c>
      <c r="H2762" s="112">
        <v>55583</v>
      </c>
    </row>
    <row r="2763" spans="1:8" ht="15">
      <c r="A2763" s="108" t="s">
        <v>1189</v>
      </c>
      <c r="B2763" s="109">
        <v>40385</v>
      </c>
      <c r="C2763" s="110">
        <v>2010</v>
      </c>
      <c r="D2763" s="111" t="s">
        <v>228</v>
      </c>
      <c r="E2763" s="111">
        <v>4</v>
      </c>
      <c r="F2763" s="111">
        <v>26</v>
      </c>
      <c r="G2763" s="111" t="s">
        <v>281</v>
      </c>
      <c r="H2763" s="112">
        <v>58643</v>
      </c>
    </row>
    <row r="2764" spans="1:8" ht="15">
      <c r="A2764" s="108" t="s">
        <v>1189</v>
      </c>
      <c r="B2764" s="109">
        <v>40386</v>
      </c>
      <c r="C2764" s="110">
        <v>2010</v>
      </c>
      <c r="D2764" s="111" t="s">
        <v>228</v>
      </c>
      <c r="E2764" s="111">
        <v>4</v>
      </c>
      <c r="F2764" s="111">
        <v>27</v>
      </c>
      <c r="G2764" s="111" t="s">
        <v>282</v>
      </c>
      <c r="H2764" s="112">
        <v>42339</v>
      </c>
    </row>
    <row r="2765" spans="1:8" ht="15">
      <c r="A2765" s="108" t="s">
        <v>1189</v>
      </c>
      <c r="B2765" s="109">
        <v>40387</v>
      </c>
      <c r="C2765" s="110">
        <v>2010</v>
      </c>
      <c r="D2765" s="111" t="s">
        <v>228</v>
      </c>
      <c r="E2765" s="111">
        <v>4</v>
      </c>
      <c r="F2765" s="111">
        <v>28</v>
      </c>
      <c r="G2765" s="111" t="s">
        <v>1343</v>
      </c>
      <c r="H2765" s="112">
        <v>67848</v>
      </c>
    </row>
    <row r="2766" spans="1:8" ht="15">
      <c r="A2766" s="108" t="s">
        <v>1189</v>
      </c>
      <c r="B2766" s="109">
        <v>40388</v>
      </c>
      <c r="C2766" s="110">
        <v>2010</v>
      </c>
      <c r="D2766" s="111" t="s">
        <v>228</v>
      </c>
      <c r="E2766" s="111">
        <v>5</v>
      </c>
      <c r="F2766" s="111">
        <v>29</v>
      </c>
      <c r="G2766" s="111" t="s">
        <v>1342</v>
      </c>
      <c r="H2766" s="112">
        <v>85203</v>
      </c>
    </row>
    <row r="2767" spans="1:8" ht="15">
      <c r="A2767" s="108" t="s">
        <v>1189</v>
      </c>
      <c r="B2767" s="109">
        <v>40389</v>
      </c>
      <c r="C2767" s="110">
        <v>2010</v>
      </c>
      <c r="D2767" s="111" t="s">
        <v>228</v>
      </c>
      <c r="E2767" s="111">
        <v>5</v>
      </c>
      <c r="F2767" s="111">
        <v>30</v>
      </c>
      <c r="G2767" s="111" t="s">
        <v>278</v>
      </c>
      <c r="H2767" s="112">
        <v>58197</v>
      </c>
    </row>
    <row r="2768" spans="1:8" ht="15">
      <c r="A2768" s="108" t="s">
        <v>1189</v>
      </c>
      <c r="B2768" s="109">
        <v>40390</v>
      </c>
      <c r="C2768" s="110">
        <v>2010</v>
      </c>
      <c r="D2768" s="111" t="s">
        <v>228</v>
      </c>
      <c r="E2768" s="111">
        <v>5</v>
      </c>
      <c r="F2768" s="111">
        <v>31</v>
      </c>
      <c r="G2768" s="111" t="s">
        <v>279</v>
      </c>
      <c r="H2768" s="112">
        <v>48464</v>
      </c>
    </row>
    <row r="2769" spans="1:8" ht="15">
      <c r="A2769" s="108" t="s">
        <v>1189</v>
      </c>
      <c r="B2769" s="109">
        <v>40391</v>
      </c>
      <c r="C2769" s="110">
        <v>2010</v>
      </c>
      <c r="D2769" s="111" t="s">
        <v>229</v>
      </c>
      <c r="E2769" s="111">
        <v>1</v>
      </c>
      <c r="F2769" s="111">
        <v>1</v>
      </c>
      <c r="G2769" s="111" t="s">
        <v>280</v>
      </c>
      <c r="H2769" s="112">
        <v>29912</v>
      </c>
    </row>
    <row r="2770" spans="1:8" ht="15">
      <c r="A2770" s="108" t="s">
        <v>1189</v>
      </c>
      <c r="B2770" s="109">
        <v>40392</v>
      </c>
      <c r="C2770" s="110">
        <v>2010</v>
      </c>
      <c r="D2770" s="111" t="s">
        <v>229</v>
      </c>
      <c r="E2770" s="111">
        <v>1</v>
      </c>
      <c r="F2770" s="111">
        <v>2</v>
      </c>
      <c r="G2770" s="111" t="s">
        <v>281</v>
      </c>
      <c r="H2770" s="112">
        <v>28047</v>
      </c>
    </row>
    <row r="2771" spans="1:8" ht="15">
      <c r="A2771" s="108" t="s">
        <v>1189</v>
      </c>
      <c r="B2771" s="109">
        <v>40393</v>
      </c>
      <c r="C2771" s="110">
        <v>2010</v>
      </c>
      <c r="D2771" s="111" t="s">
        <v>229</v>
      </c>
      <c r="E2771" s="111">
        <v>1</v>
      </c>
      <c r="F2771" s="111">
        <v>3</v>
      </c>
      <c r="G2771" s="111" t="s">
        <v>282</v>
      </c>
      <c r="H2771" s="112">
        <v>36441</v>
      </c>
    </row>
    <row r="2772" spans="1:8" ht="15">
      <c r="A2772" s="108" t="s">
        <v>1189</v>
      </c>
      <c r="B2772" s="109">
        <v>40394</v>
      </c>
      <c r="C2772" s="110">
        <v>2010</v>
      </c>
      <c r="D2772" s="111" t="s">
        <v>229</v>
      </c>
      <c r="E2772" s="111">
        <v>1</v>
      </c>
      <c r="F2772" s="111">
        <v>4</v>
      </c>
      <c r="G2772" s="111" t="s">
        <v>1343</v>
      </c>
      <c r="H2772" s="112">
        <v>22594</v>
      </c>
    </row>
    <row r="2773" spans="1:8" ht="15">
      <c r="A2773" s="108" t="s">
        <v>1189</v>
      </c>
      <c r="B2773" s="109">
        <v>40395</v>
      </c>
      <c r="C2773" s="110">
        <v>2010</v>
      </c>
      <c r="D2773" s="111" t="s">
        <v>229</v>
      </c>
      <c r="E2773" s="111">
        <v>1</v>
      </c>
      <c r="F2773" s="111">
        <v>5</v>
      </c>
      <c r="G2773" s="111" t="s">
        <v>1342</v>
      </c>
      <c r="H2773" s="112">
        <v>67697</v>
      </c>
    </row>
    <row r="2774" spans="1:8" ht="15">
      <c r="A2774" s="108" t="s">
        <v>1189</v>
      </c>
      <c r="B2774" s="109">
        <v>40396</v>
      </c>
      <c r="C2774" s="110">
        <v>2010</v>
      </c>
      <c r="D2774" s="111" t="s">
        <v>229</v>
      </c>
      <c r="E2774" s="111">
        <v>1</v>
      </c>
      <c r="F2774" s="111">
        <v>6</v>
      </c>
      <c r="G2774" s="111" t="s">
        <v>278</v>
      </c>
      <c r="H2774" s="112">
        <v>82461</v>
      </c>
    </row>
    <row r="2775" spans="1:8" ht="15">
      <c r="A2775" s="108" t="s">
        <v>1189</v>
      </c>
      <c r="B2775" s="109">
        <v>40397</v>
      </c>
      <c r="C2775" s="110">
        <v>2010</v>
      </c>
      <c r="D2775" s="111" t="s">
        <v>229</v>
      </c>
      <c r="E2775" s="111">
        <v>1</v>
      </c>
      <c r="F2775" s="111">
        <v>7</v>
      </c>
      <c r="G2775" s="111" t="s">
        <v>279</v>
      </c>
      <c r="H2775" s="112">
        <v>16066</v>
      </c>
    </row>
    <row r="2776" spans="1:8" ht="15">
      <c r="A2776" s="108" t="s">
        <v>1189</v>
      </c>
      <c r="B2776" s="109">
        <v>40398</v>
      </c>
      <c r="C2776" s="110">
        <v>2010</v>
      </c>
      <c r="D2776" s="111" t="s">
        <v>229</v>
      </c>
      <c r="E2776" s="111">
        <v>2</v>
      </c>
      <c r="F2776" s="111">
        <v>8</v>
      </c>
      <c r="G2776" s="111" t="s">
        <v>280</v>
      </c>
      <c r="H2776" s="112">
        <v>44336</v>
      </c>
    </row>
    <row r="2777" spans="1:8" ht="15">
      <c r="A2777" s="108" t="s">
        <v>1189</v>
      </c>
      <c r="B2777" s="109">
        <v>40399</v>
      </c>
      <c r="C2777" s="110">
        <v>2010</v>
      </c>
      <c r="D2777" s="111" t="s">
        <v>229</v>
      </c>
      <c r="E2777" s="111">
        <v>2</v>
      </c>
      <c r="F2777" s="111">
        <v>9</v>
      </c>
      <c r="G2777" s="111" t="s">
        <v>281</v>
      </c>
      <c r="H2777" s="112">
        <v>84730</v>
      </c>
    </row>
    <row r="2778" spans="1:8" ht="15">
      <c r="A2778" s="108" t="s">
        <v>1189</v>
      </c>
      <c r="B2778" s="109">
        <v>40400</v>
      </c>
      <c r="C2778" s="110">
        <v>2010</v>
      </c>
      <c r="D2778" s="111" t="s">
        <v>229</v>
      </c>
      <c r="E2778" s="111">
        <v>2</v>
      </c>
      <c r="F2778" s="111">
        <v>10</v>
      </c>
      <c r="G2778" s="111" t="s">
        <v>282</v>
      </c>
      <c r="H2778" s="112">
        <v>50872</v>
      </c>
    </row>
    <row r="2779" spans="1:8" ht="15">
      <c r="A2779" s="108" t="s">
        <v>1189</v>
      </c>
      <c r="B2779" s="109">
        <v>40401</v>
      </c>
      <c r="C2779" s="110">
        <v>2010</v>
      </c>
      <c r="D2779" s="111" t="s">
        <v>229</v>
      </c>
      <c r="E2779" s="111">
        <v>2</v>
      </c>
      <c r="F2779" s="111">
        <v>11</v>
      </c>
      <c r="G2779" s="111" t="s">
        <v>1343</v>
      </c>
      <c r="H2779" s="112">
        <v>57702</v>
      </c>
    </row>
    <row r="2780" spans="1:8" ht="15">
      <c r="A2780" s="108" t="s">
        <v>1189</v>
      </c>
      <c r="B2780" s="109">
        <v>40402</v>
      </c>
      <c r="C2780" s="110">
        <v>2010</v>
      </c>
      <c r="D2780" s="111" t="s">
        <v>229</v>
      </c>
      <c r="E2780" s="111">
        <v>2</v>
      </c>
      <c r="F2780" s="111">
        <v>12</v>
      </c>
      <c r="G2780" s="111" t="s">
        <v>1342</v>
      </c>
      <c r="H2780" s="112">
        <v>26226</v>
      </c>
    </row>
    <row r="2781" spans="1:8" ht="15">
      <c r="A2781" s="108" t="s">
        <v>1189</v>
      </c>
      <c r="B2781" s="109">
        <v>40403</v>
      </c>
      <c r="C2781" s="110">
        <v>2010</v>
      </c>
      <c r="D2781" s="111" t="s">
        <v>229</v>
      </c>
      <c r="E2781" s="111">
        <v>2</v>
      </c>
      <c r="F2781" s="111">
        <v>13</v>
      </c>
      <c r="G2781" s="111" t="s">
        <v>278</v>
      </c>
      <c r="H2781" s="112">
        <v>24713</v>
      </c>
    </row>
    <row r="2782" spans="1:8" ht="15">
      <c r="A2782" s="108" t="s">
        <v>1189</v>
      </c>
      <c r="B2782" s="109">
        <v>40404</v>
      </c>
      <c r="C2782" s="110">
        <v>2010</v>
      </c>
      <c r="D2782" s="111" t="s">
        <v>229</v>
      </c>
      <c r="E2782" s="111">
        <v>2</v>
      </c>
      <c r="F2782" s="111">
        <v>14</v>
      </c>
      <c r="G2782" s="111" t="s">
        <v>279</v>
      </c>
      <c r="H2782" s="112">
        <v>69226</v>
      </c>
    </row>
    <row r="2783" spans="1:8" ht="15">
      <c r="A2783" s="108" t="s">
        <v>1189</v>
      </c>
      <c r="B2783" s="109">
        <v>40405</v>
      </c>
      <c r="C2783" s="110">
        <v>2010</v>
      </c>
      <c r="D2783" s="111" t="s">
        <v>229</v>
      </c>
      <c r="E2783" s="111">
        <v>3</v>
      </c>
      <c r="F2783" s="111">
        <v>15</v>
      </c>
      <c r="G2783" s="111" t="s">
        <v>280</v>
      </c>
      <c r="H2783" s="112">
        <v>33751</v>
      </c>
    </row>
    <row r="2784" spans="1:8" ht="15">
      <c r="A2784" s="108" t="s">
        <v>1189</v>
      </c>
      <c r="B2784" s="109">
        <v>40406</v>
      </c>
      <c r="C2784" s="110">
        <v>2010</v>
      </c>
      <c r="D2784" s="111" t="s">
        <v>229</v>
      </c>
      <c r="E2784" s="111">
        <v>3</v>
      </c>
      <c r="F2784" s="111">
        <v>16</v>
      </c>
      <c r="G2784" s="111" t="s">
        <v>281</v>
      </c>
      <c r="H2784" s="112">
        <v>53172</v>
      </c>
    </row>
    <row r="2785" spans="1:8" ht="15">
      <c r="A2785" s="108" t="s">
        <v>1189</v>
      </c>
      <c r="B2785" s="109">
        <v>40407</v>
      </c>
      <c r="C2785" s="110">
        <v>2010</v>
      </c>
      <c r="D2785" s="111" t="s">
        <v>229</v>
      </c>
      <c r="E2785" s="111">
        <v>3</v>
      </c>
      <c r="F2785" s="111">
        <v>17</v>
      </c>
      <c r="G2785" s="111" t="s">
        <v>282</v>
      </c>
      <c r="H2785" s="112">
        <v>77198</v>
      </c>
    </row>
    <row r="2786" spans="1:8" ht="15">
      <c r="A2786" s="108" t="s">
        <v>1189</v>
      </c>
      <c r="B2786" s="109">
        <v>40408</v>
      </c>
      <c r="C2786" s="110">
        <v>2010</v>
      </c>
      <c r="D2786" s="111" t="s">
        <v>229</v>
      </c>
      <c r="E2786" s="111">
        <v>3</v>
      </c>
      <c r="F2786" s="111">
        <v>18</v>
      </c>
      <c r="G2786" s="111" t="s">
        <v>1343</v>
      </c>
      <c r="H2786" s="112">
        <v>14557</v>
      </c>
    </row>
    <row r="2787" spans="1:8" ht="15">
      <c r="A2787" s="108" t="s">
        <v>1189</v>
      </c>
      <c r="B2787" s="109">
        <v>40409</v>
      </c>
      <c r="C2787" s="110">
        <v>2010</v>
      </c>
      <c r="D2787" s="111" t="s">
        <v>229</v>
      </c>
      <c r="E2787" s="111">
        <v>3</v>
      </c>
      <c r="F2787" s="111">
        <v>19</v>
      </c>
      <c r="G2787" s="111" t="s">
        <v>1342</v>
      </c>
      <c r="H2787" s="112">
        <v>57603</v>
      </c>
    </row>
    <row r="2788" spans="1:8" ht="15">
      <c r="A2788" s="108" t="s">
        <v>1189</v>
      </c>
      <c r="B2788" s="109">
        <v>40410</v>
      </c>
      <c r="C2788" s="110">
        <v>2010</v>
      </c>
      <c r="D2788" s="111" t="s">
        <v>229</v>
      </c>
      <c r="E2788" s="111">
        <v>3</v>
      </c>
      <c r="F2788" s="111">
        <v>20</v>
      </c>
      <c r="G2788" s="111" t="s">
        <v>278</v>
      </c>
      <c r="H2788" s="112">
        <v>46042</v>
      </c>
    </row>
    <row r="2789" spans="1:8" ht="15">
      <c r="A2789" s="108" t="s">
        <v>1189</v>
      </c>
      <c r="B2789" s="109">
        <v>40411</v>
      </c>
      <c r="C2789" s="110">
        <v>2010</v>
      </c>
      <c r="D2789" s="111" t="s">
        <v>229</v>
      </c>
      <c r="E2789" s="111">
        <v>3</v>
      </c>
      <c r="F2789" s="111">
        <v>21</v>
      </c>
      <c r="G2789" s="111" t="s">
        <v>279</v>
      </c>
      <c r="H2789" s="112">
        <v>26654</v>
      </c>
    </row>
    <row r="2790" spans="1:8" ht="15">
      <c r="A2790" s="108" t="s">
        <v>1189</v>
      </c>
      <c r="B2790" s="109">
        <v>40412</v>
      </c>
      <c r="C2790" s="110">
        <v>2010</v>
      </c>
      <c r="D2790" s="111" t="s">
        <v>229</v>
      </c>
      <c r="E2790" s="111">
        <v>4</v>
      </c>
      <c r="F2790" s="111">
        <v>22</v>
      </c>
      <c r="G2790" s="111" t="s">
        <v>280</v>
      </c>
      <c r="H2790" s="112">
        <v>83722</v>
      </c>
    </row>
    <row r="2791" spans="1:8" ht="15">
      <c r="A2791" s="108" t="s">
        <v>1189</v>
      </c>
      <c r="B2791" s="109">
        <v>40413</v>
      </c>
      <c r="C2791" s="110">
        <v>2010</v>
      </c>
      <c r="D2791" s="111" t="s">
        <v>229</v>
      </c>
      <c r="E2791" s="111">
        <v>4</v>
      </c>
      <c r="F2791" s="111">
        <v>23</v>
      </c>
      <c r="G2791" s="111" t="s">
        <v>281</v>
      </c>
      <c r="H2791" s="112">
        <v>77684</v>
      </c>
    </row>
    <row r="2792" spans="1:8" ht="15">
      <c r="A2792" s="108" t="s">
        <v>1189</v>
      </c>
      <c r="B2792" s="109">
        <v>40414</v>
      </c>
      <c r="C2792" s="110">
        <v>2010</v>
      </c>
      <c r="D2792" s="111" t="s">
        <v>229</v>
      </c>
      <c r="E2792" s="111">
        <v>4</v>
      </c>
      <c r="F2792" s="111">
        <v>24</v>
      </c>
      <c r="G2792" s="111" t="s">
        <v>282</v>
      </c>
      <c r="H2792" s="112">
        <v>86273</v>
      </c>
    </row>
    <row r="2793" spans="1:8" ht="15">
      <c r="A2793" s="108" t="s">
        <v>1189</v>
      </c>
      <c r="B2793" s="109">
        <v>40415</v>
      </c>
      <c r="C2793" s="110">
        <v>2010</v>
      </c>
      <c r="D2793" s="111" t="s">
        <v>229</v>
      </c>
      <c r="E2793" s="111">
        <v>4</v>
      </c>
      <c r="F2793" s="111">
        <v>25</v>
      </c>
      <c r="G2793" s="111" t="s">
        <v>1343</v>
      </c>
      <c r="H2793" s="112">
        <v>80906</v>
      </c>
    </row>
    <row r="2794" spans="1:8" ht="15">
      <c r="A2794" s="108" t="s">
        <v>1189</v>
      </c>
      <c r="B2794" s="109">
        <v>40416</v>
      </c>
      <c r="C2794" s="110">
        <v>2010</v>
      </c>
      <c r="D2794" s="111" t="s">
        <v>229</v>
      </c>
      <c r="E2794" s="111">
        <v>4</v>
      </c>
      <c r="F2794" s="111">
        <v>26</v>
      </c>
      <c r="G2794" s="111" t="s">
        <v>1342</v>
      </c>
      <c r="H2794" s="112">
        <v>52353</v>
      </c>
    </row>
    <row r="2795" spans="1:8" ht="15">
      <c r="A2795" s="108" t="s">
        <v>1189</v>
      </c>
      <c r="B2795" s="109">
        <v>40417</v>
      </c>
      <c r="C2795" s="110">
        <v>2010</v>
      </c>
      <c r="D2795" s="111" t="s">
        <v>229</v>
      </c>
      <c r="E2795" s="111">
        <v>4</v>
      </c>
      <c r="F2795" s="111">
        <v>27</v>
      </c>
      <c r="G2795" s="111" t="s">
        <v>278</v>
      </c>
      <c r="H2795" s="112">
        <v>38091</v>
      </c>
    </row>
    <row r="2796" spans="1:8" ht="15">
      <c r="A2796" s="108" t="s">
        <v>1189</v>
      </c>
      <c r="B2796" s="109">
        <v>40418</v>
      </c>
      <c r="C2796" s="110">
        <v>2010</v>
      </c>
      <c r="D2796" s="111" t="s">
        <v>229</v>
      </c>
      <c r="E2796" s="111">
        <v>4</v>
      </c>
      <c r="F2796" s="111">
        <v>28</v>
      </c>
      <c r="G2796" s="111" t="s">
        <v>279</v>
      </c>
      <c r="H2796" s="112">
        <v>18139</v>
      </c>
    </row>
    <row r="2797" spans="1:8" ht="15">
      <c r="A2797" s="108" t="s">
        <v>1189</v>
      </c>
      <c r="B2797" s="109">
        <v>40419</v>
      </c>
      <c r="C2797" s="110">
        <v>2010</v>
      </c>
      <c r="D2797" s="111" t="s">
        <v>229</v>
      </c>
      <c r="E2797" s="111">
        <v>5</v>
      </c>
      <c r="F2797" s="111">
        <v>29</v>
      </c>
      <c r="G2797" s="111" t="s">
        <v>280</v>
      </c>
      <c r="H2797" s="112">
        <v>25480</v>
      </c>
    </row>
    <row r="2798" spans="1:8" ht="15">
      <c r="A2798" s="108" t="s">
        <v>1189</v>
      </c>
      <c r="B2798" s="109">
        <v>40420</v>
      </c>
      <c r="C2798" s="110">
        <v>2010</v>
      </c>
      <c r="D2798" s="111" t="s">
        <v>229</v>
      </c>
      <c r="E2798" s="111">
        <v>5</v>
      </c>
      <c r="F2798" s="111">
        <v>30</v>
      </c>
      <c r="G2798" s="111" t="s">
        <v>281</v>
      </c>
      <c r="H2798" s="112">
        <v>43095</v>
      </c>
    </row>
    <row r="2799" spans="1:8" ht="15">
      <c r="A2799" s="108" t="s">
        <v>1189</v>
      </c>
      <c r="B2799" s="109">
        <v>40421</v>
      </c>
      <c r="C2799" s="110">
        <v>2010</v>
      </c>
      <c r="D2799" s="111" t="s">
        <v>229</v>
      </c>
      <c r="E2799" s="111">
        <v>5</v>
      </c>
      <c r="F2799" s="111">
        <v>31</v>
      </c>
      <c r="G2799" s="111" t="s">
        <v>282</v>
      </c>
      <c r="H2799" s="112">
        <v>41239</v>
      </c>
    </row>
    <row r="2800" spans="1:8" ht="15">
      <c r="A2800" s="108" t="s">
        <v>1189</v>
      </c>
      <c r="B2800" s="109">
        <v>40422</v>
      </c>
      <c r="C2800" s="110">
        <v>2010</v>
      </c>
      <c r="D2800" s="111" t="s">
        <v>230</v>
      </c>
      <c r="E2800" s="111">
        <v>1</v>
      </c>
      <c r="F2800" s="111">
        <v>1</v>
      </c>
      <c r="G2800" s="111" t="s">
        <v>1343</v>
      </c>
      <c r="H2800" s="112">
        <v>67142</v>
      </c>
    </row>
    <row r="2801" spans="1:8" ht="15">
      <c r="A2801" s="108" t="s">
        <v>1189</v>
      </c>
      <c r="B2801" s="109">
        <v>40423</v>
      </c>
      <c r="C2801" s="110">
        <v>2010</v>
      </c>
      <c r="D2801" s="111" t="s">
        <v>230</v>
      </c>
      <c r="E2801" s="111">
        <v>1</v>
      </c>
      <c r="F2801" s="111">
        <v>2</v>
      </c>
      <c r="G2801" s="111" t="s">
        <v>1342</v>
      </c>
      <c r="H2801" s="112">
        <v>66062</v>
      </c>
    </row>
    <row r="2802" spans="1:8" ht="15">
      <c r="A2802" s="108" t="s">
        <v>1189</v>
      </c>
      <c r="B2802" s="109">
        <v>40424</v>
      </c>
      <c r="C2802" s="110">
        <v>2010</v>
      </c>
      <c r="D2802" s="111" t="s">
        <v>230</v>
      </c>
      <c r="E2802" s="111">
        <v>1</v>
      </c>
      <c r="F2802" s="111">
        <v>3</v>
      </c>
      <c r="G2802" s="111" t="s">
        <v>278</v>
      </c>
      <c r="H2802" s="112">
        <v>69633</v>
      </c>
    </row>
    <row r="2803" spans="1:8" ht="15">
      <c r="A2803" s="108" t="s">
        <v>1189</v>
      </c>
      <c r="B2803" s="109">
        <v>40425</v>
      </c>
      <c r="C2803" s="110">
        <v>2010</v>
      </c>
      <c r="D2803" s="111" t="s">
        <v>230</v>
      </c>
      <c r="E2803" s="111">
        <v>1</v>
      </c>
      <c r="F2803" s="111">
        <v>4</v>
      </c>
      <c r="G2803" s="111" t="s">
        <v>279</v>
      </c>
      <c r="H2803" s="112">
        <v>45130</v>
      </c>
    </row>
    <row r="2804" spans="1:8" ht="15">
      <c r="A2804" s="108" t="s">
        <v>1189</v>
      </c>
      <c r="B2804" s="109">
        <v>40426</v>
      </c>
      <c r="C2804" s="110">
        <v>2010</v>
      </c>
      <c r="D2804" s="111" t="s">
        <v>230</v>
      </c>
      <c r="E2804" s="111">
        <v>1</v>
      </c>
      <c r="F2804" s="111">
        <v>5</v>
      </c>
      <c r="G2804" s="111" t="s">
        <v>280</v>
      </c>
      <c r="H2804" s="112">
        <v>55031</v>
      </c>
    </row>
    <row r="2805" spans="1:8" ht="15">
      <c r="A2805" s="108" t="s">
        <v>1189</v>
      </c>
      <c r="B2805" s="109">
        <v>40427</v>
      </c>
      <c r="C2805" s="110">
        <v>2010</v>
      </c>
      <c r="D2805" s="111" t="s">
        <v>230</v>
      </c>
      <c r="E2805" s="111">
        <v>1</v>
      </c>
      <c r="F2805" s="111">
        <v>6</v>
      </c>
      <c r="G2805" s="111" t="s">
        <v>281</v>
      </c>
      <c r="H2805" s="112">
        <v>49227</v>
      </c>
    </row>
    <row r="2806" spans="1:8" ht="15">
      <c r="A2806" s="108" t="s">
        <v>1189</v>
      </c>
      <c r="B2806" s="109">
        <v>40428</v>
      </c>
      <c r="C2806" s="110">
        <v>2010</v>
      </c>
      <c r="D2806" s="111" t="s">
        <v>230</v>
      </c>
      <c r="E2806" s="111">
        <v>1</v>
      </c>
      <c r="F2806" s="111">
        <v>7</v>
      </c>
      <c r="G2806" s="111" t="s">
        <v>282</v>
      </c>
      <c r="H2806" s="112">
        <v>15612</v>
      </c>
    </row>
    <row r="2807" spans="1:8" ht="15">
      <c r="A2807" s="108" t="s">
        <v>1189</v>
      </c>
      <c r="B2807" s="109">
        <v>40429</v>
      </c>
      <c r="C2807" s="110">
        <v>2010</v>
      </c>
      <c r="D2807" s="111" t="s">
        <v>230</v>
      </c>
      <c r="E2807" s="111">
        <v>2</v>
      </c>
      <c r="F2807" s="111">
        <v>8</v>
      </c>
      <c r="G2807" s="111" t="s">
        <v>1343</v>
      </c>
      <c r="H2807" s="112">
        <v>33601</v>
      </c>
    </row>
    <row r="2808" spans="1:8" ht="15">
      <c r="A2808" s="108" t="s">
        <v>1189</v>
      </c>
      <c r="B2808" s="109">
        <v>40430</v>
      </c>
      <c r="C2808" s="110">
        <v>2010</v>
      </c>
      <c r="D2808" s="111" t="s">
        <v>230</v>
      </c>
      <c r="E2808" s="111">
        <v>2</v>
      </c>
      <c r="F2808" s="111">
        <v>9</v>
      </c>
      <c r="G2808" s="111" t="s">
        <v>1342</v>
      </c>
      <c r="H2808" s="112">
        <v>66158</v>
      </c>
    </row>
    <row r="2809" spans="1:8" ht="15">
      <c r="A2809" s="108" t="s">
        <v>1189</v>
      </c>
      <c r="B2809" s="109">
        <v>40431</v>
      </c>
      <c r="C2809" s="110">
        <v>2010</v>
      </c>
      <c r="D2809" s="111" t="s">
        <v>230</v>
      </c>
      <c r="E2809" s="111">
        <v>2</v>
      </c>
      <c r="F2809" s="111">
        <v>10</v>
      </c>
      <c r="G2809" s="111" t="s">
        <v>278</v>
      </c>
      <c r="H2809" s="112">
        <v>84562</v>
      </c>
    </row>
    <row r="2810" spans="1:8" ht="15">
      <c r="A2810" s="108" t="s">
        <v>1189</v>
      </c>
      <c r="B2810" s="109">
        <v>40432</v>
      </c>
      <c r="C2810" s="110">
        <v>2010</v>
      </c>
      <c r="D2810" s="111" t="s">
        <v>230</v>
      </c>
      <c r="E2810" s="111">
        <v>2</v>
      </c>
      <c r="F2810" s="111">
        <v>11</v>
      </c>
      <c r="G2810" s="111" t="s">
        <v>279</v>
      </c>
      <c r="H2810" s="112">
        <v>80553</v>
      </c>
    </row>
    <row r="2811" spans="1:8" ht="15">
      <c r="A2811" s="108" t="s">
        <v>1189</v>
      </c>
      <c r="B2811" s="109">
        <v>40433</v>
      </c>
      <c r="C2811" s="110">
        <v>2010</v>
      </c>
      <c r="D2811" s="111" t="s">
        <v>230</v>
      </c>
      <c r="E2811" s="111">
        <v>2</v>
      </c>
      <c r="F2811" s="111">
        <v>12</v>
      </c>
      <c r="G2811" s="111" t="s">
        <v>280</v>
      </c>
      <c r="H2811" s="112">
        <v>14493</v>
      </c>
    </row>
    <row r="2812" spans="1:8" ht="15">
      <c r="A2812" s="108" t="s">
        <v>1189</v>
      </c>
      <c r="B2812" s="109">
        <v>40434</v>
      </c>
      <c r="C2812" s="110">
        <v>2010</v>
      </c>
      <c r="D2812" s="111" t="s">
        <v>230</v>
      </c>
      <c r="E2812" s="111">
        <v>2</v>
      </c>
      <c r="F2812" s="111">
        <v>13</v>
      </c>
      <c r="G2812" s="111" t="s">
        <v>281</v>
      </c>
      <c r="H2812" s="112">
        <v>73053</v>
      </c>
    </row>
    <row r="2813" spans="1:8" ht="15">
      <c r="A2813" s="108" t="s">
        <v>1189</v>
      </c>
      <c r="B2813" s="109">
        <v>40435</v>
      </c>
      <c r="C2813" s="110">
        <v>2010</v>
      </c>
      <c r="D2813" s="111" t="s">
        <v>230</v>
      </c>
      <c r="E2813" s="111">
        <v>2</v>
      </c>
      <c r="F2813" s="111">
        <v>14</v>
      </c>
      <c r="G2813" s="111" t="s">
        <v>282</v>
      </c>
      <c r="H2813" s="112">
        <v>42823</v>
      </c>
    </row>
    <row r="2814" spans="1:8" ht="15">
      <c r="A2814" s="108" t="s">
        <v>1189</v>
      </c>
      <c r="B2814" s="109">
        <v>40436</v>
      </c>
      <c r="C2814" s="110">
        <v>2010</v>
      </c>
      <c r="D2814" s="111" t="s">
        <v>230</v>
      </c>
      <c r="E2814" s="111">
        <v>3</v>
      </c>
      <c r="F2814" s="111">
        <v>15</v>
      </c>
      <c r="G2814" s="111" t="s">
        <v>1343</v>
      </c>
      <c r="H2814" s="112">
        <v>18325</v>
      </c>
    </row>
    <row r="2815" spans="1:8" ht="15">
      <c r="A2815" s="108" t="s">
        <v>1189</v>
      </c>
      <c r="B2815" s="109">
        <v>40437</v>
      </c>
      <c r="C2815" s="110">
        <v>2010</v>
      </c>
      <c r="D2815" s="111" t="s">
        <v>230</v>
      </c>
      <c r="E2815" s="111">
        <v>3</v>
      </c>
      <c r="F2815" s="111">
        <v>16</v>
      </c>
      <c r="G2815" s="111" t="s">
        <v>1342</v>
      </c>
      <c r="H2815" s="112">
        <v>31514</v>
      </c>
    </row>
    <row r="2816" spans="1:8" ht="15">
      <c r="A2816" s="108" t="s">
        <v>1189</v>
      </c>
      <c r="B2816" s="109">
        <v>40438</v>
      </c>
      <c r="C2816" s="110">
        <v>2010</v>
      </c>
      <c r="D2816" s="111" t="s">
        <v>230</v>
      </c>
      <c r="E2816" s="111">
        <v>3</v>
      </c>
      <c r="F2816" s="111">
        <v>17</v>
      </c>
      <c r="G2816" s="111" t="s">
        <v>278</v>
      </c>
      <c r="H2816" s="112">
        <v>50580</v>
      </c>
    </row>
    <row r="2817" spans="1:8" ht="15">
      <c r="A2817" s="108" t="s">
        <v>1189</v>
      </c>
      <c r="B2817" s="109">
        <v>40439</v>
      </c>
      <c r="C2817" s="110">
        <v>2010</v>
      </c>
      <c r="D2817" s="111" t="s">
        <v>230</v>
      </c>
      <c r="E2817" s="111">
        <v>3</v>
      </c>
      <c r="F2817" s="111">
        <v>18</v>
      </c>
      <c r="G2817" s="111" t="s">
        <v>279</v>
      </c>
      <c r="H2817" s="112">
        <v>59944</v>
      </c>
    </row>
    <row r="2818" spans="1:8" ht="15">
      <c r="A2818" s="108" t="s">
        <v>1189</v>
      </c>
      <c r="B2818" s="109">
        <v>40440</v>
      </c>
      <c r="C2818" s="110">
        <v>2010</v>
      </c>
      <c r="D2818" s="111" t="s">
        <v>230</v>
      </c>
      <c r="E2818" s="111">
        <v>3</v>
      </c>
      <c r="F2818" s="111">
        <v>19</v>
      </c>
      <c r="G2818" s="111" t="s">
        <v>280</v>
      </c>
      <c r="H2818" s="112">
        <v>16057</v>
      </c>
    </row>
    <row r="2819" spans="1:8" ht="15">
      <c r="A2819" s="108" t="s">
        <v>1189</v>
      </c>
      <c r="B2819" s="109">
        <v>40441</v>
      </c>
      <c r="C2819" s="110">
        <v>2010</v>
      </c>
      <c r="D2819" s="111" t="s">
        <v>230</v>
      </c>
      <c r="E2819" s="111">
        <v>3</v>
      </c>
      <c r="F2819" s="111">
        <v>20</v>
      </c>
      <c r="G2819" s="111" t="s">
        <v>281</v>
      </c>
      <c r="H2819" s="112">
        <v>36238</v>
      </c>
    </row>
    <row r="2820" spans="1:8" ht="15">
      <c r="A2820" s="108" t="s">
        <v>1189</v>
      </c>
      <c r="B2820" s="109">
        <v>40442</v>
      </c>
      <c r="C2820" s="110">
        <v>2010</v>
      </c>
      <c r="D2820" s="111" t="s">
        <v>230</v>
      </c>
      <c r="E2820" s="111">
        <v>3</v>
      </c>
      <c r="F2820" s="111">
        <v>21</v>
      </c>
      <c r="G2820" s="111" t="s">
        <v>282</v>
      </c>
      <c r="H2820" s="112">
        <v>18182</v>
      </c>
    </row>
    <row r="2821" spans="1:8" ht="15">
      <c r="A2821" s="108" t="s">
        <v>1189</v>
      </c>
      <c r="B2821" s="109">
        <v>40443</v>
      </c>
      <c r="C2821" s="110">
        <v>2010</v>
      </c>
      <c r="D2821" s="111" t="s">
        <v>230</v>
      </c>
      <c r="E2821" s="111">
        <v>4</v>
      </c>
      <c r="F2821" s="111">
        <v>22</v>
      </c>
      <c r="G2821" s="111" t="s">
        <v>1343</v>
      </c>
      <c r="H2821" s="112">
        <v>54468</v>
      </c>
    </row>
    <row r="2822" spans="1:8" ht="15">
      <c r="A2822" s="108" t="s">
        <v>1189</v>
      </c>
      <c r="B2822" s="109">
        <v>40444</v>
      </c>
      <c r="C2822" s="110">
        <v>2010</v>
      </c>
      <c r="D2822" s="111" t="s">
        <v>230</v>
      </c>
      <c r="E2822" s="111">
        <v>4</v>
      </c>
      <c r="F2822" s="111">
        <v>23</v>
      </c>
      <c r="G2822" s="111" t="s">
        <v>1342</v>
      </c>
      <c r="H2822" s="112">
        <v>55217</v>
      </c>
    </row>
    <row r="2823" spans="1:8" ht="15">
      <c r="A2823" s="108" t="s">
        <v>1189</v>
      </c>
      <c r="B2823" s="109">
        <v>40445</v>
      </c>
      <c r="C2823" s="110">
        <v>2010</v>
      </c>
      <c r="D2823" s="111" t="s">
        <v>230</v>
      </c>
      <c r="E2823" s="111">
        <v>4</v>
      </c>
      <c r="F2823" s="111">
        <v>24</v>
      </c>
      <c r="G2823" s="111" t="s">
        <v>278</v>
      </c>
      <c r="H2823" s="112">
        <v>87158</v>
      </c>
    </row>
    <row r="2824" spans="1:8" ht="15">
      <c r="A2824" s="108" t="s">
        <v>1189</v>
      </c>
      <c r="B2824" s="109">
        <v>40446</v>
      </c>
      <c r="C2824" s="110">
        <v>2010</v>
      </c>
      <c r="D2824" s="111" t="s">
        <v>230</v>
      </c>
      <c r="E2824" s="111">
        <v>4</v>
      </c>
      <c r="F2824" s="111">
        <v>25</v>
      </c>
      <c r="G2824" s="111" t="s">
        <v>279</v>
      </c>
      <c r="H2824" s="112">
        <v>23957</v>
      </c>
    </row>
    <row r="2825" spans="1:8" ht="15">
      <c r="A2825" s="108" t="s">
        <v>1189</v>
      </c>
      <c r="B2825" s="109">
        <v>40447</v>
      </c>
      <c r="C2825" s="110">
        <v>2010</v>
      </c>
      <c r="D2825" s="111" t="s">
        <v>230</v>
      </c>
      <c r="E2825" s="111">
        <v>4</v>
      </c>
      <c r="F2825" s="111">
        <v>26</v>
      </c>
      <c r="G2825" s="111" t="s">
        <v>280</v>
      </c>
      <c r="H2825" s="112">
        <v>87243</v>
      </c>
    </row>
    <row r="2826" spans="1:8" ht="15">
      <c r="A2826" s="108" t="s">
        <v>1189</v>
      </c>
      <c r="B2826" s="109">
        <v>40448</v>
      </c>
      <c r="C2826" s="110">
        <v>2010</v>
      </c>
      <c r="D2826" s="111" t="s">
        <v>230</v>
      </c>
      <c r="E2826" s="111">
        <v>4</v>
      </c>
      <c r="F2826" s="111">
        <v>27</v>
      </c>
      <c r="G2826" s="111" t="s">
        <v>281</v>
      </c>
      <c r="H2826" s="112">
        <v>20435</v>
      </c>
    </row>
    <row r="2827" spans="1:8" ht="15">
      <c r="A2827" s="108" t="s">
        <v>1189</v>
      </c>
      <c r="B2827" s="109">
        <v>40449</v>
      </c>
      <c r="C2827" s="110">
        <v>2010</v>
      </c>
      <c r="D2827" s="111" t="s">
        <v>230</v>
      </c>
      <c r="E2827" s="111">
        <v>4</v>
      </c>
      <c r="F2827" s="111">
        <v>28</v>
      </c>
      <c r="G2827" s="111" t="s">
        <v>282</v>
      </c>
      <c r="H2827" s="112">
        <v>66146</v>
      </c>
    </row>
    <row r="2828" spans="1:8" ht="15">
      <c r="A2828" s="108" t="s">
        <v>1189</v>
      </c>
      <c r="B2828" s="109">
        <v>40450</v>
      </c>
      <c r="C2828" s="110">
        <v>2010</v>
      </c>
      <c r="D2828" s="111" t="s">
        <v>230</v>
      </c>
      <c r="E2828" s="111">
        <v>5</v>
      </c>
      <c r="F2828" s="111">
        <v>29</v>
      </c>
      <c r="G2828" s="111" t="s">
        <v>1343</v>
      </c>
      <c r="H2828" s="112">
        <v>50005</v>
      </c>
    </row>
    <row r="2829" spans="1:8" ht="15">
      <c r="A2829" s="108" t="s">
        <v>1189</v>
      </c>
      <c r="B2829" s="109">
        <v>40451</v>
      </c>
      <c r="C2829" s="110">
        <v>2010</v>
      </c>
      <c r="D2829" s="111" t="s">
        <v>230</v>
      </c>
      <c r="E2829" s="111">
        <v>5</v>
      </c>
      <c r="F2829" s="111">
        <v>30</v>
      </c>
      <c r="G2829" s="111" t="s">
        <v>1342</v>
      </c>
      <c r="H2829" s="112">
        <v>36058</v>
      </c>
    </row>
    <row r="2830" spans="1:8" ht="15">
      <c r="A2830" s="108" t="s">
        <v>1189</v>
      </c>
      <c r="B2830" s="109">
        <v>40452</v>
      </c>
      <c r="C2830" s="110">
        <v>2010</v>
      </c>
      <c r="D2830" s="111" t="s">
        <v>231</v>
      </c>
      <c r="E2830" s="111">
        <v>1</v>
      </c>
      <c r="F2830" s="111">
        <v>1</v>
      </c>
      <c r="G2830" s="111" t="s">
        <v>278</v>
      </c>
      <c r="H2830" s="112">
        <v>88637</v>
      </c>
    </row>
    <row r="2831" spans="1:8" ht="15">
      <c r="A2831" s="108" t="s">
        <v>1189</v>
      </c>
      <c r="B2831" s="109">
        <v>40453</v>
      </c>
      <c r="C2831" s="110">
        <v>2010</v>
      </c>
      <c r="D2831" s="111" t="s">
        <v>231</v>
      </c>
      <c r="E2831" s="111">
        <v>1</v>
      </c>
      <c r="F2831" s="111">
        <v>2</v>
      </c>
      <c r="G2831" s="111" t="s">
        <v>279</v>
      </c>
      <c r="H2831" s="112">
        <v>75328</v>
      </c>
    </row>
    <row r="2832" spans="1:8" ht="15">
      <c r="A2832" s="108" t="s">
        <v>1189</v>
      </c>
      <c r="B2832" s="109">
        <v>40454</v>
      </c>
      <c r="C2832" s="110">
        <v>2010</v>
      </c>
      <c r="D2832" s="111" t="s">
        <v>231</v>
      </c>
      <c r="E2832" s="111">
        <v>1</v>
      </c>
      <c r="F2832" s="111">
        <v>3</v>
      </c>
      <c r="G2832" s="111" t="s">
        <v>280</v>
      </c>
      <c r="H2832" s="112">
        <v>23938</v>
      </c>
    </row>
    <row r="2833" spans="1:8" ht="15">
      <c r="A2833" s="108" t="s">
        <v>1189</v>
      </c>
      <c r="B2833" s="109">
        <v>40455</v>
      </c>
      <c r="C2833" s="110">
        <v>2010</v>
      </c>
      <c r="D2833" s="111" t="s">
        <v>231</v>
      </c>
      <c r="E2833" s="111">
        <v>1</v>
      </c>
      <c r="F2833" s="111">
        <v>4</v>
      </c>
      <c r="G2833" s="111" t="s">
        <v>281</v>
      </c>
      <c r="H2833" s="112">
        <v>27071</v>
      </c>
    </row>
    <row r="2834" spans="1:8" ht="15">
      <c r="A2834" s="108" t="s">
        <v>1189</v>
      </c>
      <c r="B2834" s="109">
        <v>40456</v>
      </c>
      <c r="C2834" s="110">
        <v>2010</v>
      </c>
      <c r="D2834" s="111" t="s">
        <v>231</v>
      </c>
      <c r="E2834" s="111">
        <v>1</v>
      </c>
      <c r="F2834" s="111">
        <v>5</v>
      </c>
      <c r="G2834" s="111" t="s">
        <v>282</v>
      </c>
      <c r="H2834" s="112">
        <v>84716</v>
      </c>
    </row>
    <row r="2835" spans="1:8" ht="15">
      <c r="A2835" s="108" t="s">
        <v>1189</v>
      </c>
      <c r="B2835" s="109">
        <v>40457</v>
      </c>
      <c r="C2835" s="110">
        <v>2010</v>
      </c>
      <c r="D2835" s="111" t="s">
        <v>231</v>
      </c>
      <c r="E2835" s="111">
        <v>1</v>
      </c>
      <c r="F2835" s="111">
        <v>6</v>
      </c>
      <c r="G2835" s="111" t="s">
        <v>1343</v>
      </c>
      <c r="H2835" s="112">
        <v>55686</v>
      </c>
    </row>
    <row r="2836" spans="1:8" ht="15">
      <c r="A2836" s="108" t="s">
        <v>1189</v>
      </c>
      <c r="B2836" s="109">
        <v>40458</v>
      </c>
      <c r="C2836" s="110">
        <v>2010</v>
      </c>
      <c r="D2836" s="111" t="s">
        <v>231</v>
      </c>
      <c r="E2836" s="111">
        <v>1</v>
      </c>
      <c r="F2836" s="111">
        <v>7</v>
      </c>
      <c r="G2836" s="111" t="s">
        <v>1342</v>
      </c>
      <c r="H2836" s="112">
        <v>77053</v>
      </c>
    </row>
    <row r="2837" spans="1:8" ht="15">
      <c r="A2837" s="108" t="s">
        <v>1189</v>
      </c>
      <c r="B2837" s="109">
        <v>40459</v>
      </c>
      <c r="C2837" s="110">
        <v>2010</v>
      </c>
      <c r="D2837" s="111" t="s">
        <v>231</v>
      </c>
      <c r="E2837" s="111">
        <v>2</v>
      </c>
      <c r="F2837" s="111">
        <v>8</v>
      </c>
      <c r="G2837" s="111" t="s">
        <v>278</v>
      </c>
      <c r="H2837" s="112">
        <v>36243</v>
      </c>
    </row>
    <row r="2838" spans="1:8" ht="15">
      <c r="A2838" s="108" t="s">
        <v>1189</v>
      </c>
      <c r="B2838" s="109">
        <v>40460</v>
      </c>
      <c r="C2838" s="110">
        <v>2010</v>
      </c>
      <c r="D2838" s="111" t="s">
        <v>231</v>
      </c>
      <c r="E2838" s="111">
        <v>2</v>
      </c>
      <c r="F2838" s="111">
        <v>9</v>
      </c>
      <c r="G2838" s="111" t="s">
        <v>279</v>
      </c>
      <c r="H2838" s="112">
        <v>34198</v>
      </c>
    </row>
    <row r="2839" spans="1:8" ht="15">
      <c r="A2839" s="108" t="s">
        <v>1189</v>
      </c>
      <c r="B2839" s="109">
        <v>40461</v>
      </c>
      <c r="C2839" s="110">
        <v>2010</v>
      </c>
      <c r="D2839" s="111" t="s">
        <v>231</v>
      </c>
      <c r="E2839" s="111">
        <v>2</v>
      </c>
      <c r="F2839" s="111">
        <v>10</v>
      </c>
      <c r="G2839" s="111" t="s">
        <v>280</v>
      </c>
      <c r="H2839" s="112">
        <v>53814</v>
      </c>
    </row>
    <row r="2840" spans="1:8" ht="15">
      <c r="A2840" s="108" t="s">
        <v>1189</v>
      </c>
      <c r="B2840" s="109">
        <v>40462</v>
      </c>
      <c r="C2840" s="110">
        <v>2010</v>
      </c>
      <c r="D2840" s="111" t="s">
        <v>231</v>
      </c>
      <c r="E2840" s="111">
        <v>2</v>
      </c>
      <c r="F2840" s="111">
        <v>11</v>
      </c>
      <c r="G2840" s="111" t="s">
        <v>281</v>
      </c>
      <c r="H2840" s="112">
        <v>48934</v>
      </c>
    </row>
    <row r="2841" spans="1:8" ht="15">
      <c r="A2841" s="108" t="s">
        <v>1189</v>
      </c>
      <c r="B2841" s="109">
        <v>40463</v>
      </c>
      <c r="C2841" s="110">
        <v>2010</v>
      </c>
      <c r="D2841" s="111" t="s">
        <v>231</v>
      </c>
      <c r="E2841" s="111">
        <v>2</v>
      </c>
      <c r="F2841" s="111">
        <v>12</v>
      </c>
      <c r="G2841" s="111" t="s">
        <v>282</v>
      </c>
      <c r="H2841" s="112">
        <v>72514</v>
      </c>
    </row>
    <row r="2842" spans="1:8" ht="15">
      <c r="A2842" s="108" t="s">
        <v>1189</v>
      </c>
      <c r="B2842" s="109">
        <v>40464</v>
      </c>
      <c r="C2842" s="110">
        <v>2010</v>
      </c>
      <c r="D2842" s="111" t="s">
        <v>231</v>
      </c>
      <c r="E2842" s="111">
        <v>2</v>
      </c>
      <c r="F2842" s="111">
        <v>13</v>
      </c>
      <c r="G2842" s="111" t="s">
        <v>1343</v>
      </c>
      <c r="H2842" s="112">
        <v>64684</v>
      </c>
    </row>
    <row r="2843" spans="1:8" ht="15">
      <c r="A2843" s="108" t="s">
        <v>1189</v>
      </c>
      <c r="B2843" s="109">
        <v>40465</v>
      </c>
      <c r="C2843" s="110">
        <v>2010</v>
      </c>
      <c r="D2843" s="111" t="s">
        <v>231</v>
      </c>
      <c r="E2843" s="111">
        <v>2</v>
      </c>
      <c r="F2843" s="111">
        <v>14</v>
      </c>
      <c r="G2843" s="111" t="s">
        <v>1342</v>
      </c>
      <c r="H2843" s="112">
        <v>54084</v>
      </c>
    </row>
    <row r="2844" spans="1:8" ht="15">
      <c r="A2844" s="108" t="s">
        <v>1189</v>
      </c>
      <c r="B2844" s="109">
        <v>40466</v>
      </c>
      <c r="C2844" s="110">
        <v>2010</v>
      </c>
      <c r="D2844" s="111" t="s">
        <v>231</v>
      </c>
      <c r="E2844" s="111">
        <v>3</v>
      </c>
      <c r="F2844" s="111">
        <v>15</v>
      </c>
      <c r="G2844" s="111" t="s">
        <v>278</v>
      </c>
      <c r="H2844" s="112">
        <v>61098</v>
      </c>
    </row>
    <row r="2845" spans="1:8" ht="15">
      <c r="A2845" s="108" t="s">
        <v>1189</v>
      </c>
      <c r="B2845" s="109">
        <v>40467</v>
      </c>
      <c r="C2845" s="110">
        <v>2010</v>
      </c>
      <c r="D2845" s="111" t="s">
        <v>231</v>
      </c>
      <c r="E2845" s="111">
        <v>3</v>
      </c>
      <c r="F2845" s="111">
        <v>16</v>
      </c>
      <c r="G2845" s="111" t="s">
        <v>279</v>
      </c>
      <c r="H2845" s="112">
        <v>60485</v>
      </c>
    </row>
    <row r="2846" spans="1:8" ht="15">
      <c r="A2846" s="108" t="s">
        <v>1189</v>
      </c>
      <c r="B2846" s="109">
        <v>40468</v>
      </c>
      <c r="C2846" s="110">
        <v>2010</v>
      </c>
      <c r="D2846" s="111" t="s">
        <v>231</v>
      </c>
      <c r="E2846" s="111">
        <v>3</v>
      </c>
      <c r="F2846" s="111">
        <v>17</v>
      </c>
      <c r="G2846" s="111" t="s">
        <v>280</v>
      </c>
      <c r="H2846" s="112">
        <v>73356</v>
      </c>
    </row>
    <row r="2847" spans="1:8" ht="15">
      <c r="A2847" s="108" t="s">
        <v>1189</v>
      </c>
      <c r="B2847" s="109">
        <v>40469</v>
      </c>
      <c r="C2847" s="110">
        <v>2010</v>
      </c>
      <c r="D2847" s="111" t="s">
        <v>231</v>
      </c>
      <c r="E2847" s="111">
        <v>3</v>
      </c>
      <c r="F2847" s="111">
        <v>18</v>
      </c>
      <c r="G2847" s="111" t="s">
        <v>281</v>
      </c>
      <c r="H2847" s="112">
        <v>43603</v>
      </c>
    </row>
    <row r="2848" spans="1:8" ht="15">
      <c r="A2848" s="108" t="s">
        <v>1189</v>
      </c>
      <c r="B2848" s="109">
        <v>40470</v>
      </c>
      <c r="C2848" s="110">
        <v>2010</v>
      </c>
      <c r="D2848" s="111" t="s">
        <v>231</v>
      </c>
      <c r="E2848" s="111">
        <v>3</v>
      </c>
      <c r="F2848" s="111">
        <v>19</v>
      </c>
      <c r="G2848" s="111" t="s">
        <v>282</v>
      </c>
      <c r="H2848" s="112">
        <v>57197</v>
      </c>
    </row>
    <row r="2849" spans="1:8" ht="15">
      <c r="A2849" s="108" t="s">
        <v>1189</v>
      </c>
      <c r="B2849" s="109">
        <v>40471</v>
      </c>
      <c r="C2849" s="110">
        <v>2010</v>
      </c>
      <c r="D2849" s="111" t="s">
        <v>231</v>
      </c>
      <c r="E2849" s="111">
        <v>3</v>
      </c>
      <c r="F2849" s="111">
        <v>20</v>
      </c>
      <c r="G2849" s="111" t="s">
        <v>1343</v>
      </c>
      <c r="H2849" s="112">
        <v>33159</v>
      </c>
    </row>
    <row r="2850" spans="1:8" ht="15">
      <c r="A2850" s="108" t="s">
        <v>1189</v>
      </c>
      <c r="B2850" s="109">
        <v>40472</v>
      </c>
      <c r="C2850" s="110">
        <v>2010</v>
      </c>
      <c r="D2850" s="111" t="s">
        <v>231</v>
      </c>
      <c r="E2850" s="111">
        <v>3</v>
      </c>
      <c r="F2850" s="111">
        <v>21</v>
      </c>
      <c r="G2850" s="111" t="s">
        <v>1342</v>
      </c>
      <c r="H2850" s="112">
        <v>79597</v>
      </c>
    </row>
    <row r="2851" spans="1:8" ht="15">
      <c r="A2851" s="108" t="s">
        <v>1189</v>
      </c>
      <c r="B2851" s="109">
        <v>40473</v>
      </c>
      <c r="C2851" s="110">
        <v>2010</v>
      </c>
      <c r="D2851" s="111" t="s">
        <v>231</v>
      </c>
      <c r="E2851" s="111">
        <v>4</v>
      </c>
      <c r="F2851" s="111">
        <v>22</v>
      </c>
      <c r="G2851" s="111" t="s">
        <v>278</v>
      </c>
      <c r="H2851" s="112">
        <v>79699</v>
      </c>
    </row>
    <row r="2852" spans="1:8" ht="15">
      <c r="A2852" s="108" t="s">
        <v>1189</v>
      </c>
      <c r="B2852" s="109">
        <v>40474</v>
      </c>
      <c r="C2852" s="110">
        <v>2010</v>
      </c>
      <c r="D2852" s="111" t="s">
        <v>231</v>
      </c>
      <c r="E2852" s="111">
        <v>4</v>
      </c>
      <c r="F2852" s="111">
        <v>23</v>
      </c>
      <c r="G2852" s="111" t="s">
        <v>279</v>
      </c>
      <c r="H2852" s="112">
        <v>34950</v>
      </c>
    </row>
    <row r="2853" spans="1:8" ht="15">
      <c r="A2853" s="108" t="s">
        <v>1189</v>
      </c>
      <c r="B2853" s="109">
        <v>40475</v>
      </c>
      <c r="C2853" s="110">
        <v>2010</v>
      </c>
      <c r="D2853" s="111" t="s">
        <v>231</v>
      </c>
      <c r="E2853" s="111">
        <v>4</v>
      </c>
      <c r="F2853" s="111">
        <v>24</v>
      </c>
      <c r="G2853" s="111" t="s">
        <v>280</v>
      </c>
      <c r="H2853" s="112">
        <v>50228</v>
      </c>
    </row>
    <row r="2854" spans="1:8" ht="15">
      <c r="A2854" s="108" t="s">
        <v>1189</v>
      </c>
      <c r="B2854" s="109">
        <v>40476</v>
      </c>
      <c r="C2854" s="110">
        <v>2010</v>
      </c>
      <c r="D2854" s="111" t="s">
        <v>231</v>
      </c>
      <c r="E2854" s="111">
        <v>4</v>
      </c>
      <c r="F2854" s="111">
        <v>25</v>
      </c>
      <c r="G2854" s="111" t="s">
        <v>281</v>
      </c>
      <c r="H2854" s="112">
        <v>85706</v>
      </c>
    </row>
    <row r="2855" spans="1:8" ht="15">
      <c r="A2855" s="108" t="s">
        <v>1189</v>
      </c>
      <c r="B2855" s="109">
        <v>40477</v>
      </c>
      <c r="C2855" s="110">
        <v>2010</v>
      </c>
      <c r="D2855" s="111" t="s">
        <v>231</v>
      </c>
      <c r="E2855" s="111">
        <v>4</v>
      </c>
      <c r="F2855" s="111">
        <v>26</v>
      </c>
      <c r="G2855" s="111" t="s">
        <v>282</v>
      </c>
      <c r="H2855" s="112">
        <v>45614</v>
      </c>
    </row>
    <row r="2856" spans="1:8" ht="15">
      <c r="A2856" s="108" t="s">
        <v>1189</v>
      </c>
      <c r="B2856" s="109">
        <v>40478</v>
      </c>
      <c r="C2856" s="110">
        <v>2010</v>
      </c>
      <c r="D2856" s="111" t="s">
        <v>231</v>
      </c>
      <c r="E2856" s="111">
        <v>4</v>
      </c>
      <c r="F2856" s="111">
        <v>27</v>
      </c>
      <c r="G2856" s="111" t="s">
        <v>1343</v>
      </c>
      <c r="H2856" s="112">
        <v>44854</v>
      </c>
    </row>
    <row r="2857" spans="1:8" ht="15">
      <c r="A2857" s="108" t="s">
        <v>1189</v>
      </c>
      <c r="B2857" s="109">
        <v>40479</v>
      </c>
      <c r="C2857" s="110">
        <v>2010</v>
      </c>
      <c r="D2857" s="111" t="s">
        <v>231</v>
      </c>
      <c r="E2857" s="111">
        <v>4</v>
      </c>
      <c r="F2857" s="111">
        <v>28</v>
      </c>
      <c r="G2857" s="111" t="s">
        <v>1342</v>
      </c>
      <c r="H2857" s="112">
        <v>32878</v>
      </c>
    </row>
    <row r="2858" spans="1:8" ht="15">
      <c r="A2858" s="108" t="s">
        <v>1189</v>
      </c>
      <c r="B2858" s="109">
        <v>40480</v>
      </c>
      <c r="C2858" s="110">
        <v>2010</v>
      </c>
      <c r="D2858" s="111" t="s">
        <v>231</v>
      </c>
      <c r="E2858" s="111">
        <v>5</v>
      </c>
      <c r="F2858" s="111">
        <v>29</v>
      </c>
      <c r="G2858" s="111" t="s">
        <v>278</v>
      </c>
      <c r="H2858" s="112">
        <v>51405</v>
      </c>
    </row>
    <row r="2859" spans="1:8" ht="15">
      <c r="A2859" s="108" t="s">
        <v>1189</v>
      </c>
      <c r="B2859" s="109">
        <v>40481</v>
      </c>
      <c r="C2859" s="110">
        <v>2010</v>
      </c>
      <c r="D2859" s="111" t="s">
        <v>231</v>
      </c>
      <c r="E2859" s="111">
        <v>5</v>
      </c>
      <c r="F2859" s="111">
        <v>30</v>
      </c>
      <c r="G2859" s="111" t="s">
        <v>279</v>
      </c>
      <c r="H2859" s="112">
        <v>70769</v>
      </c>
    </row>
    <row r="2860" spans="1:8" ht="15">
      <c r="A2860" s="108" t="s">
        <v>1189</v>
      </c>
      <c r="B2860" s="109">
        <v>40482</v>
      </c>
      <c r="C2860" s="110">
        <v>2010</v>
      </c>
      <c r="D2860" s="111" t="s">
        <v>231</v>
      </c>
      <c r="E2860" s="111">
        <v>5</v>
      </c>
      <c r="F2860" s="111">
        <v>31</v>
      </c>
      <c r="G2860" s="111" t="s">
        <v>280</v>
      </c>
      <c r="H2860" s="112">
        <v>68221</v>
      </c>
    </row>
    <row r="2861" spans="1:8" ht="15">
      <c r="A2861" s="108" t="s">
        <v>1189</v>
      </c>
      <c r="B2861" s="109">
        <v>40483</v>
      </c>
      <c r="C2861" s="110">
        <v>2010</v>
      </c>
      <c r="D2861" s="111" t="s">
        <v>232</v>
      </c>
      <c r="E2861" s="111">
        <v>1</v>
      </c>
      <c r="F2861" s="111">
        <v>1</v>
      </c>
      <c r="G2861" s="111" t="s">
        <v>281</v>
      </c>
      <c r="H2861" s="112">
        <v>67178</v>
      </c>
    </row>
    <row r="2862" spans="1:8" ht="15">
      <c r="A2862" s="108" t="s">
        <v>1189</v>
      </c>
      <c r="B2862" s="109">
        <v>40484</v>
      </c>
      <c r="C2862" s="110">
        <v>2010</v>
      </c>
      <c r="D2862" s="111" t="s">
        <v>232</v>
      </c>
      <c r="E2862" s="111">
        <v>1</v>
      </c>
      <c r="F2862" s="111">
        <v>2</v>
      </c>
      <c r="G2862" s="111" t="s">
        <v>282</v>
      </c>
      <c r="H2862" s="112">
        <v>49857</v>
      </c>
    </row>
    <row r="2863" spans="1:8" ht="15">
      <c r="A2863" s="108" t="s">
        <v>1189</v>
      </c>
      <c r="B2863" s="109">
        <v>40485</v>
      </c>
      <c r="C2863" s="110">
        <v>2010</v>
      </c>
      <c r="D2863" s="111" t="s">
        <v>232</v>
      </c>
      <c r="E2863" s="111">
        <v>1</v>
      </c>
      <c r="F2863" s="111">
        <v>3</v>
      </c>
      <c r="G2863" s="111" t="s">
        <v>1343</v>
      </c>
      <c r="H2863" s="112">
        <v>114544</v>
      </c>
    </row>
    <row r="2864" spans="1:8" ht="15">
      <c r="A2864" s="108" t="s">
        <v>1189</v>
      </c>
      <c r="B2864" s="109">
        <v>40486</v>
      </c>
      <c r="C2864" s="110">
        <v>2010</v>
      </c>
      <c r="D2864" s="111" t="s">
        <v>232</v>
      </c>
      <c r="E2864" s="111">
        <v>1</v>
      </c>
      <c r="F2864" s="111">
        <v>4</v>
      </c>
      <c r="G2864" s="111" t="s">
        <v>1342</v>
      </c>
      <c r="H2864" s="112">
        <v>90896</v>
      </c>
    </row>
    <row r="2865" spans="1:8" ht="15">
      <c r="A2865" s="108" t="s">
        <v>1189</v>
      </c>
      <c r="B2865" s="109">
        <v>40487</v>
      </c>
      <c r="C2865" s="110">
        <v>2010</v>
      </c>
      <c r="D2865" s="111" t="s">
        <v>232</v>
      </c>
      <c r="E2865" s="111">
        <v>1</v>
      </c>
      <c r="F2865" s="111">
        <v>5</v>
      </c>
      <c r="G2865" s="111" t="s">
        <v>278</v>
      </c>
      <c r="H2865" s="112">
        <v>60168</v>
      </c>
    </row>
    <row r="2866" spans="1:8" ht="15">
      <c r="A2866" s="108" t="s">
        <v>1189</v>
      </c>
      <c r="B2866" s="109">
        <v>40488</v>
      </c>
      <c r="C2866" s="110">
        <v>2010</v>
      </c>
      <c r="D2866" s="111" t="s">
        <v>232</v>
      </c>
      <c r="E2866" s="111">
        <v>1</v>
      </c>
      <c r="F2866" s="111">
        <v>6</v>
      </c>
      <c r="G2866" s="111" t="s">
        <v>279</v>
      </c>
      <c r="H2866" s="112">
        <v>131309</v>
      </c>
    </row>
    <row r="2867" spans="1:8" ht="15">
      <c r="A2867" s="108" t="s">
        <v>1189</v>
      </c>
      <c r="B2867" s="109">
        <v>40489</v>
      </c>
      <c r="C2867" s="110">
        <v>2010</v>
      </c>
      <c r="D2867" s="111" t="s">
        <v>232</v>
      </c>
      <c r="E2867" s="111">
        <v>1</v>
      </c>
      <c r="F2867" s="111">
        <v>7</v>
      </c>
      <c r="G2867" s="111" t="s">
        <v>280</v>
      </c>
      <c r="H2867" s="112">
        <v>129029</v>
      </c>
    </row>
    <row r="2868" spans="1:8" ht="15">
      <c r="A2868" s="108" t="s">
        <v>1189</v>
      </c>
      <c r="B2868" s="109">
        <v>40490</v>
      </c>
      <c r="C2868" s="110">
        <v>2010</v>
      </c>
      <c r="D2868" s="111" t="s">
        <v>232</v>
      </c>
      <c r="E2868" s="111">
        <v>2</v>
      </c>
      <c r="F2868" s="111">
        <v>8</v>
      </c>
      <c r="G2868" s="111" t="s">
        <v>281</v>
      </c>
      <c r="H2868" s="112">
        <v>136561</v>
      </c>
    </row>
    <row r="2869" spans="1:8" ht="15">
      <c r="A2869" s="108" t="s">
        <v>1189</v>
      </c>
      <c r="B2869" s="109">
        <v>40491</v>
      </c>
      <c r="C2869" s="110">
        <v>2010</v>
      </c>
      <c r="D2869" s="111" t="s">
        <v>232</v>
      </c>
      <c r="E2869" s="111">
        <v>2</v>
      </c>
      <c r="F2869" s="111">
        <v>9</v>
      </c>
      <c r="G2869" s="111" t="s">
        <v>282</v>
      </c>
      <c r="H2869" s="112">
        <v>93233</v>
      </c>
    </row>
    <row r="2870" spans="1:8" ht="15">
      <c r="A2870" s="108" t="s">
        <v>1189</v>
      </c>
      <c r="B2870" s="109">
        <v>40492</v>
      </c>
      <c r="C2870" s="110">
        <v>2010</v>
      </c>
      <c r="D2870" s="111" t="s">
        <v>232</v>
      </c>
      <c r="E2870" s="111">
        <v>2</v>
      </c>
      <c r="F2870" s="111">
        <v>10</v>
      </c>
      <c r="G2870" s="111" t="s">
        <v>1343</v>
      </c>
      <c r="H2870" s="112">
        <v>100388</v>
      </c>
    </row>
    <row r="2871" spans="1:8" ht="15">
      <c r="A2871" s="108" t="s">
        <v>1189</v>
      </c>
      <c r="B2871" s="109">
        <v>40493</v>
      </c>
      <c r="C2871" s="110">
        <v>2010</v>
      </c>
      <c r="D2871" s="111" t="s">
        <v>232</v>
      </c>
      <c r="E2871" s="111">
        <v>2</v>
      </c>
      <c r="F2871" s="111">
        <v>11</v>
      </c>
      <c r="G2871" s="111" t="s">
        <v>1342</v>
      </c>
      <c r="H2871" s="112">
        <v>141564</v>
      </c>
    </row>
    <row r="2872" spans="1:8" ht="15">
      <c r="A2872" s="108" t="s">
        <v>1189</v>
      </c>
      <c r="B2872" s="109">
        <v>40494</v>
      </c>
      <c r="C2872" s="110">
        <v>2010</v>
      </c>
      <c r="D2872" s="111" t="s">
        <v>232</v>
      </c>
      <c r="E2872" s="111">
        <v>2</v>
      </c>
      <c r="F2872" s="111">
        <v>12</v>
      </c>
      <c r="G2872" s="111" t="s">
        <v>278</v>
      </c>
      <c r="H2872" s="112">
        <v>84556</v>
      </c>
    </row>
    <row r="2873" spans="1:8" ht="15">
      <c r="A2873" s="108" t="s">
        <v>1189</v>
      </c>
      <c r="B2873" s="109">
        <v>40495</v>
      </c>
      <c r="C2873" s="110">
        <v>2010</v>
      </c>
      <c r="D2873" s="111" t="s">
        <v>232</v>
      </c>
      <c r="E2873" s="111">
        <v>2</v>
      </c>
      <c r="F2873" s="111">
        <v>13</v>
      </c>
      <c r="G2873" s="111" t="s">
        <v>279</v>
      </c>
      <c r="H2873" s="112">
        <v>128934</v>
      </c>
    </row>
    <row r="2874" spans="1:8" ht="15">
      <c r="A2874" s="108" t="s">
        <v>1189</v>
      </c>
      <c r="B2874" s="109">
        <v>40496</v>
      </c>
      <c r="C2874" s="110">
        <v>2010</v>
      </c>
      <c r="D2874" s="111" t="s">
        <v>232</v>
      </c>
      <c r="E2874" s="111">
        <v>2</v>
      </c>
      <c r="F2874" s="111">
        <v>14</v>
      </c>
      <c r="G2874" s="111" t="s">
        <v>280</v>
      </c>
      <c r="H2874" s="112">
        <v>149284</v>
      </c>
    </row>
    <row r="2875" spans="1:8" ht="15">
      <c r="A2875" s="108" t="s">
        <v>1189</v>
      </c>
      <c r="B2875" s="109">
        <v>40497</v>
      </c>
      <c r="C2875" s="110">
        <v>2010</v>
      </c>
      <c r="D2875" s="111" t="s">
        <v>232</v>
      </c>
      <c r="E2875" s="111">
        <v>3</v>
      </c>
      <c r="F2875" s="111">
        <v>15</v>
      </c>
      <c r="G2875" s="111" t="s">
        <v>281</v>
      </c>
      <c r="H2875" s="112">
        <v>145297</v>
      </c>
    </row>
    <row r="2876" spans="1:8" ht="15">
      <c r="A2876" s="108" t="s">
        <v>1189</v>
      </c>
      <c r="B2876" s="109">
        <v>40498</v>
      </c>
      <c r="C2876" s="110">
        <v>2010</v>
      </c>
      <c r="D2876" s="111" t="s">
        <v>232</v>
      </c>
      <c r="E2876" s="111">
        <v>3</v>
      </c>
      <c r="F2876" s="111">
        <v>16</v>
      </c>
      <c r="G2876" s="111" t="s">
        <v>282</v>
      </c>
      <c r="H2876" s="112">
        <v>103589</v>
      </c>
    </row>
    <row r="2877" spans="1:8" ht="15">
      <c r="A2877" s="108" t="s">
        <v>1189</v>
      </c>
      <c r="B2877" s="109">
        <v>40499</v>
      </c>
      <c r="C2877" s="110">
        <v>2010</v>
      </c>
      <c r="D2877" s="111" t="s">
        <v>232</v>
      </c>
      <c r="E2877" s="111">
        <v>3</v>
      </c>
      <c r="F2877" s="111">
        <v>17</v>
      </c>
      <c r="G2877" s="111" t="s">
        <v>1343</v>
      </c>
      <c r="H2877" s="112">
        <v>119600</v>
      </c>
    </row>
    <row r="2878" spans="1:8" ht="15">
      <c r="A2878" s="108" t="s">
        <v>1189</v>
      </c>
      <c r="B2878" s="109">
        <v>40500</v>
      </c>
      <c r="C2878" s="110">
        <v>2010</v>
      </c>
      <c r="D2878" s="111" t="s">
        <v>232</v>
      </c>
      <c r="E2878" s="111">
        <v>3</v>
      </c>
      <c r="F2878" s="111">
        <v>18</v>
      </c>
      <c r="G2878" s="111" t="s">
        <v>1342</v>
      </c>
      <c r="H2878" s="112">
        <v>137407</v>
      </c>
    </row>
    <row r="2879" spans="1:8" ht="15">
      <c r="A2879" s="108" t="s">
        <v>1189</v>
      </c>
      <c r="B2879" s="109">
        <v>40501</v>
      </c>
      <c r="C2879" s="110">
        <v>2010</v>
      </c>
      <c r="D2879" s="111" t="s">
        <v>232</v>
      </c>
      <c r="E2879" s="111">
        <v>3</v>
      </c>
      <c r="F2879" s="111">
        <v>19</v>
      </c>
      <c r="G2879" s="111" t="s">
        <v>278</v>
      </c>
      <c r="H2879" s="112">
        <v>123125</v>
      </c>
    </row>
    <row r="2880" spans="1:8" ht="15">
      <c r="A2880" s="108" t="s">
        <v>1189</v>
      </c>
      <c r="B2880" s="109">
        <v>40502</v>
      </c>
      <c r="C2880" s="110">
        <v>2010</v>
      </c>
      <c r="D2880" s="111" t="s">
        <v>232</v>
      </c>
      <c r="E2880" s="111">
        <v>3</v>
      </c>
      <c r="F2880" s="111">
        <v>20</v>
      </c>
      <c r="G2880" s="111" t="s">
        <v>279</v>
      </c>
      <c r="H2880" s="112">
        <v>158774</v>
      </c>
    </row>
    <row r="2881" spans="1:8" ht="15">
      <c r="A2881" s="108" t="s">
        <v>1189</v>
      </c>
      <c r="B2881" s="109">
        <v>40503</v>
      </c>
      <c r="C2881" s="110">
        <v>2010</v>
      </c>
      <c r="D2881" s="111" t="s">
        <v>232</v>
      </c>
      <c r="E2881" s="111">
        <v>3</v>
      </c>
      <c r="F2881" s="111">
        <v>21</v>
      </c>
      <c r="G2881" s="111" t="s">
        <v>280</v>
      </c>
      <c r="H2881" s="112">
        <v>159164</v>
      </c>
    </row>
    <row r="2882" spans="1:8" ht="15">
      <c r="A2882" s="108" t="s">
        <v>1189</v>
      </c>
      <c r="B2882" s="109">
        <v>40504</v>
      </c>
      <c r="C2882" s="110">
        <v>2010</v>
      </c>
      <c r="D2882" s="111" t="s">
        <v>232</v>
      </c>
      <c r="E2882" s="111">
        <v>4</v>
      </c>
      <c r="F2882" s="111">
        <v>22</v>
      </c>
      <c r="G2882" s="111" t="s">
        <v>281</v>
      </c>
      <c r="H2882" s="112">
        <v>113373</v>
      </c>
    </row>
    <row r="2883" spans="1:8" ht="15">
      <c r="A2883" s="108" t="s">
        <v>1189</v>
      </c>
      <c r="B2883" s="109">
        <v>40505</v>
      </c>
      <c r="C2883" s="110">
        <v>2010</v>
      </c>
      <c r="D2883" s="111" t="s">
        <v>232</v>
      </c>
      <c r="E2883" s="111">
        <v>4</v>
      </c>
      <c r="F2883" s="111">
        <v>23</v>
      </c>
      <c r="G2883" s="111" t="s">
        <v>282</v>
      </c>
      <c r="H2883" s="112">
        <v>79454</v>
      </c>
    </row>
    <row r="2884" spans="1:8" ht="15">
      <c r="A2884" s="108" t="s">
        <v>1189</v>
      </c>
      <c r="B2884" s="109">
        <v>40506</v>
      </c>
      <c r="C2884" s="110">
        <v>2010</v>
      </c>
      <c r="D2884" s="111" t="s">
        <v>232</v>
      </c>
      <c r="E2884" s="111">
        <v>4</v>
      </c>
      <c r="F2884" s="111">
        <v>24</v>
      </c>
      <c r="G2884" s="111" t="s">
        <v>1343</v>
      </c>
      <c r="H2884" s="112">
        <v>142408</v>
      </c>
    </row>
    <row r="2885" spans="1:8" ht="15">
      <c r="A2885" s="108" t="s">
        <v>1189</v>
      </c>
      <c r="B2885" s="109">
        <v>40507</v>
      </c>
      <c r="C2885" s="110">
        <v>2010</v>
      </c>
      <c r="D2885" s="111" t="s">
        <v>232</v>
      </c>
      <c r="E2885" s="111">
        <v>4</v>
      </c>
      <c r="F2885" s="111">
        <v>25</v>
      </c>
      <c r="G2885" s="111" t="s">
        <v>1342</v>
      </c>
      <c r="H2885" s="112">
        <v>71793</v>
      </c>
    </row>
    <row r="2886" spans="1:8" ht="15">
      <c r="A2886" s="108" t="s">
        <v>1189</v>
      </c>
      <c r="B2886" s="109">
        <v>40508</v>
      </c>
      <c r="C2886" s="110">
        <v>2010</v>
      </c>
      <c r="D2886" s="111" t="s">
        <v>232</v>
      </c>
      <c r="E2886" s="111">
        <v>4</v>
      </c>
      <c r="F2886" s="111">
        <v>26</v>
      </c>
      <c r="G2886" s="111" t="s">
        <v>278</v>
      </c>
      <c r="H2886" s="112">
        <v>108449</v>
      </c>
    </row>
    <row r="2887" spans="1:8" ht="15">
      <c r="A2887" s="108" t="s">
        <v>1189</v>
      </c>
      <c r="B2887" s="109">
        <v>40509</v>
      </c>
      <c r="C2887" s="110">
        <v>2010</v>
      </c>
      <c r="D2887" s="111" t="s">
        <v>232</v>
      </c>
      <c r="E2887" s="111">
        <v>4</v>
      </c>
      <c r="F2887" s="111">
        <v>27</v>
      </c>
      <c r="G2887" s="111" t="s">
        <v>279</v>
      </c>
      <c r="H2887" s="112">
        <v>143465</v>
      </c>
    </row>
    <row r="2888" spans="1:8" ht="15">
      <c r="A2888" s="108" t="s">
        <v>1189</v>
      </c>
      <c r="B2888" s="109">
        <v>40510</v>
      </c>
      <c r="C2888" s="110">
        <v>2010</v>
      </c>
      <c r="D2888" s="111" t="s">
        <v>232</v>
      </c>
      <c r="E2888" s="111">
        <v>4</v>
      </c>
      <c r="F2888" s="111">
        <v>28</v>
      </c>
      <c r="G2888" s="111" t="s">
        <v>280</v>
      </c>
      <c r="H2888" s="112">
        <v>156173</v>
      </c>
    </row>
    <row r="2889" spans="1:8" ht="15">
      <c r="A2889" s="108" t="s">
        <v>1189</v>
      </c>
      <c r="B2889" s="109">
        <v>40511</v>
      </c>
      <c r="C2889" s="110">
        <v>2010</v>
      </c>
      <c r="D2889" s="111" t="s">
        <v>232</v>
      </c>
      <c r="E2889" s="111">
        <v>5</v>
      </c>
      <c r="F2889" s="111">
        <v>29</v>
      </c>
      <c r="G2889" s="111" t="s">
        <v>281</v>
      </c>
      <c r="H2889" s="112">
        <v>63471</v>
      </c>
    </row>
    <row r="2890" spans="1:8" ht="15">
      <c r="A2890" s="108" t="s">
        <v>1189</v>
      </c>
      <c r="B2890" s="109">
        <v>40512</v>
      </c>
      <c r="C2890" s="110">
        <v>2010</v>
      </c>
      <c r="D2890" s="111" t="s">
        <v>232</v>
      </c>
      <c r="E2890" s="111">
        <v>5</v>
      </c>
      <c r="F2890" s="111">
        <v>30</v>
      </c>
      <c r="G2890" s="111" t="s">
        <v>282</v>
      </c>
      <c r="H2890" s="112">
        <v>93934</v>
      </c>
    </row>
    <row r="2891" spans="1:8" ht="15">
      <c r="A2891" s="108" t="s">
        <v>1189</v>
      </c>
      <c r="B2891" s="109">
        <v>40513</v>
      </c>
      <c r="C2891" s="110">
        <v>2010</v>
      </c>
      <c r="D2891" s="111" t="s">
        <v>233</v>
      </c>
      <c r="E2891" s="111">
        <v>1</v>
      </c>
      <c r="F2891" s="111">
        <v>1</v>
      </c>
      <c r="G2891" s="111" t="s">
        <v>1343</v>
      </c>
      <c r="H2891" s="112">
        <v>123197</v>
      </c>
    </row>
    <row r="2892" spans="1:8" ht="15">
      <c r="A2892" s="108" t="s">
        <v>1189</v>
      </c>
      <c r="B2892" s="109">
        <v>40514</v>
      </c>
      <c r="C2892" s="110">
        <v>2010</v>
      </c>
      <c r="D2892" s="111" t="s">
        <v>233</v>
      </c>
      <c r="E2892" s="111">
        <v>1</v>
      </c>
      <c r="F2892" s="111">
        <v>2</v>
      </c>
      <c r="G2892" s="111" t="s">
        <v>1342</v>
      </c>
      <c r="H2892" s="112">
        <v>42759</v>
      </c>
    </row>
    <row r="2893" spans="1:8" ht="15">
      <c r="A2893" s="108" t="s">
        <v>1189</v>
      </c>
      <c r="B2893" s="109">
        <v>40515</v>
      </c>
      <c r="C2893" s="110">
        <v>2010</v>
      </c>
      <c r="D2893" s="111" t="s">
        <v>233</v>
      </c>
      <c r="E2893" s="111">
        <v>1</v>
      </c>
      <c r="F2893" s="111">
        <v>3</v>
      </c>
      <c r="G2893" s="111" t="s">
        <v>278</v>
      </c>
      <c r="H2893" s="112">
        <v>47743</v>
      </c>
    </row>
    <row r="2894" spans="1:8" ht="15">
      <c r="A2894" s="108" t="s">
        <v>1189</v>
      </c>
      <c r="B2894" s="109">
        <v>40516</v>
      </c>
      <c r="C2894" s="110">
        <v>2010</v>
      </c>
      <c r="D2894" s="111" t="s">
        <v>233</v>
      </c>
      <c r="E2894" s="111">
        <v>1</v>
      </c>
      <c r="F2894" s="111">
        <v>4</v>
      </c>
      <c r="G2894" s="111" t="s">
        <v>279</v>
      </c>
      <c r="H2894" s="112">
        <v>106991</v>
      </c>
    </row>
    <row r="2895" spans="1:8" ht="15">
      <c r="A2895" s="108" t="s">
        <v>1189</v>
      </c>
      <c r="B2895" s="109">
        <v>40517</v>
      </c>
      <c r="C2895" s="110">
        <v>2010</v>
      </c>
      <c r="D2895" s="111" t="s">
        <v>233</v>
      </c>
      <c r="E2895" s="111">
        <v>1</v>
      </c>
      <c r="F2895" s="111">
        <v>5</v>
      </c>
      <c r="G2895" s="111" t="s">
        <v>280</v>
      </c>
      <c r="H2895" s="112">
        <v>82041</v>
      </c>
    </row>
    <row r="2896" spans="1:8" ht="15">
      <c r="A2896" s="108" t="s">
        <v>1189</v>
      </c>
      <c r="B2896" s="109">
        <v>40518</v>
      </c>
      <c r="C2896" s="110">
        <v>2010</v>
      </c>
      <c r="D2896" s="111" t="s">
        <v>233</v>
      </c>
      <c r="E2896" s="111">
        <v>1</v>
      </c>
      <c r="F2896" s="111">
        <v>6</v>
      </c>
      <c r="G2896" s="111" t="s">
        <v>281</v>
      </c>
      <c r="H2896" s="112">
        <v>151279</v>
      </c>
    </row>
    <row r="2897" spans="1:8" ht="15">
      <c r="A2897" s="108" t="s">
        <v>1189</v>
      </c>
      <c r="B2897" s="109">
        <v>40519</v>
      </c>
      <c r="C2897" s="110">
        <v>2010</v>
      </c>
      <c r="D2897" s="111" t="s">
        <v>233</v>
      </c>
      <c r="E2897" s="111">
        <v>1</v>
      </c>
      <c r="F2897" s="111">
        <v>7</v>
      </c>
      <c r="G2897" s="111" t="s">
        <v>282</v>
      </c>
      <c r="H2897" s="112">
        <v>45980</v>
      </c>
    </row>
    <row r="2898" spans="1:8" ht="15">
      <c r="A2898" s="108" t="s">
        <v>1189</v>
      </c>
      <c r="B2898" s="109">
        <v>40520</v>
      </c>
      <c r="C2898" s="110">
        <v>2010</v>
      </c>
      <c r="D2898" s="111" t="s">
        <v>233</v>
      </c>
      <c r="E2898" s="111">
        <v>2</v>
      </c>
      <c r="F2898" s="111">
        <v>8</v>
      </c>
      <c r="G2898" s="111" t="s">
        <v>1343</v>
      </c>
      <c r="H2898" s="112">
        <v>62490</v>
      </c>
    </row>
    <row r="2899" spans="1:8" ht="15">
      <c r="A2899" s="108" t="s">
        <v>1189</v>
      </c>
      <c r="B2899" s="109">
        <v>40521</v>
      </c>
      <c r="C2899" s="110">
        <v>2010</v>
      </c>
      <c r="D2899" s="111" t="s">
        <v>233</v>
      </c>
      <c r="E2899" s="111">
        <v>2</v>
      </c>
      <c r="F2899" s="111">
        <v>9</v>
      </c>
      <c r="G2899" s="111" t="s">
        <v>1342</v>
      </c>
      <c r="H2899" s="112">
        <v>105926</v>
      </c>
    </row>
    <row r="2900" spans="1:8" ht="15">
      <c r="A2900" s="108" t="s">
        <v>1189</v>
      </c>
      <c r="B2900" s="109">
        <v>40522</v>
      </c>
      <c r="C2900" s="110">
        <v>2010</v>
      </c>
      <c r="D2900" s="111" t="s">
        <v>233</v>
      </c>
      <c r="E2900" s="111">
        <v>2</v>
      </c>
      <c r="F2900" s="111">
        <v>10</v>
      </c>
      <c r="G2900" s="111" t="s">
        <v>278</v>
      </c>
      <c r="H2900" s="112">
        <v>117545</v>
      </c>
    </row>
    <row r="2901" spans="1:8" ht="15">
      <c r="A2901" s="108" t="s">
        <v>1189</v>
      </c>
      <c r="B2901" s="109">
        <v>40523</v>
      </c>
      <c r="C2901" s="110">
        <v>2010</v>
      </c>
      <c r="D2901" s="111" t="s">
        <v>233</v>
      </c>
      <c r="E2901" s="111">
        <v>2</v>
      </c>
      <c r="F2901" s="111">
        <v>11</v>
      </c>
      <c r="G2901" s="111" t="s">
        <v>279</v>
      </c>
      <c r="H2901" s="112">
        <v>141567</v>
      </c>
    </row>
    <row r="2902" spans="1:8" ht="15">
      <c r="A2902" s="108" t="s">
        <v>1189</v>
      </c>
      <c r="B2902" s="109">
        <v>40524</v>
      </c>
      <c r="C2902" s="110">
        <v>2010</v>
      </c>
      <c r="D2902" s="111" t="s">
        <v>233</v>
      </c>
      <c r="E2902" s="111">
        <v>2</v>
      </c>
      <c r="F2902" s="111">
        <v>12</v>
      </c>
      <c r="G2902" s="111" t="s">
        <v>280</v>
      </c>
      <c r="H2902" s="112">
        <v>81913</v>
      </c>
    </row>
    <row r="2903" spans="1:8" ht="15">
      <c r="A2903" s="108" t="s">
        <v>1189</v>
      </c>
      <c r="B2903" s="109">
        <v>40525</v>
      </c>
      <c r="C2903" s="110">
        <v>2010</v>
      </c>
      <c r="D2903" s="111" t="s">
        <v>233</v>
      </c>
      <c r="E2903" s="111">
        <v>2</v>
      </c>
      <c r="F2903" s="111">
        <v>13</v>
      </c>
      <c r="G2903" s="111" t="s">
        <v>281</v>
      </c>
      <c r="H2903" s="112">
        <v>61064</v>
      </c>
    </row>
    <row r="2904" spans="1:8" ht="15">
      <c r="A2904" s="108" t="s">
        <v>1189</v>
      </c>
      <c r="B2904" s="109">
        <v>40526</v>
      </c>
      <c r="C2904" s="110">
        <v>2010</v>
      </c>
      <c r="D2904" s="111" t="s">
        <v>233</v>
      </c>
      <c r="E2904" s="111">
        <v>2</v>
      </c>
      <c r="F2904" s="111">
        <v>14</v>
      </c>
      <c r="G2904" s="111" t="s">
        <v>282</v>
      </c>
      <c r="H2904" s="112">
        <v>111301</v>
      </c>
    </row>
    <row r="2905" spans="1:8" ht="15">
      <c r="A2905" s="108" t="s">
        <v>1189</v>
      </c>
      <c r="B2905" s="109">
        <v>40527</v>
      </c>
      <c r="C2905" s="110">
        <v>2010</v>
      </c>
      <c r="D2905" s="111" t="s">
        <v>233</v>
      </c>
      <c r="E2905" s="111">
        <v>3</v>
      </c>
      <c r="F2905" s="111">
        <v>15</v>
      </c>
      <c r="G2905" s="111" t="s">
        <v>1343</v>
      </c>
      <c r="H2905" s="112">
        <v>132111</v>
      </c>
    </row>
    <row r="2906" spans="1:8" ht="15">
      <c r="A2906" s="108" t="s">
        <v>1189</v>
      </c>
      <c r="B2906" s="109">
        <v>40528</v>
      </c>
      <c r="C2906" s="110">
        <v>2010</v>
      </c>
      <c r="D2906" s="111" t="s">
        <v>233</v>
      </c>
      <c r="E2906" s="111">
        <v>3</v>
      </c>
      <c r="F2906" s="111">
        <v>16</v>
      </c>
      <c r="G2906" s="111" t="s">
        <v>1342</v>
      </c>
      <c r="H2906" s="112">
        <v>59558</v>
      </c>
    </row>
    <row r="2907" spans="1:8" ht="15">
      <c r="A2907" s="108" t="s">
        <v>1189</v>
      </c>
      <c r="B2907" s="109">
        <v>40529</v>
      </c>
      <c r="C2907" s="110">
        <v>2010</v>
      </c>
      <c r="D2907" s="111" t="s">
        <v>233</v>
      </c>
      <c r="E2907" s="111">
        <v>3</v>
      </c>
      <c r="F2907" s="111">
        <v>17</v>
      </c>
      <c r="G2907" s="111" t="s">
        <v>278</v>
      </c>
      <c r="H2907" s="112">
        <v>56618</v>
      </c>
    </row>
    <row r="2908" spans="1:8" ht="15">
      <c r="A2908" s="108" t="s">
        <v>1189</v>
      </c>
      <c r="B2908" s="109">
        <v>40530</v>
      </c>
      <c r="C2908" s="110">
        <v>2010</v>
      </c>
      <c r="D2908" s="111" t="s">
        <v>233</v>
      </c>
      <c r="E2908" s="111">
        <v>3</v>
      </c>
      <c r="F2908" s="111">
        <v>18</v>
      </c>
      <c r="G2908" s="111" t="s">
        <v>279</v>
      </c>
      <c r="H2908" s="112">
        <v>149372</v>
      </c>
    </row>
    <row r="2909" spans="1:8" ht="15">
      <c r="A2909" s="108" t="s">
        <v>1189</v>
      </c>
      <c r="B2909" s="109">
        <v>40531</v>
      </c>
      <c r="C2909" s="110">
        <v>2010</v>
      </c>
      <c r="D2909" s="111" t="s">
        <v>233</v>
      </c>
      <c r="E2909" s="111">
        <v>3</v>
      </c>
      <c r="F2909" s="111">
        <v>19</v>
      </c>
      <c r="G2909" s="111" t="s">
        <v>280</v>
      </c>
      <c r="H2909" s="112">
        <v>115850</v>
      </c>
    </row>
    <row r="2910" spans="1:8" ht="15">
      <c r="A2910" s="108" t="s">
        <v>1189</v>
      </c>
      <c r="B2910" s="109">
        <v>40532</v>
      </c>
      <c r="C2910" s="110">
        <v>2010</v>
      </c>
      <c r="D2910" s="111" t="s">
        <v>233</v>
      </c>
      <c r="E2910" s="111">
        <v>3</v>
      </c>
      <c r="F2910" s="111">
        <v>20</v>
      </c>
      <c r="G2910" s="111" t="s">
        <v>281</v>
      </c>
      <c r="H2910" s="112">
        <v>62291</v>
      </c>
    </row>
    <row r="2911" spans="1:8" ht="15">
      <c r="A2911" s="108" t="s">
        <v>1189</v>
      </c>
      <c r="B2911" s="109">
        <v>40533</v>
      </c>
      <c r="C2911" s="110">
        <v>2010</v>
      </c>
      <c r="D2911" s="111" t="s">
        <v>233</v>
      </c>
      <c r="E2911" s="111">
        <v>3</v>
      </c>
      <c r="F2911" s="111">
        <v>21</v>
      </c>
      <c r="G2911" s="111" t="s">
        <v>282</v>
      </c>
      <c r="H2911" s="112">
        <v>84108</v>
      </c>
    </row>
    <row r="2912" spans="1:8" ht="15">
      <c r="A2912" s="108" t="s">
        <v>1189</v>
      </c>
      <c r="B2912" s="109">
        <v>40534</v>
      </c>
      <c r="C2912" s="110">
        <v>2010</v>
      </c>
      <c r="D2912" s="111" t="s">
        <v>233</v>
      </c>
      <c r="E2912" s="111">
        <v>4</v>
      </c>
      <c r="F2912" s="111">
        <v>22</v>
      </c>
      <c r="G2912" s="111" t="s">
        <v>1343</v>
      </c>
      <c r="H2912" s="112">
        <v>123871</v>
      </c>
    </row>
    <row r="2913" spans="1:8" ht="15">
      <c r="A2913" s="108" t="s">
        <v>1189</v>
      </c>
      <c r="B2913" s="109">
        <v>40535</v>
      </c>
      <c r="C2913" s="110">
        <v>2010</v>
      </c>
      <c r="D2913" s="111" t="s">
        <v>233</v>
      </c>
      <c r="E2913" s="111">
        <v>4</v>
      </c>
      <c r="F2913" s="111">
        <v>23</v>
      </c>
      <c r="G2913" s="111" t="s">
        <v>1342</v>
      </c>
      <c r="H2913" s="112">
        <v>81711</v>
      </c>
    </row>
    <row r="2914" spans="1:8" ht="15">
      <c r="A2914" s="108" t="s">
        <v>1189</v>
      </c>
      <c r="B2914" s="109">
        <v>40536</v>
      </c>
      <c r="C2914" s="110">
        <v>2010</v>
      </c>
      <c r="D2914" s="111" t="s">
        <v>233</v>
      </c>
      <c r="E2914" s="111">
        <v>4</v>
      </c>
      <c r="F2914" s="111">
        <v>24</v>
      </c>
      <c r="G2914" s="111" t="s">
        <v>278</v>
      </c>
      <c r="H2914" s="112">
        <v>55261</v>
      </c>
    </row>
    <row r="2915" spans="1:8" ht="15">
      <c r="A2915" s="108" t="s">
        <v>1189</v>
      </c>
      <c r="B2915" s="109">
        <v>40537</v>
      </c>
      <c r="C2915" s="110">
        <v>2010</v>
      </c>
      <c r="D2915" s="111" t="s">
        <v>233</v>
      </c>
      <c r="E2915" s="111">
        <v>4</v>
      </c>
      <c r="F2915" s="111">
        <v>25</v>
      </c>
      <c r="G2915" s="111" t="s">
        <v>279</v>
      </c>
      <c r="H2915" s="112">
        <v>81353</v>
      </c>
    </row>
    <row r="2916" spans="1:8" ht="15">
      <c r="A2916" s="108" t="s">
        <v>1189</v>
      </c>
      <c r="B2916" s="109">
        <v>40538</v>
      </c>
      <c r="C2916" s="110">
        <v>2010</v>
      </c>
      <c r="D2916" s="111" t="s">
        <v>233</v>
      </c>
      <c r="E2916" s="111">
        <v>4</v>
      </c>
      <c r="F2916" s="111">
        <v>26</v>
      </c>
      <c r="G2916" s="111" t="s">
        <v>280</v>
      </c>
      <c r="H2916" s="112">
        <v>143045</v>
      </c>
    </row>
    <row r="2917" spans="1:8" ht="15">
      <c r="A2917" s="108" t="s">
        <v>1189</v>
      </c>
      <c r="B2917" s="109">
        <v>40539</v>
      </c>
      <c r="C2917" s="110">
        <v>2010</v>
      </c>
      <c r="D2917" s="111" t="s">
        <v>233</v>
      </c>
      <c r="E2917" s="111">
        <v>4</v>
      </c>
      <c r="F2917" s="111">
        <v>27</v>
      </c>
      <c r="G2917" s="111" t="s">
        <v>281</v>
      </c>
      <c r="H2917" s="112">
        <v>64921</v>
      </c>
    </row>
    <row r="2918" spans="1:8" ht="15">
      <c r="A2918" s="108" t="s">
        <v>1189</v>
      </c>
      <c r="B2918" s="109">
        <v>40540</v>
      </c>
      <c r="C2918" s="110">
        <v>2010</v>
      </c>
      <c r="D2918" s="111" t="s">
        <v>233</v>
      </c>
      <c r="E2918" s="111">
        <v>4</v>
      </c>
      <c r="F2918" s="111">
        <v>28</v>
      </c>
      <c r="G2918" s="111" t="s">
        <v>282</v>
      </c>
      <c r="H2918" s="112">
        <v>66262</v>
      </c>
    </row>
    <row r="2919" spans="1:8" ht="15">
      <c r="A2919" s="108" t="s">
        <v>1189</v>
      </c>
      <c r="B2919" s="109">
        <v>40541</v>
      </c>
      <c r="C2919" s="110">
        <v>2010</v>
      </c>
      <c r="D2919" s="111" t="s">
        <v>233</v>
      </c>
      <c r="E2919" s="111">
        <v>5</v>
      </c>
      <c r="F2919" s="111">
        <v>29</v>
      </c>
      <c r="G2919" s="111" t="s">
        <v>1343</v>
      </c>
      <c r="H2919" s="112">
        <v>154321</v>
      </c>
    </row>
    <row r="2920" spans="1:8" ht="15">
      <c r="A2920" s="108" t="s">
        <v>1189</v>
      </c>
      <c r="B2920" s="109">
        <v>40542</v>
      </c>
      <c r="C2920" s="110">
        <v>2010</v>
      </c>
      <c r="D2920" s="111" t="s">
        <v>233</v>
      </c>
      <c r="E2920" s="111">
        <v>5</v>
      </c>
      <c r="F2920" s="111">
        <v>30</v>
      </c>
      <c r="G2920" s="111" t="s">
        <v>1342</v>
      </c>
      <c r="H2920" s="112">
        <v>83766</v>
      </c>
    </row>
    <row r="2921" spans="1:8" ht="15">
      <c r="A2921" s="108" t="s">
        <v>1189</v>
      </c>
      <c r="B2921" s="109">
        <v>40543</v>
      </c>
      <c r="C2921" s="110">
        <v>2010</v>
      </c>
      <c r="D2921" s="111" t="s">
        <v>233</v>
      </c>
      <c r="E2921" s="111">
        <v>5</v>
      </c>
      <c r="F2921" s="111">
        <v>31</v>
      </c>
      <c r="G2921" s="111" t="s">
        <v>278</v>
      </c>
      <c r="H2921" s="112">
        <v>73461</v>
      </c>
    </row>
    <row r="2922" spans="1:8" ht="15">
      <c r="A2922" s="108" t="s">
        <v>1192</v>
      </c>
      <c r="B2922" s="109">
        <v>40179</v>
      </c>
      <c r="C2922" s="110">
        <v>2010</v>
      </c>
      <c r="D2922" s="111" t="s">
        <v>1347</v>
      </c>
      <c r="E2922" s="111">
        <v>1</v>
      </c>
      <c r="F2922" s="111">
        <v>1</v>
      </c>
      <c r="G2922" s="111" t="s">
        <v>279</v>
      </c>
      <c r="H2922" s="112">
        <v>117019</v>
      </c>
    </row>
    <row r="2923" spans="1:8" ht="15">
      <c r="A2923" s="108" t="s">
        <v>1192</v>
      </c>
      <c r="B2923" s="109">
        <v>40180</v>
      </c>
      <c r="C2923" s="110">
        <v>2010</v>
      </c>
      <c r="D2923" s="111" t="s">
        <v>1347</v>
      </c>
      <c r="E2923" s="111">
        <v>1</v>
      </c>
      <c r="F2923" s="111">
        <v>2</v>
      </c>
      <c r="G2923" s="111" t="s">
        <v>280</v>
      </c>
      <c r="H2923" s="112">
        <v>113307</v>
      </c>
    </row>
    <row r="2924" spans="1:8" ht="15">
      <c r="A2924" s="108" t="s">
        <v>1192</v>
      </c>
      <c r="B2924" s="109">
        <v>40181</v>
      </c>
      <c r="C2924" s="110">
        <v>2010</v>
      </c>
      <c r="D2924" s="111" t="s">
        <v>1347</v>
      </c>
      <c r="E2924" s="111">
        <v>1</v>
      </c>
      <c r="F2924" s="111">
        <v>3</v>
      </c>
      <c r="G2924" s="111" t="s">
        <v>281</v>
      </c>
      <c r="H2924" s="112">
        <v>53754</v>
      </c>
    </row>
    <row r="2925" spans="1:8" ht="15">
      <c r="A2925" s="108" t="s">
        <v>1192</v>
      </c>
      <c r="B2925" s="109">
        <v>40182</v>
      </c>
      <c r="C2925" s="110">
        <v>2010</v>
      </c>
      <c r="D2925" s="111" t="s">
        <v>1347</v>
      </c>
      <c r="E2925" s="111">
        <v>1</v>
      </c>
      <c r="F2925" s="111">
        <v>4</v>
      </c>
      <c r="G2925" s="111" t="s">
        <v>282</v>
      </c>
      <c r="H2925" s="112">
        <v>106480</v>
      </c>
    </row>
    <row r="2926" spans="1:8" ht="15">
      <c r="A2926" s="108" t="s">
        <v>1192</v>
      </c>
      <c r="B2926" s="109">
        <v>40183</v>
      </c>
      <c r="C2926" s="110">
        <v>2010</v>
      </c>
      <c r="D2926" s="111" t="s">
        <v>1347</v>
      </c>
      <c r="E2926" s="111">
        <v>1</v>
      </c>
      <c r="F2926" s="111">
        <v>5</v>
      </c>
      <c r="G2926" s="111" t="s">
        <v>1343</v>
      </c>
      <c r="H2926" s="112">
        <v>60599</v>
      </c>
    </row>
    <row r="2927" spans="1:8" ht="15">
      <c r="A2927" s="108" t="s">
        <v>1192</v>
      </c>
      <c r="B2927" s="109">
        <v>40184</v>
      </c>
      <c r="C2927" s="110">
        <v>2010</v>
      </c>
      <c r="D2927" s="111" t="s">
        <v>1347</v>
      </c>
      <c r="E2927" s="111">
        <v>1</v>
      </c>
      <c r="F2927" s="111">
        <v>6</v>
      </c>
      <c r="G2927" s="111" t="s">
        <v>1342</v>
      </c>
      <c r="H2927" s="112">
        <v>128383</v>
      </c>
    </row>
    <row r="2928" spans="1:8" ht="15">
      <c r="A2928" s="108" t="s">
        <v>1192</v>
      </c>
      <c r="B2928" s="109">
        <v>40185</v>
      </c>
      <c r="C2928" s="110">
        <v>2010</v>
      </c>
      <c r="D2928" s="111" t="s">
        <v>1347</v>
      </c>
      <c r="E2928" s="111">
        <v>1</v>
      </c>
      <c r="F2928" s="111">
        <v>7</v>
      </c>
      <c r="G2928" s="111" t="s">
        <v>278</v>
      </c>
      <c r="H2928" s="112">
        <v>159179</v>
      </c>
    </row>
    <row r="2929" spans="1:8" ht="15">
      <c r="A2929" s="108" t="s">
        <v>1192</v>
      </c>
      <c r="B2929" s="109">
        <v>40186</v>
      </c>
      <c r="C2929" s="110">
        <v>2010</v>
      </c>
      <c r="D2929" s="111" t="s">
        <v>1347</v>
      </c>
      <c r="E2929" s="111">
        <v>2</v>
      </c>
      <c r="F2929" s="111">
        <v>8</v>
      </c>
      <c r="G2929" s="111" t="s">
        <v>279</v>
      </c>
      <c r="H2929" s="112">
        <v>60523</v>
      </c>
    </row>
    <row r="2930" spans="1:8" ht="15">
      <c r="A2930" s="108" t="s">
        <v>1192</v>
      </c>
      <c r="B2930" s="109">
        <v>40187</v>
      </c>
      <c r="C2930" s="110">
        <v>2010</v>
      </c>
      <c r="D2930" s="111" t="s">
        <v>1347</v>
      </c>
      <c r="E2930" s="111">
        <v>2</v>
      </c>
      <c r="F2930" s="111">
        <v>9</v>
      </c>
      <c r="G2930" s="111" t="s">
        <v>280</v>
      </c>
      <c r="H2930" s="112">
        <v>130204</v>
      </c>
    </row>
    <row r="2931" spans="1:8" ht="15">
      <c r="A2931" s="108" t="s">
        <v>1192</v>
      </c>
      <c r="B2931" s="109">
        <v>40188</v>
      </c>
      <c r="C2931" s="110">
        <v>2010</v>
      </c>
      <c r="D2931" s="111" t="s">
        <v>1347</v>
      </c>
      <c r="E2931" s="111">
        <v>2</v>
      </c>
      <c r="F2931" s="111">
        <v>10</v>
      </c>
      <c r="G2931" s="111" t="s">
        <v>281</v>
      </c>
      <c r="H2931" s="112">
        <v>59284</v>
      </c>
    </row>
    <row r="2932" spans="1:8" ht="15">
      <c r="A2932" s="108" t="s">
        <v>1192</v>
      </c>
      <c r="B2932" s="109">
        <v>40189</v>
      </c>
      <c r="C2932" s="110">
        <v>2010</v>
      </c>
      <c r="D2932" s="111" t="s">
        <v>1347</v>
      </c>
      <c r="E2932" s="111">
        <v>2</v>
      </c>
      <c r="F2932" s="111">
        <v>11</v>
      </c>
      <c r="G2932" s="111" t="s">
        <v>282</v>
      </c>
      <c r="H2932" s="112">
        <v>60874</v>
      </c>
    </row>
    <row r="2933" spans="1:8" ht="15">
      <c r="A2933" s="108" t="s">
        <v>1192</v>
      </c>
      <c r="B2933" s="109">
        <v>40190</v>
      </c>
      <c r="C2933" s="110">
        <v>2010</v>
      </c>
      <c r="D2933" s="111" t="s">
        <v>1347</v>
      </c>
      <c r="E2933" s="111">
        <v>2</v>
      </c>
      <c r="F2933" s="111">
        <v>12</v>
      </c>
      <c r="G2933" s="111" t="s">
        <v>1343</v>
      </c>
      <c r="H2933" s="112">
        <v>105864</v>
      </c>
    </row>
    <row r="2934" spans="1:8" ht="15">
      <c r="A2934" s="108" t="s">
        <v>1192</v>
      </c>
      <c r="B2934" s="109">
        <v>40191</v>
      </c>
      <c r="C2934" s="110">
        <v>2010</v>
      </c>
      <c r="D2934" s="111" t="s">
        <v>1347</v>
      </c>
      <c r="E2934" s="111">
        <v>2</v>
      </c>
      <c r="F2934" s="111">
        <v>13</v>
      </c>
      <c r="G2934" s="111" t="s">
        <v>1342</v>
      </c>
      <c r="H2934" s="112">
        <v>62284</v>
      </c>
    </row>
    <row r="2935" spans="1:8" ht="15">
      <c r="A2935" s="108" t="s">
        <v>1192</v>
      </c>
      <c r="B2935" s="109">
        <v>40192</v>
      </c>
      <c r="C2935" s="110">
        <v>2010</v>
      </c>
      <c r="D2935" s="111" t="s">
        <v>1347</v>
      </c>
      <c r="E2935" s="111">
        <v>2</v>
      </c>
      <c r="F2935" s="111">
        <v>14</v>
      </c>
      <c r="G2935" s="111" t="s">
        <v>278</v>
      </c>
      <c r="H2935" s="112">
        <v>64932</v>
      </c>
    </row>
    <row r="2936" spans="1:8" ht="15">
      <c r="A2936" s="108" t="s">
        <v>1192</v>
      </c>
      <c r="B2936" s="109">
        <v>40193</v>
      </c>
      <c r="C2936" s="110">
        <v>2010</v>
      </c>
      <c r="D2936" s="111" t="s">
        <v>1347</v>
      </c>
      <c r="E2936" s="111">
        <v>3</v>
      </c>
      <c r="F2936" s="111">
        <v>15</v>
      </c>
      <c r="G2936" s="111" t="s">
        <v>279</v>
      </c>
      <c r="H2936" s="112">
        <v>122078</v>
      </c>
    </row>
    <row r="2937" spans="1:8" ht="15">
      <c r="A2937" s="108" t="s">
        <v>1192</v>
      </c>
      <c r="B2937" s="109">
        <v>40194</v>
      </c>
      <c r="C2937" s="110">
        <v>2010</v>
      </c>
      <c r="D2937" s="111" t="s">
        <v>1347</v>
      </c>
      <c r="E2937" s="111">
        <v>3</v>
      </c>
      <c r="F2937" s="111">
        <v>16</v>
      </c>
      <c r="G2937" s="111" t="s">
        <v>280</v>
      </c>
      <c r="H2937" s="112">
        <v>125325</v>
      </c>
    </row>
    <row r="2938" spans="1:8" ht="15">
      <c r="A2938" s="108" t="s">
        <v>1192</v>
      </c>
      <c r="B2938" s="109">
        <v>40195</v>
      </c>
      <c r="C2938" s="110">
        <v>2010</v>
      </c>
      <c r="D2938" s="111" t="s">
        <v>1347</v>
      </c>
      <c r="E2938" s="111">
        <v>3</v>
      </c>
      <c r="F2938" s="111">
        <v>17</v>
      </c>
      <c r="G2938" s="111" t="s">
        <v>281</v>
      </c>
      <c r="H2938" s="112">
        <v>117459</v>
      </c>
    </row>
    <row r="2939" spans="1:8" ht="15">
      <c r="A2939" s="108" t="s">
        <v>1192</v>
      </c>
      <c r="B2939" s="109">
        <v>40196</v>
      </c>
      <c r="C2939" s="110">
        <v>2010</v>
      </c>
      <c r="D2939" s="111" t="s">
        <v>1347</v>
      </c>
      <c r="E2939" s="111">
        <v>3</v>
      </c>
      <c r="F2939" s="111">
        <v>18</v>
      </c>
      <c r="G2939" s="111" t="s">
        <v>282</v>
      </c>
      <c r="H2939" s="112">
        <v>123427</v>
      </c>
    </row>
    <row r="2940" spans="1:8" ht="15">
      <c r="A2940" s="108" t="s">
        <v>1192</v>
      </c>
      <c r="B2940" s="109">
        <v>40197</v>
      </c>
      <c r="C2940" s="110">
        <v>2010</v>
      </c>
      <c r="D2940" s="111" t="s">
        <v>1347</v>
      </c>
      <c r="E2940" s="111">
        <v>3</v>
      </c>
      <c r="F2940" s="111">
        <v>19</v>
      </c>
      <c r="G2940" s="111" t="s">
        <v>1343</v>
      </c>
      <c r="H2940" s="112">
        <v>86966</v>
      </c>
    </row>
    <row r="2941" spans="1:8" ht="15">
      <c r="A2941" s="108" t="s">
        <v>1192</v>
      </c>
      <c r="B2941" s="109">
        <v>40198</v>
      </c>
      <c r="C2941" s="110">
        <v>2010</v>
      </c>
      <c r="D2941" s="111" t="s">
        <v>1347</v>
      </c>
      <c r="E2941" s="111">
        <v>3</v>
      </c>
      <c r="F2941" s="111">
        <v>20</v>
      </c>
      <c r="G2941" s="111" t="s">
        <v>1342</v>
      </c>
      <c r="H2941" s="112">
        <v>90569</v>
      </c>
    </row>
    <row r="2942" spans="1:8" ht="15">
      <c r="A2942" s="108" t="s">
        <v>1192</v>
      </c>
      <c r="B2942" s="109">
        <v>40199</v>
      </c>
      <c r="C2942" s="110">
        <v>2010</v>
      </c>
      <c r="D2942" s="111" t="s">
        <v>1347</v>
      </c>
      <c r="E2942" s="111">
        <v>3</v>
      </c>
      <c r="F2942" s="111">
        <v>21</v>
      </c>
      <c r="G2942" s="111" t="s">
        <v>278</v>
      </c>
      <c r="H2942" s="112">
        <v>92643</v>
      </c>
    </row>
    <row r="2943" spans="1:8" ht="15">
      <c r="A2943" s="108" t="s">
        <v>1192</v>
      </c>
      <c r="B2943" s="109">
        <v>40200</v>
      </c>
      <c r="C2943" s="110">
        <v>2010</v>
      </c>
      <c r="D2943" s="111" t="s">
        <v>1347</v>
      </c>
      <c r="E2943" s="111">
        <v>4</v>
      </c>
      <c r="F2943" s="111">
        <v>22</v>
      </c>
      <c r="G2943" s="111" t="s">
        <v>279</v>
      </c>
      <c r="H2943" s="112">
        <v>101210</v>
      </c>
    </row>
    <row r="2944" spans="1:8" ht="15">
      <c r="A2944" s="108" t="s">
        <v>1192</v>
      </c>
      <c r="B2944" s="109">
        <v>40201</v>
      </c>
      <c r="C2944" s="110">
        <v>2010</v>
      </c>
      <c r="D2944" s="111" t="s">
        <v>1347</v>
      </c>
      <c r="E2944" s="111">
        <v>4</v>
      </c>
      <c r="F2944" s="111">
        <v>23</v>
      </c>
      <c r="G2944" s="111" t="s">
        <v>280</v>
      </c>
      <c r="H2944" s="112">
        <v>63564</v>
      </c>
    </row>
    <row r="2945" spans="1:8" ht="15">
      <c r="A2945" s="108" t="s">
        <v>1192</v>
      </c>
      <c r="B2945" s="109">
        <v>40202</v>
      </c>
      <c r="C2945" s="110">
        <v>2010</v>
      </c>
      <c r="D2945" s="111" t="s">
        <v>1347</v>
      </c>
      <c r="E2945" s="111">
        <v>4</v>
      </c>
      <c r="F2945" s="111">
        <v>24</v>
      </c>
      <c r="G2945" s="111" t="s">
        <v>281</v>
      </c>
      <c r="H2945" s="112">
        <v>69279</v>
      </c>
    </row>
    <row r="2946" spans="1:8" ht="15">
      <c r="A2946" s="108" t="s">
        <v>1192</v>
      </c>
      <c r="B2946" s="109">
        <v>40203</v>
      </c>
      <c r="C2946" s="110">
        <v>2010</v>
      </c>
      <c r="D2946" s="111" t="s">
        <v>1347</v>
      </c>
      <c r="E2946" s="111">
        <v>4</v>
      </c>
      <c r="F2946" s="111">
        <v>25</v>
      </c>
      <c r="G2946" s="111" t="s">
        <v>282</v>
      </c>
      <c r="H2946" s="112">
        <v>85252</v>
      </c>
    </row>
    <row r="2947" spans="1:8" ht="15">
      <c r="A2947" s="108" t="s">
        <v>1192</v>
      </c>
      <c r="B2947" s="109">
        <v>40204</v>
      </c>
      <c r="C2947" s="110">
        <v>2010</v>
      </c>
      <c r="D2947" s="111" t="s">
        <v>1347</v>
      </c>
      <c r="E2947" s="111">
        <v>4</v>
      </c>
      <c r="F2947" s="111">
        <v>26</v>
      </c>
      <c r="G2947" s="111" t="s">
        <v>1343</v>
      </c>
      <c r="H2947" s="112">
        <v>95003</v>
      </c>
    </row>
    <row r="2948" spans="1:8" ht="15">
      <c r="A2948" s="108" t="s">
        <v>1192</v>
      </c>
      <c r="B2948" s="109">
        <v>40205</v>
      </c>
      <c r="C2948" s="110">
        <v>2010</v>
      </c>
      <c r="D2948" s="111" t="s">
        <v>1347</v>
      </c>
      <c r="E2948" s="111">
        <v>4</v>
      </c>
      <c r="F2948" s="111">
        <v>27</v>
      </c>
      <c r="G2948" s="111" t="s">
        <v>1342</v>
      </c>
      <c r="H2948" s="112">
        <v>114507</v>
      </c>
    </row>
    <row r="2949" spans="1:8" ht="15">
      <c r="A2949" s="108" t="s">
        <v>1192</v>
      </c>
      <c r="B2949" s="109">
        <v>40206</v>
      </c>
      <c r="C2949" s="110">
        <v>2010</v>
      </c>
      <c r="D2949" s="111" t="s">
        <v>1347</v>
      </c>
      <c r="E2949" s="111">
        <v>4</v>
      </c>
      <c r="F2949" s="111">
        <v>28</v>
      </c>
      <c r="G2949" s="111" t="s">
        <v>278</v>
      </c>
      <c r="H2949" s="112">
        <v>125762</v>
      </c>
    </row>
    <row r="2950" spans="1:8" ht="15">
      <c r="A2950" s="108" t="s">
        <v>1192</v>
      </c>
      <c r="B2950" s="109">
        <v>40207</v>
      </c>
      <c r="C2950" s="110">
        <v>2010</v>
      </c>
      <c r="D2950" s="111" t="s">
        <v>1347</v>
      </c>
      <c r="E2950" s="111">
        <v>5</v>
      </c>
      <c r="F2950" s="111">
        <v>29</v>
      </c>
      <c r="G2950" s="111" t="s">
        <v>279</v>
      </c>
      <c r="H2950" s="112">
        <v>74926</v>
      </c>
    </row>
    <row r="2951" spans="1:8" ht="15">
      <c r="A2951" s="108" t="s">
        <v>1192</v>
      </c>
      <c r="B2951" s="109">
        <v>40208</v>
      </c>
      <c r="C2951" s="110">
        <v>2010</v>
      </c>
      <c r="D2951" s="111" t="s">
        <v>1347</v>
      </c>
      <c r="E2951" s="111">
        <v>5</v>
      </c>
      <c r="F2951" s="111">
        <v>30</v>
      </c>
      <c r="G2951" s="111" t="s">
        <v>280</v>
      </c>
      <c r="H2951" s="112">
        <v>95465</v>
      </c>
    </row>
    <row r="2952" spans="1:8" ht="15">
      <c r="A2952" s="108" t="s">
        <v>1192</v>
      </c>
      <c r="B2952" s="109">
        <v>40209</v>
      </c>
      <c r="C2952" s="110">
        <v>2010</v>
      </c>
      <c r="D2952" s="111" t="s">
        <v>1347</v>
      </c>
      <c r="E2952" s="111">
        <v>5</v>
      </c>
      <c r="F2952" s="111">
        <v>31</v>
      </c>
      <c r="G2952" s="111" t="s">
        <v>281</v>
      </c>
      <c r="H2952" s="112">
        <v>53843</v>
      </c>
    </row>
    <row r="2953" spans="1:8" ht="15">
      <c r="A2953" s="108" t="s">
        <v>1192</v>
      </c>
      <c r="B2953" s="109">
        <v>40210</v>
      </c>
      <c r="C2953" s="110">
        <v>2010</v>
      </c>
      <c r="D2953" s="111" t="s">
        <v>223</v>
      </c>
      <c r="E2953" s="111">
        <v>1</v>
      </c>
      <c r="F2953" s="111">
        <v>1</v>
      </c>
      <c r="G2953" s="111" t="s">
        <v>282</v>
      </c>
      <c r="H2953" s="112">
        <v>30025</v>
      </c>
    </row>
    <row r="2954" spans="1:8" ht="15">
      <c r="A2954" s="108" t="s">
        <v>1192</v>
      </c>
      <c r="B2954" s="109">
        <v>40211</v>
      </c>
      <c r="C2954" s="110">
        <v>2010</v>
      </c>
      <c r="D2954" s="111" t="s">
        <v>223</v>
      </c>
      <c r="E2954" s="111">
        <v>1</v>
      </c>
      <c r="F2954" s="111">
        <v>2</v>
      </c>
      <c r="G2954" s="111" t="s">
        <v>1343</v>
      </c>
      <c r="H2954" s="112">
        <v>36926</v>
      </c>
    </row>
    <row r="2955" spans="1:8" ht="15">
      <c r="A2955" s="108" t="s">
        <v>1192</v>
      </c>
      <c r="B2955" s="109">
        <v>40212</v>
      </c>
      <c r="C2955" s="110">
        <v>2010</v>
      </c>
      <c r="D2955" s="111" t="s">
        <v>223</v>
      </c>
      <c r="E2955" s="111">
        <v>1</v>
      </c>
      <c r="F2955" s="111">
        <v>3</v>
      </c>
      <c r="G2955" s="111" t="s">
        <v>1342</v>
      </c>
      <c r="H2955" s="112">
        <v>42973</v>
      </c>
    </row>
    <row r="2956" spans="1:8" ht="15">
      <c r="A2956" s="108" t="s">
        <v>1192</v>
      </c>
      <c r="B2956" s="109">
        <v>40213</v>
      </c>
      <c r="C2956" s="110">
        <v>2010</v>
      </c>
      <c r="D2956" s="111" t="s">
        <v>223</v>
      </c>
      <c r="E2956" s="111">
        <v>1</v>
      </c>
      <c r="F2956" s="111">
        <v>4</v>
      </c>
      <c r="G2956" s="111" t="s">
        <v>278</v>
      </c>
      <c r="H2956" s="112">
        <v>62781</v>
      </c>
    </row>
    <row r="2957" spans="1:8" ht="15">
      <c r="A2957" s="108" t="s">
        <v>1192</v>
      </c>
      <c r="B2957" s="109">
        <v>40214</v>
      </c>
      <c r="C2957" s="110">
        <v>2010</v>
      </c>
      <c r="D2957" s="111" t="s">
        <v>223</v>
      </c>
      <c r="E2957" s="111">
        <v>1</v>
      </c>
      <c r="F2957" s="111">
        <v>5</v>
      </c>
      <c r="G2957" s="111" t="s">
        <v>279</v>
      </c>
      <c r="H2957" s="112">
        <v>59412</v>
      </c>
    </row>
    <row r="2958" spans="1:8" ht="15">
      <c r="A2958" s="108" t="s">
        <v>1192</v>
      </c>
      <c r="B2958" s="109">
        <v>40215</v>
      </c>
      <c r="C2958" s="110">
        <v>2010</v>
      </c>
      <c r="D2958" s="111" t="s">
        <v>223</v>
      </c>
      <c r="E2958" s="111">
        <v>1</v>
      </c>
      <c r="F2958" s="111">
        <v>6</v>
      </c>
      <c r="G2958" s="111" t="s">
        <v>280</v>
      </c>
      <c r="H2958" s="112">
        <v>84815</v>
      </c>
    </row>
    <row r="2959" spans="1:8" ht="15">
      <c r="A2959" s="108" t="s">
        <v>1192</v>
      </c>
      <c r="B2959" s="109">
        <v>40216</v>
      </c>
      <c r="C2959" s="110">
        <v>2010</v>
      </c>
      <c r="D2959" s="111" t="s">
        <v>223</v>
      </c>
      <c r="E2959" s="111">
        <v>1</v>
      </c>
      <c r="F2959" s="111">
        <v>7</v>
      </c>
      <c r="G2959" s="111" t="s">
        <v>281</v>
      </c>
      <c r="H2959" s="112">
        <v>27578</v>
      </c>
    </row>
    <row r="2960" spans="1:8" ht="15">
      <c r="A2960" s="108" t="s">
        <v>1192</v>
      </c>
      <c r="B2960" s="109">
        <v>40217</v>
      </c>
      <c r="C2960" s="110">
        <v>2010</v>
      </c>
      <c r="D2960" s="111" t="s">
        <v>223</v>
      </c>
      <c r="E2960" s="111">
        <v>2</v>
      </c>
      <c r="F2960" s="111">
        <v>8</v>
      </c>
      <c r="G2960" s="111" t="s">
        <v>282</v>
      </c>
      <c r="H2960" s="112">
        <v>65774</v>
      </c>
    </row>
    <row r="2961" spans="1:8" ht="15">
      <c r="A2961" s="108" t="s">
        <v>1192</v>
      </c>
      <c r="B2961" s="109">
        <v>40218</v>
      </c>
      <c r="C2961" s="110">
        <v>2010</v>
      </c>
      <c r="D2961" s="111" t="s">
        <v>223</v>
      </c>
      <c r="E2961" s="111">
        <v>2</v>
      </c>
      <c r="F2961" s="111">
        <v>9</v>
      </c>
      <c r="G2961" s="111" t="s">
        <v>1343</v>
      </c>
      <c r="H2961" s="112">
        <v>58311</v>
      </c>
    </row>
    <row r="2962" spans="1:8" ht="15">
      <c r="A2962" s="108" t="s">
        <v>1192</v>
      </c>
      <c r="B2962" s="109">
        <v>40219</v>
      </c>
      <c r="C2962" s="110">
        <v>2010</v>
      </c>
      <c r="D2962" s="111" t="s">
        <v>223</v>
      </c>
      <c r="E2962" s="111">
        <v>2</v>
      </c>
      <c r="F2962" s="111">
        <v>10</v>
      </c>
      <c r="G2962" s="111" t="s">
        <v>1342</v>
      </c>
      <c r="H2962" s="112">
        <v>71244</v>
      </c>
    </row>
    <row r="2963" spans="1:8" ht="15">
      <c r="A2963" s="108" t="s">
        <v>1192</v>
      </c>
      <c r="B2963" s="109">
        <v>40220</v>
      </c>
      <c r="C2963" s="110">
        <v>2010</v>
      </c>
      <c r="D2963" s="111" t="s">
        <v>223</v>
      </c>
      <c r="E2963" s="111">
        <v>2</v>
      </c>
      <c r="F2963" s="111">
        <v>11</v>
      </c>
      <c r="G2963" s="111" t="s">
        <v>278</v>
      </c>
      <c r="H2963" s="112">
        <v>66262</v>
      </c>
    </row>
    <row r="2964" spans="1:8" ht="15">
      <c r="A2964" s="108" t="s">
        <v>1192</v>
      </c>
      <c r="B2964" s="109">
        <v>40221</v>
      </c>
      <c r="C2964" s="110">
        <v>2010</v>
      </c>
      <c r="D2964" s="111" t="s">
        <v>223</v>
      </c>
      <c r="E2964" s="111">
        <v>2</v>
      </c>
      <c r="F2964" s="111">
        <v>12</v>
      </c>
      <c r="G2964" s="111" t="s">
        <v>279</v>
      </c>
      <c r="H2964" s="112">
        <v>82416</v>
      </c>
    </row>
    <row r="2965" spans="1:8" ht="15">
      <c r="A2965" s="108" t="s">
        <v>1192</v>
      </c>
      <c r="B2965" s="109">
        <v>40222</v>
      </c>
      <c r="C2965" s="110">
        <v>2010</v>
      </c>
      <c r="D2965" s="111" t="s">
        <v>223</v>
      </c>
      <c r="E2965" s="111">
        <v>2</v>
      </c>
      <c r="F2965" s="111">
        <v>13</v>
      </c>
      <c r="G2965" s="111" t="s">
        <v>280</v>
      </c>
      <c r="H2965" s="112">
        <v>37556</v>
      </c>
    </row>
    <row r="2966" spans="1:8" ht="15">
      <c r="A2966" s="108" t="s">
        <v>1192</v>
      </c>
      <c r="B2966" s="109">
        <v>40223</v>
      </c>
      <c r="C2966" s="110">
        <v>2010</v>
      </c>
      <c r="D2966" s="111" t="s">
        <v>223</v>
      </c>
      <c r="E2966" s="111">
        <v>2</v>
      </c>
      <c r="F2966" s="111">
        <v>14</v>
      </c>
      <c r="G2966" s="111" t="s">
        <v>281</v>
      </c>
      <c r="H2966" s="112">
        <v>62215</v>
      </c>
    </row>
    <row r="2967" spans="1:8" ht="15">
      <c r="A2967" s="108" t="s">
        <v>1192</v>
      </c>
      <c r="B2967" s="109">
        <v>40224</v>
      </c>
      <c r="C2967" s="110">
        <v>2010</v>
      </c>
      <c r="D2967" s="111" t="s">
        <v>223</v>
      </c>
      <c r="E2967" s="111">
        <v>3</v>
      </c>
      <c r="F2967" s="111">
        <v>15</v>
      </c>
      <c r="G2967" s="111" t="s">
        <v>282</v>
      </c>
      <c r="H2967" s="112">
        <v>64173</v>
      </c>
    </row>
    <row r="2968" spans="1:8" ht="15">
      <c r="A2968" s="108" t="s">
        <v>1192</v>
      </c>
      <c r="B2968" s="109">
        <v>40225</v>
      </c>
      <c r="C2968" s="110">
        <v>2010</v>
      </c>
      <c r="D2968" s="111" t="s">
        <v>223</v>
      </c>
      <c r="E2968" s="111">
        <v>3</v>
      </c>
      <c r="F2968" s="111">
        <v>16</v>
      </c>
      <c r="G2968" s="111" t="s">
        <v>1343</v>
      </c>
      <c r="H2968" s="112">
        <v>71924</v>
      </c>
    </row>
    <row r="2969" spans="1:8" ht="15">
      <c r="A2969" s="108" t="s">
        <v>1192</v>
      </c>
      <c r="B2969" s="109">
        <v>40226</v>
      </c>
      <c r="C2969" s="110">
        <v>2010</v>
      </c>
      <c r="D2969" s="111" t="s">
        <v>223</v>
      </c>
      <c r="E2969" s="111">
        <v>3</v>
      </c>
      <c r="F2969" s="111">
        <v>17</v>
      </c>
      <c r="G2969" s="111" t="s">
        <v>1342</v>
      </c>
      <c r="H2969" s="112">
        <v>25592</v>
      </c>
    </row>
    <row r="2970" spans="1:8" ht="15">
      <c r="A2970" s="108" t="s">
        <v>1192</v>
      </c>
      <c r="B2970" s="109">
        <v>40227</v>
      </c>
      <c r="C2970" s="110">
        <v>2010</v>
      </c>
      <c r="D2970" s="111" t="s">
        <v>223</v>
      </c>
      <c r="E2970" s="111">
        <v>3</v>
      </c>
      <c r="F2970" s="111">
        <v>18</v>
      </c>
      <c r="G2970" s="111" t="s">
        <v>278</v>
      </c>
      <c r="H2970" s="112">
        <v>62688</v>
      </c>
    </row>
    <row r="2971" spans="1:8" ht="15">
      <c r="A2971" s="108" t="s">
        <v>1192</v>
      </c>
      <c r="B2971" s="109">
        <v>40228</v>
      </c>
      <c r="C2971" s="110">
        <v>2010</v>
      </c>
      <c r="D2971" s="111" t="s">
        <v>223</v>
      </c>
      <c r="E2971" s="111">
        <v>3</v>
      </c>
      <c r="F2971" s="111">
        <v>19</v>
      </c>
      <c r="G2971" s="111" t="s">
        <v>279</v>
      </c>
      <c r="H2971" s="112">
        <v>48815</v>
      </c>
    </row>
    <row r="2972" spans="1:8" ht="15">
      <c r="A2972" s="108" t="s">
        <v>1192</v>
      </c>
      <c r="B2972" s="109">
        <v>40229</v>
      </c>
      <c r="C2972" s="110">
        <v>2010</v>
      </c>
      <c r="D2972" s="111" t="s">
        <v>223</v>
      </c>
      <c r="E2972" s="111">
        <v>3</v>
      </c>
      <c r="F2972" s="111">
        <v>20</v>
      </c>
      <c r="G2972" s="111" t="s">
        <v>280</v>
      </c>
      <c r="H2972" s="112">
        <v>66680</v>
      </c>
    </row>
    <row r="2973" spans="1:8" ht="15">
      <c r="A2973" s="108" t="s">
        <v>1192</v>
      </c>
      <c r="B2973" s="109">
        <v>40230</v>
      </c>
      <c r="C2973" s="110">
        <v>2010</v>
      </c>
      <c r="D2973" s="111" t="s">
        <v>223</v>
      </c>
      <c r="E2973" s="111">
        <v>3</v>
      </c>
      <c r="F2973" s="111">
        <v>21</v>
      </c>
      <c r="G2973" s="111" t="s">
        <v>281</v>
      </c>
      <c r="H2973" s="112">
        <v>70684</v>
      </c>
    </row>
    <row r="2974" spans="1:8" ht="15">
      <c r="A2974" s="108" t="s">
        <v>1192</v>
      </c>
      <c r="B2974" s="109">
        <v>40231</v>
      </c>
      <c r="C2974" s="110">
        <v>2010</v>
      </c>
      <c r="D2974" s="111" t="s">
        <v>223</v>
      </c>
      <c r="E2974" s="111">
        <v>4</v>
      </c>
      <c r="F2974" s="111">
        <v>22</v>
      </c>
      <c r="G2974" s="111" t="s">
        <v>282</v>
      </c>
      <c r="H2974" s="112">
        <v>75344</v>
      </c>
    </row>
    <row r="2975" spans="1:8" ht="15">
      <c r="A2975" s="108" t="s">
        <v>1192</v>
      </c>
      <c r="B2975" s="109">
        <v>40232</v>
      </c>
      <c r="C2975" s="110">
        <v>2010</v>
      </c>
      <c r="D2975" s="111" t="s">
        <v>223</v>
      </c>
      <c r="E2975" s="111">
        <v>4</v>
      </c>
      <c r="F2975" s="111">
        <v>23</v>
      </c>
      <c r="G2975" s="111" t="s">
        <v>1343</v>
      </c>
      <c r="H2975" s="112">
        <v>76978</v>
      </c>
    </row>
    <row r="2976" spans="1:8" ht="15">
      <c r="A2976" s="108" t="s">
        <v>1192</v>
      </c>
      <c r="B2976" s="109">
        <v>40233</v>
      </c>
      <c r="C2976" s="110">
        <v>2010</v>
      </c>
      <c r="D2976" s="111" t="s">
        <v>223</v>
      </c>
      <c r="E2976" s="111">
        <v>4</v>
      </c>
      <c r="F2976" s="111">
        <v>24</v>
      </c>
      <c r="G2976" s="111" t="s">
        <v>1342</v>
      </c>
      <c r="H2976" s="112">
        <v>87726</v>
      </c>
    </row>
    <row r="2977" spans="1:8" ht="15">
      <c r="A2977" s="108" t="s">
        <v>1192</v>
      </c>
      <c r="B2977" s="109">
        <v>40234</v>
      </c>
      <c r="C2977" s="110">
        <v>2010</v>
      </c>
      <c r="D2977" s="111" t="s">
        <v>223</v>
      </c>
      <c r="E2977" s="111">
        <v>4</v>
      </c>
      <c r="F2977" s="111">
        <v>25</v>
      </c>
      <c r="G2977" s="111" t="s">
        <v>278</v>
      </c>
      <c r="H2977" s="112">
        <v>79318</v>
      </c>
    </row>
    <row r="2978" spans="1:8" ht="15">
      <c r="A2978" s="108" t="s">
        <v>1192</v>
      </c>
      <c r="B2978" s="109">
        <v>40235</v>
      </c>
      <c r="C2978" s="110">
        <v>2010</v>
      </c>
      <c r="D2978" s="111" t="s">
        <v>223</v>
      </c>
      <c r="E2978" s="111">
        <v>4</v>
      </c>
      <c r="F2978" s="111">
        <v>26</v>
      </c>
      <c r="G2978" s="111" t="s">
        <v>279</v>
      </c>
      <c r="H2978" s="112">
        <v>41452</v>
      </c>
    </row>
    <row r="2979" spans="1:8" ht="15">
      <c r="A2979" s="108" t="s">
        <v>1192</v>
      </c>
      <c r="B2979" s="109">
        <v>40236</v>
      </c>
      <c r="C2979" s="110">
        <v>2010</v>
      </c>
      <c r="D2979" s="111" t="s">
        <v>223</v>
      </c>
      <c r="E2979" s="111">
        <v>4</v>
      </c>
      <c r="F2979" s="111">
        <v>27</v>
      </c>
      <c r="G2979" s="111" t="s">
        <v>280</v>
      </c>
      <c r="H2979" s="112">
        <v>80798</v>
      </c>
    </row>
    <row r="2980" spans="1:8" ht="15">
      <c r="A2980" s="108" t="s">
        <v>1192</v>
      </c>
      <c r="B2980" s="109">
        <v>40237</v>
      </c>
      <c r="C2980" s="110">
        <v>2010</v>
      </c>
      <c r="D2980" s="111" t="s">
        <v>223</v>
      </c>
      <c r="E2980" s="111">
        <v>4</v>
      </c>
      <c r="F2980" s="111">
        <v>28</v>
      </c>
      <c r="G2980" s="111" t="s">
        <v>281</v>
      </c>
      <c r="H2980" s="112">
        <v>80767</v>
      </c>
    </row>
    <row r="2981" spans="1:8" ht="15">
      <c r="A2981" s="108" t="s">
        <v>1192</v>
      </c>
      <c r="B2981" s="109">
        <v>40238</v>
      </c>
      <c r="C2981" s="110">
        <v>2010</v>
      </c>
      <c r="D2981" s="111" t="s">
        <v>224</v>
      </c>
      <c r="E2981" s="111">
        <v>1</v>
      </c>
      <c r="F2981" s="111">
        <v>1</v>
      </c>
      <c r="G2981" s="111" t="s">
        <v>282</v>
      </c>
      <c r="H2981" s="112">
        <v>65702</v>
      </c>
    </row>
    <row r="2982" spans="1:8" ht="15">
      <c r="A2982" s="108" t="s">
        <v>1192</v>
      </c>
      <c r="B2982" s="109">
        <v>40239</v>
      </c>
      <c r="C2982" s="110">
        <v>2010</v>
      </c>
      <c r="D2982" s="111" t="s">
        <v>224</v>
      </c>
      <c r="E2982" s="111">
        <v>1</v>
      </c>
      <c r="F2982" s="111">
        <v>2</v>
      </c>
      <c r="G2982" s="111" t="s">
        <v>1343</v>
      </c>
      <c r="H2982" s="112">
        <v>57124</v>
      </c>
    </row>
    <row r="2983" spans="1:8" ht="15">
      <c r="A2983" s="108" t="s">
        <v>1192</v>
      </c>
      <c r="B2983" s="109">
        <v>40240</v>
      </c>
      <c r="C2983" s="110">
        <v>2010</v>
      </c>
      <c r="D2983" s="111" t="s">
        <v>224</v>
      </c>
      <c r="E2983" s="111">
        <v>1</v>
      </c>
      <c r="F2983" s="111">
        <v>3</v>
      </c>
      <c r="G2983" s="111" t="s">
        <v>1342</v>
      </c>
      <c r="H2983" s="112">
        <v>34021</v>
      </c>
    </row>
    <row r="2984" spans="1:8" ht="15">
      <c r="A2984" s="108" t="s">
        <v>1192</v>
      </c>
      <c r="B2984" s="109">
        <v>40241</v>
      </c>
      <c r="C2984" s="110">
        <v>2010</v>
      </c>
      <c r="D2984" s="111" t="s">
        <v>224</v>
      </c>
      <c r="E2984" s="111">
        <v>1</v>
      </c>
      <c r="F2984" s="111">
        <v>4</v>
      </c>
      <c r="G2984" s="111" t="s">
        <v>278</v>
      </c>
      <c r="H2984" s="112">
        <v>77726</v>
      </c>
    </row>
    <row r="2985" spans="1:8" ht="15">
      <c r="A2985" s="108" t="s">
        <v>1192</v>
      </c>
      <c r="B2985" s="109">
        <v>40242</v>
      </c>
      <c r="C2985" s="110">
        <v>2010</v>
      </c>
      <c r="D2985" s="111" t="s">
        <v>224</v>
      </c>
      <c r="E2985" s="111">
        <v>1</v>
      </c>
      <c r="F2985" s="111">
        <v>5</v>
      </c>
      <c r="G2985" s="111" t="s">
        <v>279</v>
      </c>
      <c r="H2985" s="112">
        <v>30025</v>
      </c>
    </row>
    <row r="2986" spans="1:8" ht="15">
      <c r="A2986" s="108" t="s">
        <v>1192</v>
      </c>
      <c r="B2986" s="109">
        <v>40243</v>
      </c>
      <c r="C2986" s="110">
        <v>2010</v>
      </c>
      <c r="D2986" s="111" t="s">
        <v>224</v>
      </c>
      <c r="E2986" s="111">
        <v>1</v>
      </c>
      <c r="F2986" s="111">
        <v>6</v>
      </c>
      <c r="G2986" s="111" t="s">
        <v>280</v>
      </c>
      <c r="H2986" s="112">
        <v>31817</v>
      </c>
    </row>
    <row r="2987" spans="1:8" ht="15">
      <c r="A2987" s="108" t="s">
        <v>1192</v>
      </c>
      <c r="B2987" s="109">
        <v>40244</v>
      </c>
      <c r="C2987" s="110">
        <v>2010</v>
      </c>
      <c r="D2987" s="111" t="s">
        <v>224</v>
      </c>
      <c r="E2987" s="111">
        <v>1</v>
      </c>
      <c r="F2987" s="111">
        <v>7</v>
      </c>
      <c r="G2987" s="111" t="s">
        <v>281</v>
      </c>
      <c r="H2987" s="112">
        <v>25631</v>
      </c>
    </row>
    <row r="2988" spans="1:8" ht="15">
      <c r="A2988" s="108" t="s">
        <v>1192</v>
      </c>
      <c r="B2988" s="109">
        <v>40245</v>
      </c>
      <c r="C2988" s="110">
        <v>2010</v>
      </c>
      <c r="D2988" s="111" t="s">
        <v>224</v>
      </c>
      <c r="E2988" s="111">
        <v>2</v>
      </c>
      <c r="F2988" s="111">
        <v>8</v>
      </c>
      <c r="G2988" s="111" t="s">
        <v>282</v>
      </c>
      <c r="H2988" s="112">
        <v>55450</v>
      </c>
    </row>
    <row r="2989" spans="1:8" ht="15">
      <c r="A2989" s="108" t="s">
        <v>1192</v>
      </c>
      <c r="B2989" s="109">
        <v>40246</v>
      </c>
      <c r="C2989" s="110">
        <v>2010</v>
      </c>
      <c r="D2989" s="111" t="s">
        <v>224</v>
      </c>
      <c r="E2989" s="111">
        <v>2</v>
      </c>
      <c r="F2989" s="111">
        <v>9</v>
      </c>
      <c r="G2989" s="111" t="s">
        <v>1343</v>
      </c>
      <c r="H2989" s="112">
        <v>44415</v>
      </c>
    </row>
    <row r="2990" spans="1:8" ht="15">
      <c r="A2990" s="108" t="s">
        <v>1192</v>
      </c>
      <c r="B2990" s="109">
        <v>40247</v>
      </c>
      <c r="C2990" s="110">
        <v>2010</v>
      </c>
      <c r="D2990" s="111" t="s">
        <v>224</v>
      </c>
      <c r="E2990" s="111">
        <v>2</v>
      </c>
      <c r="F2990" s="111">
        <v>10</v>
      </c>
      <c r="G2990" s="111" t="s">
        <v>1342</v>
      </c>
      <c r="H2990" s="112">
        <v>18692</v>
      </c>
    </row>
    <row r="2991" spans="1:8" ht="15">
      <c r="A2991" s="108" t="s">
        <v>1192</v>
      </c>
      <c r="B2991" s="109">
        <v>40248</v>
      </c>
      <c r="C2991" s="110">
        <v>2010</v>
      </c>
      <c r="D2991" s="111" t="s">
        <v>224</v>
      </c>
      <c r="E2991" s="111">
        <v>2</v>
      </c>
      <c r="F2991" s="111">
        <v>11</v>
      </c>
      <c r="G2991" s="111" t="s">
        <v>278</v>
      </c>
      <c r="H2991" s="112">
        <v>18077</v>
      </c>
    </row>
    <row r="2992" spans="1:8" ht="15">
      <c r="A2992" s="108" t="s">
        <v>1192</v>
      </c>
      <c r="B2992" s="109">
        <v>40249</v>
      </c>
      <c r="C2992" s="110">
        <v>2010</v>
      </c>
      <c r="D2992" s="111" t="s">
        <v>224</v>
      </c>
      <c r="E2992" s="111">
        <v>2</v>
      </c>
      <c r="F2992" s="111">
        <v>12</v>
      </c>
      <c r="G2992" s="111" t="s">
        <v>279</v>
      </c>
      <c r="H2992" s="112">
        <v>66779</v>
      </c>
    </row>
    <row r="2993" spans="1:8" ht="15">
      <c r="A2993" s="108" t="s">
        <v>1192</v>
      </c>
      <c r="B2993" s="109">
        <v>40250</v>
      </c>
      <c r="C2993" s="110">
        <v>2010</v>
      </c>
      <c r="D2993" s="111" t="s">
        <v>224</v>
      </c>
      <c r="E2993" s="111">
        <v>2</v>
      </c>
      <c r="F2993" s="111">
        <v>13</v>
      </c>
      <c r="G2993" s="111" t="s">
        <v>280</v>
      </c>
      <c r="H2993" s="112">
        <v>70964</v>
      </c>
    </row>
    <row r="2994" spans="1:8" ht="15">
      <c r="A2994" s="108" t="s">
        <v>1192</v>
      </c>
      <c r="B2994" s="109">
        <v>40251</v>
      </c>
      <c r="C2994" s="110">
        <v>2010</v>
      </c>
      <c r="D2994" s="111" t="s">
        <v>224</v>
      </c>
      <c r="E2994" s="111">
        <v>2</v>
      </c>
      <c r="F2994" s="111">
        <v>14</v>
      </c>
      <c r="G2994" s="111" t="s">
        <v>281</v>
      </c>
      <c r="H2994" s="112">
        <v>29649</v>
      </c>
    </row>
    <row r="2995" spans="1:8" ht="15">
      <c r="A2995" s="108" t="s">
        <v>1192</v>
      </c>
      <c r="B2995" s="109">
        <v>40252</v>
      </c>
      <c r="C2995" s="110">
        <v>2010</v>
      </c>
      <c r="D2995" s="111" t="s">
        <v>224</v>
      </c>
      <c r="E2995" s="111">
        <v>3</v>
      </c>
      <c r="F2995" s="111">
        <v>15</v>
      </c>
      <c r="G2995" s="111" t="s">
        <v>282</v>
      </c>
      <c r="H2995" s="112">
        <v>86898</v>
      </c>
    </row>
    <row r="2996" spans="1:8" ht="15">
      <c r="A2996" s="108" t="s">
        <v>1192</v>
      </c>
      <c r="B2996" s="109">
        <v>40253</v>
      </c>
      <c r="C2996" s="110">
        <v>2010</v>
      </c>
      <c r="D2996" s="111" t="s">
        <v>224</v>
      </c>
      <c r="E2996" s="111">
        <v>3</v>
      </c>
      <c r="F2996" s="111">
        <v>16</v>
      </c>
      <c r="G2996" s="111" t="s">
        <v>1343</v>
      </c>
      <c r="H2996" s="112">
        <v>44486</v>
      </c>
    </row>
    <row r="2997" spans="1:8" ht="15">
      <c r="A2997" s="108" t="s">
        <v>1192</v>
      </c>
      <c r="B2997" s="109">
        <v>40254</v>
      </c>
      <c r="C2997" s="110">
        <v>2010</v>
      </c>
      <c r="D2997" s="111" t="s">
        <v>224</v>
      </c>
      <c r="E2997" s="111">
        <v>3</v>
      </c>
      <c r="F2997" s="111">
        <v>17</v>
      </c>
      <c r="G2997" s="111" t="s">
        <v>1342</v>
      </c>
      <c r="H2997" s="112">
        <v>79700</v>
      </c>
    </row>
    <row r="2998" spans="1:8" ht="15">
      <c r="A2998" s="108" t="s">
        <v>1192</v>
      </c>
      <c r="B2998" s="109">
        <v>40255</v>
      </c>
      <c r="C2998" s="110">
        <v>2010</v>
      </c>
      <c r="D2998" s="111" t="s">
        <v>224</v>
      </c>
      <c r="E2998" s="111">
        <v>3</v>
      </c>
      <c r="F2998" s="111">
        <v>18</v>
      </c>
      <c r="G2998" s="111" t="s">
        <v>278</v>
      </c>
      <c r="H2998" s="112">
        <v>74934</v>
      </c>
    </row>
    <row r="2999" spans="1:8" ht="15">
      <c r="A2999" s="108" t="s">
        <v>1192</v>
      </c>
      <c r="B2999" s="109">
        <v>40256</v>
      </c>
      <c r="C2999" s="110">
        <v>2010</v>
      </c>
      <c r="D2999" s="111" t="s">
        <v>224</v>
      </c>
      <c r="E2999" s="111">
        <v>3</v>
      </c>
      <c r="F2999" s="111">
        <v>19</v>
      </c>
      <c r="G2999" s="111" t="s">
        <v>279</v>
      </c>
      <c r="H2999" s="112">
        <v>86233</v>
      </c>
    </row>
    <row r="3000" spans="1:8" ht="15">
      <c r="A3000" s="108" t="s">
        <v>1192</v>
      </c>
      <c r="B3000" s="109">
        <v>40257</v>
      </c>
      <c r="C3000" s="110">
        <v>2010</v>
      </c>
      <c r="D3000" s="111" t="s">
        <v>224</v>
      </c>
      <c r="E3000" s="111">
        <v>3</v>
      </c>
      <c r="F3000" s="111">
        <v>20</v>
      </c>
      <c r="G3000" s="111" t="s">
        <v>280</v>
      </c>
      <c r="H3000" s="112">
        <v>76763</v>
      </c>
    </row>
    <row r="3001" spans="1:8" ht="15">
      <c r="A3001" s="108" t="s">
        <v>1192</v>
      </c>
      <c r="B3001" s="109">
        <v>40258</v>
      </c>
      <c r="C3001" s="110">
        <v>2010</v>
      </c>
      <c r="D3001" s="111" t="s">
        <v>224</v>
      </c>
      <c r="E3001" s="111">
        <v>3</v>
      </c>
      <c r="F3001" s="111">
        <v>21</v>
      </c>
      <c r="G3001" s="111" t="s">
        <v>281</v>
      </c>
      <c r="H3001" s="112">
        <v>58661</v>
      </c>
    </row>
    <row r="3002" spans="1:8" ht="15">
      <c r="A3002" s="108" t="s">
        <v>1192</v>
      </c>
      <c r="B3002" s="109">
        <v>40259</v>
      </c>
      <c r="C3002" s="110">
        <v>2010</v>
      </c>
      <c r="D3002" s="111" t="s">
        <v>224</v>
      </c>
      <c r="E3002" s="111">
        <v>4</v>
      </c>
      <c r="F3002" s="111">
        <v>22</v>
      </c>
      <c r="G3002" s="111" t="s">
        <v>282</v>
      </c>
      <c r="H3002" s="112">
        <v>23975</v>
      </c>
    </row>
    <row r="3003" spans="1:8" ht="15">
      <c r="A3003" s="108" t="s">
        <v>1192</v>
      </c>
      <c r="B3003" s="109">
        <v>40260</v>
      </c>
      <c r="C3003" s="110">
        <v>2010</v>
      </c>
      <c r="D3003" s="111" t="s">
        <v>224</v>
      </c>
      <c r="E3003" s="111">
        <v>4</v>
      </c>
      <c r="F3003" s="111">
        <v>23</v>
      </c>
      <c r="G3003" s="111" t="s">
        <v>1343</v>
      </c>
      <c r="H3003" s="112">
        <v>18032</v>
      </c>
    </row>
    <row r="3004" spans="1:8" ht="15">
      <c r="A3004" s="108" t="s">
        <v>1192</v>
      </c>
      <c r="B3004" s="109">
        <v>40261</v>
      </c>
      <c r="C3004" s="110">
        <v>2010</v>
      </c>
      <c r="D3004" s="111" t="s">
        <v>224</v>
      </c>
      <c r="E3004" s="111">
        <v>4</v>
      </c>
      <c r="F3004" s="111">
        <v>24</v>
      </c>
      <c r="G3004" s="111" t="s">
        <v>1342</v>
      </c>
      <c r="H3004" s="112">
        <v>27729</v>
      </c>
    </row>
    <row r="3005" spans="1:8" ht="15">
      <c r="A3005" s="108" t="s">
        <v>1192</v>
      </c>
      <c r="B3005" s="109">
        <v>40262</v>
      </c>
      <c r="C3005" s="110">
        <v>2010</v>
      </c>
      <c r="D3005" s="111" t="s">
        <v>224</v>
      </c>
      <c r="E3005" s="111">
        <v>4</v>
      </c>
      <c r="F3005" s="111">
        <v>25</v>
      </c>
      <c r="G3005" s="111" t="s">
        <v>278</v>
      </c>
      <c r="H3005" s="112">
        <v>68907</v>
      </c>
    </row>
    <row r="3006" spans="1:8" ht="15">
      <c r="A3006" s="108" t="s">
        <v>1192</v>
      </c>
      <c r="B3006" s="109">
        <v>40263</v>
      </c>
      <c r="C3006" s="110">
        <v>2010</v>
      </c>
      <c r="D3006" s="111" t="s">
        <v>224</v>
      </c>
      <c r="E3006" s="111">
        <v>4</v>
      </c>
      <c r="F3006" s="111">
        <v>26</v>
      </c>
      <c r="G3006" s="111" t="s">
        <v>279</v>
      </c>
      <c r="H3006" s="112">
        <v>38589</v>
      </c>
    </row>
    <row r="3007" spans="1:8" ht="15">
      <c r="A3007" s="108" t="s">
        <v>1192</v>
      </c>
      <c r="B3007" s="109">
        <v>40264</v>
      </c>
      <c r="C3007" s="110">
        <v>2010</v>
      </c>
      <c r="D3007" s="111" t="s">
        <v>224</v>
      </c>
      <c r="E3007" s="111">
        <v>4</v>
      </c>
      <c r="F3007" s="111">
        <v>27</v>
      </c>
      <c r="G3007" s="111" t="s">
        <v>280</v>
      </c>
      <c r="H3007" s="112">
        <v>73349</v>
      </c>
    </row>
    <row r="3008" spans="1:8" ht="15">
      <c r="A3008" s="108" t="s">
        <v>1192</v>
      </c>
      <c r="B3008" s="109">
        <v>40265</v>
      </c>
      <c r="C3008" s="110">
        <v>2010</v>
      </c>
      <c r="D3008" s="111" t="s">
        <v>224</v>
      </c>
      <c r="E3008" s="111">
        <v>4</v>
      </c>
      <c r="F3008" s="111">
        <v>28</v>
      </c>
      <c r="G3008" s="111" t="s">
        <v>281</v>
      </c>
      <c r="H3008" s="112">
        <v>77443</v>
      </c>
    </row>
    <row r="3009" spans="1:8" ht="15">
      <c r="A3009" s="108" t="s">
        <v>1192</v>
      </c>
      <c r="B3009" s="109">
        <v>40266</v>
      </c>
      <c r="C3009" s="110">
        <v>2010</v>
      </c>
      <c r="D3009" s="111" t="s">
        <v>224</v>
      </c>
      <c r="E3009" s="111">
        <v>5</v>
      </c>
      <c r="F3009" s="111">
        <v>29</v>
      </c>
      <c r="G3009" s="111" t="s">
        <v>282</v>
      </c>
      <c r="H3009" s="112">
        <v>49556</v>
      </c>
    </row>
    <row r="3010" spans="1:8" ht="15">
      <c r="A3010" s="108" t="s">
        <v>1192</v>
      </c>
      <c r="B3010" s="109">
        <v>40267</v>
      </c>
      <c r="C3010" s="110">
        <v>2010</v>
      </c>
      <c r="D3010" s="111" t="s">
        <v>224</v>
      </c>
      <c r="E3010" s="111">
        <v>5</v>
      </c>
      <c r="F3010" s="111">
        <v>30</v>
      </c>
      <c r="G3010" s="111" t="s">
        <v>1343</v>
      </c>
      <c r="H3010" s="112">
        <v>14133</v>
      </c>
    </row>
    <row r="3011" spans="1:8" ht="15">
      <c r="A3011" s="108" t="s">
        <v>1192</v>
      </c>
      <c r="B3011" s="109">
        <v>40268</v>
      </c>
      <c r="C3011" s="110">
        <v>2010</v>
      </c>
      <c r="D3011" s="111" t="s">
        <v>224</v>
      </c>
      <c r="E3011" s="111">
        <v>5</v>
      </c>
      <c r="F3011" s="111">
        <v>31</v>
      </c>
      <c r="G3011" s="111" t="s">
        <v>1342</v>
      </c>
      <c r="H3011" s="112">
        <v>54177</v>
      </c>
    </row>
    <row r="3012" spans="1:8" ht="15">
      <c r="A3012" s="108" t="s">
        <v>1192</v>
      </c>
      <c r="B3012" s="109">
        <v>40269</v>
      </c>
      <c r="C3012" s="110">
        <v>2010</v>
      </c>
      <c r="D3012" s="111" t="s">
        <v>225</v>
      </c>
      <c r="E3012" s="111">
        <v>1</v>
      </c>
      <c r="F3012" s="111">
        <v>1</v>
      </c>
      <c r="G3012" s="111" t="s">
        <v>278</v>
      </c>
      <c r="H3012" s="112">
        <v>33601</v>
      </c>
    </row>
    <row r="3013" spans="1:8" ht="15">
      <c r="A3013" s="108" t="s">
        <v>1192</v>
      </c>
      <c r="B3013" s="109">
        <v>40270</v>
      </c>
      <c r="C3013" s="110">
        <v>2010</v>
      </c>
      <c r="D3013" s="111" t="s">
        <v>225</v>
      </c>
      <c r="E3013" s="111">
        <v>1</v>
      </c>
      <c r="F3013" s="111">
        <v>2</v>
      </c>
      <c r="G3013" s="111" t="s">
        <v>279</v>
      </c>
      <c r="H3013" s="112">
        <v>56075</v>
      </c>
    </row>
    <row r="3014" spans="1:8" ht="15">
      <c r="A3014" s="108" t="s">
        <v>1192</v>
      </c>
      <c r="B3014" s="109">
        <v>40271</v>
      </c>
      <c r="C3014" s="110">
        <v>2010</v>
      </c>
      <c r="D3014" s="111" t="s">
        <v>225</v>
      </c>
      <c r="E3014" s="111">
        <v>1</v>
      </c>
      <c r="F3014" s="111">
        <v>3</v>
      </c>
      <c r="G3014" s="111" t="s">
        <v>280</v>
      </c>
      <c r="H3014" s="112">
        <v>28794</v>
      </c>
    </row>
    <row r="3015" spans="1:8" ht="15">
      <c r="A3015" s="108" t="s">
        <v>1192</v>
      </c>
      <c r="B3015" s="109">
        <v>40272</v>
      </c>
      <c r="C3015" s="110">
        <v>2010</v>
      </c>
      <c r="D3015" s="111" t="s">
        <v>225</v>
      </c>
      <c r="E3015" s="111">
        <v>1</v>
      </c>
      <c r="F3015" s="111">
        <v>4</v>
      </c>
      <c r="G3015" s="111" t="s">
        <v>281</v>
      </c>
      <c r="H3015" s="112">
        <v>88020</v>
      </c>
    </row>
    <row r="3016" spans="1:8" ht="15">
      <c r="A3016" s="108" t="s">
        <v>1192</v>
      </c>
      <c r="B3016" s="109">
        <v>40273</v>
      </c>
      <c r="C3016" s="110">
        <v>2010</v>
      </c>
      <c r="D3016" s="111" t="s">
        <v>225</v>
      </c>
      <c r="E3016" s="111">
        <v>1</v>
      </c>
      <c r="F3016" s="111">
        <v>5</v>
      </c>
      <c r="G3016" s="111" t="s">
        <v>282</v>
      </c>
      <c r="H3016" s="112">
        <v>41226</v>
      </c>
    </row>
    <row r="3017" spans="1:8" ht="15">
      <c r="A3017" s="108" t="s">
        <v>1192</v>
      </c>
      <c r="B3017" s="109">
        <v>40274</v>
      </c>
      <c r="C3017" s="110">
        <v>2010</v>
      </c>
      <c r="D3017" s="111" t="s">
        <v>225</v>
      </c>
      <c r="E3017" s="111">
        <v>1</v>
      </c>
      <c r="F3017" s="111">
        <v>6</v>
      </c>
      <c r="G3017" s="111" t="s">
        <v>1343</v>
      </c>
      <c r="H3017" s="112">
        <v>53538</v>
      </c>
    </row>
    <row r="3018" spans="1:8" ht="15">
      <c r="A3018" s="108" t="s">
        <v>1192</v>
      </c>
      <c r="B3018" s="109">
        <v>40275</v>
      </c>
      <c r="C3018" s="110">
        <v>2010</v>
      </c>
      <c r="D3018" s="111" t="s">
        <v>225</v>
      </c>
      <c r="E3018" s="111">
        <v>1</v>
      </c>
      <c r="F3018" s="111">
        <v>7</v>
      </c>
      <c r="G3018" s="111" t="s">
        <v>1342</v>
      </c>
      <c r="H3018" s="112">
        <v>32934</v>
      </c>
    </row>
    <row r="3019" spans="1:8" ht="15">
      <c r="A3019" s="108" t="s">
        <v>1192</v>
      </c>
      <c r="B3019" s="109">
        <v>40276</v>
      </c>
      <c r="C3019" s="110">
        <v>2010</v>
      </c>
      <c r="D3019" s="111" t="s">
        <v>225</v>
      </c>
      <c r="E3019" s="111">
        <v>2</v>
      </c>
      <c r="F3019" s="111">
        <v>8</v>
      </c>
      <c r="G3019" s="111" t="s">
        <v>278</v>
      </c>
      <c r="H3019" s="112">
        <v>17980</v>
      </c>
    </row>
    <row r="3020" spans="1:8" ht="15">
      <c r="A3020" s="108" t="s">
        <v>1192</v>
      </c>
      <c r="B3020" s="109">
        <v>40277</v>
      </c>
      <c r="C3020" s="110">
        <v>2010</v>
      </c>
      <c r="D3020" s="111" t="s">
        <v>225</v>
      </c>
      <c r="E3020" s="111">
        <v>2</v>
      </c>
      <c r="F3020" s="111">
        <v>9</v>
      </c>
      <c r="G3020" s="111" t="s">
        <v>279</v>
      </c>
      <c r="H3020" s="112">
        <v>57116</v>
      </c>
    </row>
    <row r="3021" spans="1:8" ht="15">
      <c r="A3021" s="108" t="s">
        <v>1192</v>
      </c>
      <c r="B3021" s="109">
        <v>40278</v>
      </c>
      <c r="C3021" s="110">
        <v>2010</v>
      </c>
      <c r="D3021" s="111" t="s">
        <v>225</v>
      </c>
      <c r="E3021" s="111">
        <v>2</v>
      </c>
      <c r="F3021" s="111">
        <v>10</v>
      </c>
      <c r="G3021" s="111" t="s">
        <v>280</v>
      </c>
      <c r="H3021" s="112">
        <v>61348</v>
      </c>
    </row>
    <row r="3022" spans="1:8" ht="15">
      <c r="A3022" s="108" t="s">
        <v>1192</v>
      </c>
      <c r="B3022" s="109">
        <v>40279</v>
      </c>
      <c r="C3022" s="110">
        <v>2010</v>
      </c>
      <c r="D3022" s="111" t="s">
        <v>225</v>
      </c>
      <c r="E3022" s="111">
        <v>2</v>
      </c>
      <c r="F3022" s="111">
        <v>11</v>
      </c>
      <c r="G3022" s="111" t="s">
        <v>281</v>
      </c>
      <c r="H3022" s="112">
        <v>62341</v>
      </c>
    </row>
    <row r="3023" spans="1:8" ht="15">
      <c r="A3023" s="108" t="s">
        <v>1192</v>
      </c>
      <c r="B3023" s="109">
        <v>40280</v>
      </c>
      <c r="C3023" s="110">
        <v>2010</v>
      </c>
      <c r="D3023" s="111" t="s">
        <v>225</v>
      </c>
      <c r="E3023" s="111">
        <v>2</v>
      </c>
      <c r="F3023" s="111">
        <v>12</v>
      </c>
      <c r="G3023" s="111" t="s">
        <v>282</v>
      </c>
      <c r="H3023" s="112">
        <v>54912</v>
      </c>
    </row>
    <row r="3024" spans="1:8" ht="15">
      <c r="A3024" s="108" t="s">
        <v>1192</v>
      </c>
      <c r="B3024" s="109">
        <v>40281</v>
      </c>
      <c r="C3024" s="110">
        <v>2010</v>
      </c>
      <c r="D3024" s="111" t="s">
        <v>225</v>
      </c>
      <c r="E3024" s="111">
        <v>2</v>
      </c>
      <c r="F3024" s="111">
        <v>13</v>
      </c>
      <c r="G3024" s="111" t="s">
        <v>1343</v>
      </c>
      <c r="H3024" s="112">
        <v>83802</v>
      </c>
    </row>
    <row r="3025" spans="1:8" ht="15">
      <c r="A3025" s="108" t="s">
        <v>1192</v>
      </c>
      <c r="B3025" s="109">
        <v>40282</v>
      </c>
      <c r="C3025" s="110">
        <v>2010</v>
      </c>
      <c r="D3025" s="111" t="s">
        <v>225</v>
      </c>
      <c r="E3025" s="111">
        <v>2</v>
      </c>
      <c r="F3025" s="111">
        <v>14</v>
      </c>
      <c r="G3025" s="111" t="s">
        <v>1342</v>
      </c>
      <c r="H3025" s="112">
        <v>87038</v>
      </c>
    </row>
    <row r="3026" spans="1:8" ht="15">
      <c r="A3026" s="108" t="s">
        <v>1192</v>
      </c>
      <c r="B3026" s="109">
        <v>40283</v>
      </c>
      <c r="C3026" s="110">
        <v>2010</v>
      </c>
      <c r="D3026" s="111" t="s">
        <v>225</v>
      </c>
      <c r="E3026" s="111">
        <v>3</v>
      </c>
      <c r="F3026" s="111">
        <v>15</v>
      </c>
      <c r="G3026" s="111" t="s">
        <v>278</v>
      </c>
      <c r="H3026" s="112">
        <v>38052</v>
      </c>
    </row>
    <row r="3027" spans="1:8" ht="15">
      <c r="A3027" s="108" t="s">
        <v>1192</v>
      </c>
      <c r="B3027" s="109">
        <v>40284</v>
      </c>
      <c r="C3027" s="110">
        <v>2010</v>
      </c>
      <c r="D3027" s="111" t="s">
        <v>225</v>
      </c>
      <c r="E3027" s="111">
        <v>3</v>
      </c>
      <c r="F3027" s="111">
        <v>16</v>
      </c>
      <c r="G3027" s="111" t="s">
        <v>279</v>
      </c>
      <c r="H3027" s="112">
        <v>16628</v>
      </c>
    </row>
    <row r="3028" spans="1:8" ht="15">
      <c r="A3028" s="108" t="s">
        <v>1192</v>
      </c>
      <c r="B3028" s="109">
        <v>40285</v>
      </c>
      <c r="C3028" s="110">
        <v>2010</v>
      </c>
      <c r="D3028" s="111" t="s">
        <v>225</v>
      </c>
      <c r="E3028" s="111">
        <v>3</v>
      </c>
      <c r="F3028" s="111">
        <v>17</v>
      </c>
      <c r="G3028" s="111" t="s">
        <v>280</v>
      </c>
      <c r="H3028" s="112">
        <v>32808</v>
      </c>
    </row>
    <row r="3029" spans="1:8" ht="15">
      <c r="A3029" s="108" t="s">
        <v>1192</v>
      </c>
      <c r="B3029" s="109">
        <v>40286</v>
      </c>
      <c r="C3029" s="110">
        <v>2010</v>
      </c>
      <c r="D3029" s="111" t="s">
        <v>225</v>
      </c>
      <c r="E3029" s="111">
        <v>3</v>
      </c>
      <c r="F3029" s="111">
        <v>18</v>
      </c>
      <c r="G3029" s="111" t="s">
        <v>281</v>
      </c>
      <c r="H3029" s="112">
        <v>51948</v>
      </c>
    </row>
    <row r="3030" spans="1:8" ht="15">
      <c r="A3030" s="108" t="s">
        <v>1192</v>
      </c>
      <c r="B3030" s="109">
        <v>40287</v>
      </c>
      <c r="C3030" s="110">
        <v>2010</v>
      </c>
      <c r="D3030" s="111" t="s">
        <v>225</v>
      </c>
      <c r="E3030" s="111">
        <v>3</v>
      </c>
      <c r="F3030" s="111">
        <v>19</v>
      </c>
      <c r="G3030" s="111" t="s">
        <v>282</v>
      </c>
      <c r="H3030" s="112">
        <v>55466</v>
      </c>
    </row>
    <row r="3031" spans="1:8" ht="15">
      <c r="A3031" s="108" t="s">
        <v>1192</v>
      </c>
      <c r="B3031" s="109">
        <v>40288</v>
      </c>
      <c r="C3031" s="110">
        <v>2010</v>
      </c>
      <c r="D3031" s="111" t="s">
        <v>225</v>
      </c>
      <c r="E3031" s="111">
        <v>3</v>
      </c>
      <c r="F3031" s="111">
        <v>20</v>
      </c>
      <c r="G3031" s="111" t="s">
        <v>1343</v>
      </c>
      <c r="H3031" s="112">
        <v>17878</v>
      </c>
    </row>
    <row r="3032" spans="1:8" ht="15">
      <c r="A3032" s="108" t="s">
        <v>1192</v>
      </c>
      <c r="B3032" s="109">
        <v>40289</v>
      </c>
      <c r="C3032" s="110">
        <v>2010</v>
      </c>
      <c r="D3032" s="111" t="s">
        <v>225</v>
      </c>
      <c r="E3032" s="111">
        <v>3</v>
      </c>
      <c r="F3032" s="111">
        <v>21</v>
      </c>
      <c r="G3032" s="111" t="s">
        <v>1342</v>
      </c>
      <c r="H3032" s="112">
        <v>76022</v>
      </c>
    </row>
    <row r="3033" spans="1:8" ht="15">
      <c r="A3033" s="108" t="s">
        <v>1192</v>
      </c>
      <c r="B3033" s="109">
        <v>40290</v>
      </c>
      <c r="C3033" s="110">
        <v>2010</v>
      </c>
      <c r="D3033" s="111" t="s">
        <v>225</v>
      </c>
      <c r="E3033" s="111">
        <v>4</v>
      </c>
      <c r="F3033" s="111">
        <v>22</v>
      </c>
      <c r="G3033" s="111" t="s">
        <v>278</v>
      </c>
      <c r="H3033" s="112">
        <v>73769</v>
      </c>
    </row>
    <row r="3034" spans="1:8" ht="15">
      <c r="A3034" s="108" t="s">
        <v>1192</v>
      </c>
      <c r="B3034" s="109">
        <v>40291</v>
      </c>
      <c r="C3034" s="110">
        <v>2010</v>
      </c>
      <c r="D3034" s="111" t="s">
        <v>225</v>
      </c>
      <c r="E3034" s="111">
        <v>4</v>
      </c>
      <c r="F3034" s="111">
        <v>23</v>
      </c>
      <c r="G3034" s="111" t="s">
        <v>279</v>
      </c>
      <c r="H3034" s="112">
        <v>31349</v>
      </c>
    </row>
    <row r="3035" spans="1:8" ht="15">
      <c r="A3035" s="108" t="s">
        <v>1192</v>
      </c>
      <c r="B3035" s="109">
        <v>40292</v>
      </c>
      <c r="C3035" s="110">
        <v>2010</v>
      </c>
      <c r="D3035" s="111" t="s">
        <v>225</v>
      </c>
      <c r="E3035" s="111">
        <v>4</v>
      </c>
      <c r="F3035" s="111">
        <v>24</v>
      </c>
      <c r="G3035" s="111" t="s">
        <v>280</v>
      </c>
      <c r="H3035" s="112">
        <v>21153</v>
      </c>
    </row>
    <row r="3036" spans="1:8" ht="15">
      <c r="A3036" s="108" t="s">
        <v>1192</v>
      </c>
      <c r="B3036" s="109">
        <v>40293</v>
      </c>
      <c r="C3036" s="110">
        <v>2010</v>
      </c>
      <c r="D3036" s="111" t="s">
        <v>225</v>
      </c>
      <c r="E3036" s="111">
        <v>4</v>
      </c>
      <c r="F3036" s="111">
        <v>25</v>
      </c>
      <c r="G3036" s="111" t="s">
        <v>281</v>
      </c>
      <c r="H3036" s="112">
        <v>67744</v>
      </c>
    </row>
    <row r="3037" spans="1:8" ht="15">
      <c r="A3037" s="108" t="s">
        <v>1192</v>
      </c>
      <c r="B3037" s="109">
        <v>40294</v>
      </c>
      <c r="C3037" s="110">
        <v>2010</v>
      </c>
      <c r="D3037" s="111" t="s">
        <v>225</v>
      </c>
      <c r="E3037" s="111">
        <v>4</v>
      </c>
      <c r="F3037" s="111">
        <v>26</v>
      </c>
      <c r="G3037" s="111" t="s">
        <v>282</v>
      </c>
      <c r="H3037" s="112">
        <v>50855</v>
      </c>
    </row>
    <row r="3038" spans="1:8" ht="15">
      <c r="A3038" s="108" t="s">
        <v>1192</v>
      </c>
      <c r="B3038" s="109">
        <v>40295</v>
      </c>
      <c r="C3038" s="110">
        <v>2010</v>
      </c>
      <c r="D3038" s="111" t="s">
        <v>225</v>
      </c>
      <c r="E3038" s="111">
        <v>4</v>
      </c>
      <c r="F3038" s="111">
        <v>27</v>
      </c>
      <c r="G3038" s="111" t="s">
        <v>1343</v>
      </c>
      <c r="H3038" s="112">
        <v>78965</v>
      </c>
    </row>
    <row r="3039" spans="1:8" ht="15">
      <c r="A3039" s="108" t="s">
        <v>1192</v>
      </c>
      <c r="B3039" s="109">
        <v>40296</v>
      </c>
      <c r="C3039" s="110">
        <v>2010</v>
      </c>
      <c r="D3039" s="111" t="s">
        <v>225</v>
      </c>
      <c r="E3039" s="111">
        <v>4</v>
      </c>
      <c r="F3039" s="111">
        <v>28</v>
      </c>
      <c r="G3039" s="111" t="s">
        <v>1342</v>
      </c>
      <c r="H3039" s="112">
        <v>26334</v>
      </c>
    </row>
    <row r="3040" spans="1:8" ht="15">
      <c r="A3040" s="108" t="s">
        <v>1192</v>
      </c>
      <c r="B3040" s="109">
        <v>40297</v>
      </c>
      <c r="C3040" s="110">
        <v>2010</v>
      </c>
      <c r="D3040" s="111" t="s">
        <v>225</v>
      </c>
      <c r="E3040" s="111">
        <v>5</v>
      </c>
      <c r="F3040" s="111">
        <v>29</v>
      </c>
      <c r="G3040" s="111" t="s">
        <v>278</v>
      </c>
      <c r="H3040" s="112">
        <v>40054</v>
      </c>
    </row>
    <row r="3041" spans="1:8" ht="15">
      <c r="A3041" s="108" t="s">
        <v>1192</v>
      </c>
      <c r="B3041" s="109">
        <v>40298</v>
      </c>
      <c r="C3041" s="110">
        <v>2010</v>
      </c>
      <c r="D3041" s="111" t="s">
        <v>225</v>
      </c>
      <c r="E3041" s="111">
        <v>5</v>
      </c>
      <c r="F3041" s="111">
        <v>30</v>
      </c>
      <c r="G3041" s="111" t="s">
        <v>279</v>
      </c>
      <c r="H3041" s="112">
        <v>43415</v>
      </c>
    </row>
    <row r="3042" spans="1:8" ht="15">
      <c r="A3042" s="108" t="s">
        <v>1192</v>
      </c>
      <c r="B3042" s="109">
        <v>40299</v>
      </c>
      <c r="C3042" s="110">
        <v>2010</v>
      </c>
      <c r="D3042" s="111" t="s">
        <v>226</v>
      </c>
      <c r="E3042" s="111">
        <v>1</v>
      </c>
      <c r="F3042" s="111">
        <v>1</v>
      </c>
      <c r="G3042" s="111" t="s">
        <v>280</v>
      </c>
      <c r="H3042" s="112">
        <v>42560</v>
      </c>
    </row>
    <row r="3043" spans="1:8" ht="15">
      <c r="A3043" s="108" t="s">
        <v>1192</v>
      </c>
      <c r="B3043" s="109">
        <v>40300</v>
      </c>
      <c r="C3043" s="110">
        <v>2010</v>
      </c>
      <c r="D3043" s="111" t="s">
        <v>226</v>
      </c>
      <c r="E3043" s="111">
        <v>1</v>
      </c>
      <c r="F3043" s="111">
        <v>2</v>
      </c>
      <c r="G3043" s="111" t="s">
        <v>281</v>
      </c>
      <c r="H3043" s="112">
        <v>79787</v>
      </c>
    </row>
    <row r="3044" spans="1:8" ht="15">
      <c r="A3044" s="108" t="s">
        <v>1192</v>
      </c>
      <c r="B3044" s="109">
        <v>40301</v>
      </c>
      <c r="C3044" s="110">
        <v>2010</v>
      </c>
      <c r="D3044" s="111" t="s">
        <v>226</v>
      </c>
      <c r="E3044" s="111">
        <v>1</v>
      </c>
      <c r="F3044" s="111">
        <v>3</v>
      </c>
      <c r="G3044" s="111" t="s">
        <v>282</v>
      </c>
      <c r="H3044" s="112">
        <v>67341</v>
      </c>
    </row>
    <row r="3045" spans="1:8" ht="15">
      <c r="A3045" s="108" t="s">
        <v>1192</v>
      </c>
      <c r="B3045" s="109">
        <v>40302</v>
      </c>
      <c r="C3045" s="110">
        <v>2010</v>
      </c>
      <c r="D3045" s="111" t="s">
        <v>226</v>
      </c>
      <c r="E3045" s="111">
        <v>1</v>
      </c>
      <c r="F3045" s="111">
        <v>4</v>
      </c>
      <c r="G3045" s="111" t="s">
        <v>1343</v>
      </c>
      <c r="H3045" s="112">
        <v>51603</v>
      </c>
    </row>
    <row r="3046" spans="1:8" ht="15">
      <c r="A3046" s="108" t="s">
        <v>1192</v>
      </c>
      <c r="B3046" s="109">
        <v>40303</v>
      </c>
      <c r="C3046" s="110">
        <v>2010</v>
      </c>
      <c r="D3046" s="111" t="s">
        <v>226</v>
      </c>
      <c r="E3046" s="111">
        <v>1</v>
      </c>
      <c r="F3046" s="111">
        <v>5</v>
      </c>
      <c r="G3046" s="111" t="s">
        <v>1342</v>
      </c>
      <c r="H3046" s="112">
        <v>45882</v>
      </c>
    </row>
    <row r="3047" spans="1:8" ht="15">
      <c r="A3047" s="108" t="s">
        <v>1192</v>
      </c>
      <c r="B3047" s="109">
        <v>40304</v>
      </c>
      <c r="C3047" s="110">
        <v>2010</v>
      </c>
      <c r="D3047" s="111" t="s">
        <v>226</v>
      </c>
      <c r="E3047" s="111">
        <v>1</v>
      </c>
      <c r="F3047" s="111">
        <v>6</v>
      </c>
      <c r="G3047" s="111" t="s">
        <v>278</v>
      </c>
      <c r="H3047" s="112">
        <v>42495</v>
      </c>
    </row>
    <row r="3048" spans="1:8" ht="15">
      <c r="A3048" s="108" t="s">
        <v>1192</v>
      </c>
      <c r="B3048" s="109">
        <v>40305</v>
      </c>
      <c r="C3048" s="110">
        <v>2010</v>
      </c>
      <c r="D3048" s="111" t="s">
        <v>226</v>
      </c>
      <c r="E3048" s="111">
        <v>1</v>
      </c>
      <c r="F3048" s="111">
        <v>7</v>
      </c>
      <c r="G3048" s="111" t="s">
        <v>279</v>
      </c>
      <c r="H3048" s="112">
        <v>85252</v>
      </c>
    </row>
    <row r="3049" spans="1:8" ht="15">
      <c r="A3049" s="108" t="s">
        <v>1192</v>
      </c>
      <c r="B3049" s="109">
        <v>40306</v>
      </c>
      <c r="C3049" s="110">
        <v>2010</v>
      </c>
      <c r="D3049" s="111" t="s">
        <v>226</v>
      </c>
      <c r="E3049" s="111">
        <v>2</v>
      </c>
      <c r="F3049" s="111">
        <v>8</v>
      </c>
      <c r="G3049" s="111" t="s">
        <v>280</v>
      </c>
      <c r="H3049" s="112">
        <v>55813</v>
      </c>
    </row>
    <row r="3050" spans="1:8" ht="15">
      <c r="A3050" s="108" t="s">
        <v>1192</v>
      </c>
      <c r="B3050" s="109">
        <v>40307</v>
      </c>
      <c r="C3050" s="110">
        <v>2010</v>
      </c>
      <c r="D3050" s="111" t="s">
        <v>226</v>
      </c>
      <c r="E3050" s="111">
        <v>2</v>
      </c>
      <c r="F3050" s="111">
        <v>9</v>
      </c>
      <c r="G3050" s="111" t="s">
        <v>281</v>
      </c>
      <c r="H3050" s="112">
        <v>43678</v>
      </c>
    </row>
    <row r="3051" spans="1:8" ht="15">
      <c r="A3051" s="108" t="s">
        <v>1192</v>
      </c>
      <c r="B3051" s="109">
        <v>40308</v>
      </c>
      <c r="C3051" s="110">
        <v>2010</v>
      </c>
      <c r="D3051" s="111" t="s">
        <v>226</v>
      </c>
      <c r="E3051" s="111">
        <v>2</v>
      </c>
      <c r="F3051" s="111">
        <v>10</v>
      </c>
      <c r="G3051" s="111" t="s">
        <v>282</v>
      </c>
      <c r="H3051" s="112">
        <v>36745</v>
      </c>
    </row>
    <row r="3052" spans="1:8" ht="15">
      <c r="A3052" s="108" t="s">
        <v>1192</v>
      </c>
      <c r="B3052" s="109">
        <v>40309</v>
      </c>
      <c r="C3052" s="110">
        <v>2010</v>
      </c>
      <c r="D3052" s="111" t="s">
        <v>226</v>
      </c>
      <c r="E3052" s="111">
        <v>2</v>
      </c>
      <c r="F3052" s="111">
        <v>11</v>
      </c>
      <c r="G3052" s="111" t="s">
        <v>1343</v>
      </c>
      <c r="H3052" s="112">
        <v>76710</v>
      </c>
    </row>
    <row r="3053" spans="1:8" ht="15">
      <c r="A3053" s="108" t="s">
        <v>1192</v>
      </c>
      <c r="B3053" s="109">
        <v>40310</v>
      </c>
      <c r="C3053" s="110">
        <v>2010</v>
      </c>
      <c r="D3053" s="111" t="s">
        <v>226</v>
      </c>
      <c r="E3053" s="111">
        <v>2</v>
      </c>
      <c r="F3053" s="111">
        <v>12</v>
      </c>
      <c r="G3053" s="111" t="s">
        <v>1342</v>
      </c>
      <c r="H3053" s="112">
        <v>58904</v>
      </c>
    </row>
    <row r="3054" spans="1:8" ht="15">
      <c r="A3054" s="108" t="s">
        <v>1192</v>
      </c>
      <c r="B3054" s="109">
        <v>40311</v>
      </c>
      <c r="C3054" s="110">
        <v>2010</v>
      </c>
      <c r="D3054" s="111" t="s">
        <v>226</v>
      </c>
      <c r="E3054" s="111">
        <v>2</v>
      </c>
      <c r="F3054" s="111">
        <v>13</v>
      </c>
      <c r="G3054" s="111" t="s">
        <v>278</v>
      </c>
      <c r="H3054" s="112">
        <v>56058</v>
      </c>
    </row>
    <row r="3055" spans="1:8" ht="15">
      <c r="A3055" s="108" t="s">
        <v>1192</v>
      </c>
      <c r="B3055" s="109">
        <v>40312</v>
      </c>
      <c r="C3055" s="110">
        <v>2010</v>
      </c>
      <c r="D3055" s="111" t="s">
        <v>226</v>
      </c>
      <c r="E3055" s="111">
        <v>2</v>
      </c>
      <c r="F3055" s="111">
        <v>14</v>
      </c>
      <c r="G3055" s="111" t="s">
        <v>279</v>
      </c>
      <c r="H3055" s="112">
        <v>20186</v>
      </c>
    </row>
    <row r="3056" spans="1:8" ht="15">
      <c r="A3056" s="108" t="s">
        <v>1192</v>
      </c>
      <c r="B3056" s="109">
        <v>40313</v>
      </c>
      <c r="C3056" s="110">
        <v>2010</v>
      </c>
      <c r="D3056" s="111" t="s">
        <v>226</v>
      </c>
      <c r="E3056" s="111">
        <v>3</v>
      </c>
      <c r="F3056" s="111">
        <v>15</v>
      </c>
      <c r="G3056" s="111" t="s">
        <v>280</v>
      </c>
      <c r="H3056" s="112">
        <v>51533</v>
      </c>
    </row>
    <row r="3057" spans="1:8" ht="15">
      <c r="A3057" s="108" t="s">
        <v>1192</v>
      </c>
      <c r="B3057" s="109">
        <v>40314</v>
      </c>
      <c r="C3057" s="110">
        <v>2010</v>
      </c>
      <c r="D3057" s="111" t="s">
        <v>226</v>
      </c>
      <c r="E3057" s="111">
        <v>3</v>
      </c>
      <c r="F3057" s="111">
        <v>16</v>
      </c>
      <c r="G3057" s="111" t="s">
        <v>281</v>
      </c>
      <c r="H3057" s="112">
        <v>78967</v>
      </c>
    </row>
    <row r="3058" spans="1:8" ht="15">
      <c r="A3058" s="108" t="s">
        <v>1192</v>
      </c>
      <c r="B3058" s="109">
        <v>40315</v>
      </c>
      <c r="C3058" s="110">
        <v>2010</v>
      </c>
      <c r="D3058" s="111" t="s">
        <v>226</v>
      </c>
      <c r="E3058" s="111">
        <v>3</v>
      </c>
      <c r="F3058" s="111">
        <v>17</v>
      </c>
      <c r="G3058" s="111" t="s">
        <v>282</v>
      </c>
      <c r="H3058" s="112">
        <v>16626</v>
      </c>
    </row>
    <row r="3059" spans="1:8" ht="15">
      <c r="A3059" s="108" t="s">
        <v>1192</v>
      </c>
      <c r="B3059" s="109">
        <v>40316</v>
      </c>
      <c r="C3059" s="110">
        <v>2010</v>
      </c>
      <c r="D3059" s="111" t="s">
        <v>226</v>
      </c>
      <c r="E3059" s="111">
        <v>3</v>
      </c>
      <c r="F3059" s="111">
        <v>18</v>
      </c>
      <c r="G3059" s="111" t="s">
        <v>1343</v>
      </c>
      <c r="H3059" s="112">
        <v>19100</v>
      </c>
    </row>
    <row r="3060" spans="1:8" ht="15">
      <c r="A3060" s="108" t="s">
        <v>1192</v>
      </c>
      <c r="B3060" s="109">
        <v>40317</v>
      </c>
      <c r="C3060" s="110">
        <v>2010</v>
      </c>
      <c r="D3060" s="111" t="s">
        <v>226</v>
      </c>
      <c r="E3060" s="111">
        <v>3</v>
      </c>
      <c r="F3060" s="111">
        <v>19</v>
      </c>
      <c r="G3060" s="111" t="s">
        <v>1342</v>
      </c>
      <c r="H3060" s="112">
        <v>43896</v>
      </c>
    </row>
    <row r="3061" spans="1:8" ht="15">
      <c r="A3061" s="108" t="s">
        <v>1192</v>
      </c>
      <c r="B3061" s="109">
        <v>40318</v>
      </c>
      <c r="C3061" s="110">
        <v>2010</v>
      </c>
      <c r="D3061" s="111" t="s">
        <v>226</v>
      </c>
      <c r="E3061" s="111">
        <v>3</v>
      </c>
      <c r="F3061" s="111">
        <v>20</v>
      </c>
      <c r="G3061" s="111" t="s">
        <v>278</v>
      </c>
      <c r="H3061" s="112">
        <v>20069</v>
      </c>
    </row>
    <row r="3062" spans="1:8" ht="15">
      <c r="A3062" s="108" t="s">
        <v>1192</v>
      </c>
      <c r="B3062" s="109">
        <v>40319</v>
      </c>
      <c r="C3062" s="110">
        <v>2010</v>
      </c>
      <c r="D3062" s="111" t="s">
        <v>226</v>
      </c>
      <c r="E3062" s="111">
        <v>3</v>
      </c>
      <c r="F3062" s="111">
        <v>21</v>
      </c>
      <c r="G3062" s="111" t="s">
        <v>279</v>
      </c>
      <c r="H3062" s="112">
        <v>70330</v>
      </c>
    </row>
    <row r="3063" spans="1:8" ht="15">
      <c r="A3063" s="108" t="s">
        <v>1192</v>
      </c>
      <c r="B3063" s="109">
        <v>40320</v>
      </c>
      <c r="C3063" s="110">
        <v>2010</v>
      </c>
      <c r="D3063" s="111" t="s">
        <v>226</v>
      </c>
      <c r="E3063" s="111">
        <v>4</v>
      </c>
      <c r="F3063" s="111">
        <v>22</v>
      </c>
      <c r="G3063" s="111" t="s">
        <v>280</v>
      </c>
      <c r="H3063" s="112">
        <v>43652</v>
      </c>
    </row>
    <row r="3064" spans="1:8" ht="15">
      <c r="A3064" s="108" t="s">
        <v>1192</v>
      </c>
      <c r="B3064" s="109">
        <v>40321</v>
      </c>
      <c r="C3064" s="110">
        <v>2010</v>
      </c>
      <c r="D3064" s="111" t="s">
        <v>226</v>
      </c>
      <c r="E3064" s="111">
        <v>4</v>
      </c>
      <c r="F3064" s="111">
        <v>23</v>
      </c>
      <c r="G3064" s="111" t="s">
        <v>281</v>
      </c>
      <c r="H3064" s="112">
        <v>24833</v>
      </c>
    </row>
    <row r="3065" spans="1:8" ht="15">
      <c r="A3065" s="108" t="s">
        <v>1192</v>
      </c>
      <c r="B3065" s="109">
        <v>40322</v>
      </c>
      <c r="C3065" s="110">
        <v>2010</v>
      </c>
      <c r="D3065" s="111" t="s">
        <v>226</v>
      </c>
      <c r="E3065" s="111">
        <v>4</v>
      </c>
      <c r="F3065" s="111">
        <v>24</v>
      </c>
      <c r="G3065" s="111" t="s">
        <v>282</v>
      </c>
      <c r="H3065" s="112">
        <v>77878</v>
      </c>
    </row>
    <row r="3066" spans="1:8" ht="15">
      <c r="A3066" s="108" t="s">
        <v>1192</v>
      </c>
      <c r="B3066" s="109">
        <v>40323</v>
      </c>
      <c r="C3066" s="110">
        <v>2010</v>
      </c>
      <c r="D3066" s="111" t="s">
        <v>226</v>
      </c>
      <c r="E3066" s="111">
        <v>4</v>
      </c>
      <c r="F3066" s="111">
        <v>25</v>
      </c>
      <c r="G3066" s="111" t="s">
        <v>1343</v>
      </c>
      <c r="H3066" s="112">
        <v>43177</v>
      </c>
    </row>
    <row r="3067" spans="1:8" ht="15">
      <c r="A3067" s="108" t="s">
        <v>1192</v>
      </c>
      <c r="B3067" s="109">
        <v>40324</v>
      </c>
      <c r="C3067" s="110">
        <v>2010</v>
      </c>
      <c r="D3067" s="111" t="s">
        <v>226</v>
      </c>
      <c r="E3067" s="111">
        <v>4</v>
      </c>
      <c r="F3067" s="111">
        <v>26</v>
      </c>
      <c r="G3067" s="111" t="s">
        <v>1342</v>
      </c>
      <c r="H3067" s="112">
        <v>37372</v>
      </c>
    </row>
    <row r="3068" spans="1:8" ht="15">
      <c r="A3068" s="108" t="s">
        <v>1192</v>
      </c>
      <c r="B3068" s="109">
        <v>40325</v>
      </c>
      <c r="C3068" s="110">
        <v>2010</v>
      </c>
      <c r="D3068" s="111" t="s">
        <v>226</v>
      </c>
      <c r="E3068" s="111">
        <v>4</v>
      </c>
      <c r="F3068" s="111">
        <v>27</v>
      </c>
      <c r="G3068" s="111" t="s">
        <v>278</v>
      </c>
      <c r="H3068" s="112">
        <v>31249</v>
      </c>
    </row>
    <row r="3069" spans="1:8" ht="15">
      <c r="A3069" s="108" t="s">
        <v>1192</v>
      </c>
      <c r="B3069" s="109">
        <v>40326</v>
      </c>
      <c r="C3069" s="110">
        <v>2010</v>
      </c>
      <c r="D3069" s="111" t="s">
        <v>226</v>
      </c>
      <c r="E3069" s="111">
        <v>4</v>
      </c>
      <c r="F3069" s="111">
        <v>28</v>
      </c>
      <c r="G3069" s="111" t="s">
        <v>279</v>
      </c>
      <c r="H3069" s="112">
        <v>79316</v>
      </c>
    </row>
    <row r="3070" spans="1:8" ht="15">
      <c r="A3070" s="108" t="s">
        <v>1192</v>
      </c>
      <c r="B3070" s="109">
        <v>40327</v>
      </c>
      <c r="C3070" s="110">
        <v>2010</v>
      </c>
      <c r="D3070" s="111" t="s">
        <v>226</v>
      </c>
      <c r="E3070" s="111">
        <v>5</v>
      </c>
      <c r="F3070" s="111">
        <v>29</v>
      </c>
      <c r="G3070" s="111" t="s">
        <v>280</v>
      </c>
      <c r="H3070" s="112">
        <v>52079</v>
      </c>
    </row>
    <row r="3071" spans="1:8" ht="15">
      <c r="A3071" s="108" t="s">
        <v>1192</v>
      </c>
      <c r="B3071" s="109">
        <v>40328</v>
      </c>
      <c r="C3071" s="110">
        <v>2010</v>
      </c>
      <c r="D3071" s="111" t="s">
        <v>226</v>
      </c>
      <c r="E3071" s="111">
        <v>5</v>
      </c>
      <c r="F3071" s="111">
        <v>30</v>
      </c>
      <c r="G3071" s="111" t="s">
        <v>281</v>
      </c>
      <c r="H3071" s="112">
        <v>56844</v>
      </c>
    </row>
    <row r="3072" spans="1:8" ht="15">
      <c r="A3072" s="108" t="s">
        <v>1192</v>
      </c>
      <c r="B3072" s="109">
        <v>40329</v>
      </c>
      <c r="C3072" s="110">
        <v>2010</v>
      </c>
      <c r="D3072" s="111" t="s">
        <v>226</v>
      </c>
      <c r="E3072" s="111">
        <v>5</v>
      </c>
      <c r="F3072" s="111">
        <v>31</v>
      </c>
      <c r="G3072" s="111" t="s">
        <v>282</v>
      </c>
      <c r="H3072" s="112">
        <v>57120</v>
      </c>
    </row>
    <row r="3073" spans="1:8" ht="15">
      <c r="A3073" s="108" t="s">
        <v>1192</v>
      </c>
      <c r="B3073" s="109">
        <v>40330</v>
      </c>
      <c r="C3073" s="110">
        <v>2010</v>
      </c>
      <c r="D3073" s="111" t="s">
        <v>227</v>
      </c>
      <c r="E3073" s="111">
        <v>1</v>
      </c>
      <c r="F3073" s="111">
        <v>1</v>
      </c>
      <c r="G3073" s="111" t="s">
        <v>1343</v>
      </c>
      <c r="H3073" s="112">
        <v>66500</v>
      </c>
    </row>
    <row r="3074" spans="1:8" ht="15">
      <c r="A3074" s="108" t="s">
        <v>1192</v>
      </c>
      <c r="B3074" s="109">
        <v>40331</v>
      </c>
      <c r="C3074" s="110">
        <v>2010</v>
      </c>
      <c r="D3074" s="111" t="s">
        <v>227</v>
      </c>
      <c r="E3074" s="111">
        <v>1</v>
      </c>
      <c r="F3074" s="111">
        <v>2</v>
      </c>
      <c r="G3074" s="111" t="s">
        <v>1342</v>
      </c>
      <c r="H3074" s="112">
        <v>59926</v>
      </c>
    </row>
    <row r="3075" spans="1:8" ht="15">
      <c r="A3075" s="108" t="s">
        <v>1192</v>
      </c>
      <c r="B3075" s="109">
        <v>40332</v>
      </c>
      <c r="C3075" s="110">
        <v>2010</v>
      </c>
      <c r="D3075" s="111" t="s">
        <v>227</v>
      </c>
      <c r="E3075" s="111">
        <v>1</v>
      </c>
      <c r="F3075" s="111">
        <v>3</v>
      </c>
      <c r="G3075" s="111" t="s">
        <v>278</v>
      </c>
      <c r="H3075" s="112">
        <v>34083</v>
      </c>
    </row>
    <row r="3076" spans="1:8" ht="15">
      <c r="A3076" s="108" t="s">
        <v>1192</v>
      </c>
      <c r="B3076" s="109">
        <v>40333</v>
      </c>
      <c r="C3076" s="110">
        <v>2010</v>
      </c>
      <c r="D3076" s="111" t="s">
        <v>227</v>
      </c>
      <c r="E3076" s="111">
        <v>1</v>
      </c>
      <c r="F3076" s="111">
        <v>4</v>
      </c>
      <c r="G3076" s="111" t="s">
        <v>279</v>
      </c>
      <c r="H3076" s="112">
        <v>65114</v>
      </c>
    </row>
    <row r="3077" spans="1:8" ht="15">
      <c r="A3077" s="108" t="s">
        <v>1192</v>
      </c>
      <c r="B3077" s="109">
        <v>40334</v>
      </c>
      <c r="C3077" s="110">
        <v>2010</v>
      </c>
      <c r="D3077" s="111" t="s">
        <v>227</v>
      </c>
      <c r="E3077" s="111">
        <v>1</v>
      </c>
      <c r="F3077" s="111">
        <v>5</v>
      </c>
      <c r="G3077" s="111" t="s">
        <v>280</v>
      </c>
      <c r="H3077" s="112">
        <v>58889</v>
      </c>
    </row>
    <row r="3078" spans="1:8" ht="15">
      <c r="A3078" s="108" t="s">
        <v>1192</v>
      </c>
      <c r="B3078" s="109">
        <v>40335</v>
      </c>
      <c r="C3078" s="110">
        <v>2010</v>
      </c>
      <c r="D3078" s="111" t="s">
        <v>227</v>
      </c>
      <c r="E3078" s="111">
        <v>1</v>
      </c>
      <c r="F3078" s="111">
        <v>6</v>
      </c>
      <c r="G3078" s="111" t="s">
        <v>281</v>
      </c>
      <c r="H3078" s="112">
        <v>22817</v>
      </c>
    </row>
    <row r="3079" spans="1:8" ht="15">
      <c r="A3079" s="108" t="s">
        <v>1192</v>
      </c>
      <c r="B3079" s="109">
        <v>40336</v>
      </c>
      <c r="C3079" s="110">
        <v>2010</v>
      </c>
      <c r="D3079" s="111" t="s">
        <v>227</v>
      </c>
      <c r="E3079" s="111">
        <v>1</v>
      </c>
      <c r="F3079" s="111">
        <v>7</v>
      </c>
      <c r="G3079" s="111" t="s">
        <v>282</v>
      </c>
      <c r="H3079" s="112">
        <v>26431</v>
      </c>
    </row>
    <row r="3080" spans="1:8" ht="15">
      <c r="A3080" s="108" t="s">
        <v>1192</v>
      </c>
      <c r="B3080" s="109">
        <v>40337</v>
      </c>
      <c r="C3080" s="110">
        <v>2010</v>
      </c>
      <c r="D3080" s="111" t="s">
        <v>227</v>
      </c>
      <c r="E3080" s="111">
        <v>2</v>
      </c>
      <c r="F3080" s="111">
        <v>8</v>
      </c>
      <c r="G3080" s="111" t="s">
        <v>1343</v>
      </c>
      <c r="H3080" s="112">
        <v>24087</v>
      </c>
    </row>
    <row r="3081" spans="1:8" ht="15">
      <c r="A3081" s="108" t="s">
        <v>1192</v>
      </c>
      <c r="B3081" s="109">
        <v>40338</v>
      </c>
      <c r="C3081" s="110">
        <v>2010</v>
      </c>
      <c r="D3081" s="111" t="s">
        <v>227</v>
      </c>
      <c r="E3081" s="111">
        <v>2</v>
      </c>
      <c r="F3081" s="111">
        <v>9</v>
      </c>
      <c r="G3081" s="111" t="s">
        <v>1342</v>
      </c>
      <c r="H3081" s="112">
        <v>15668</v>
      </c>
    </row>
    <row r="3082" spans="1:8" ht="15">
      <c r="A3082" s="108" t="s">
        <v>1192</v>
      </c>
      <c r="B3082" s="109">
        <v>40339</v>
      </c>
      <c r="C3082" s="110">
        <v>2010</v>
      </c>
      <c r="D3082" s="111" t="s">
        <v>227</v>
      </c>
      <c r="E3082" s="111">
        <v>2</v>
      </c>
      <c r="F3082" s="111">
        <v>10</v>
      </c>
      <c r="G3082" s="111" t="s">
        <v>278</v>
      </c>
      <c r="H3082" s="112">
        <v>58649</v>
      </c>
    </row>
    <row r="3083" spans="1:8" ht="15">
      <c r="A3083" s="108" t="s">
        <v>1192</v>
      </c>
      <c r="B3083" s="109">
        <v>40340</v>
      </c>
      <c r="C3083" s="110">
        <v>2010</v>
      </c>
      <c r="D3083" s="111" t="s">
        <v>227</v>
      </c>
      <c r="E3083" s="111">
        <v>2</v>
      </c>
      <c r="F3083" s="111">
        <v>11</v>
      </c>
      <c r="G3083" s="111" t="s">
        <v>279</v>
      </c>
      <c r="H3083" s="112">
        <v>21249</v>
      </c>
    </row>
    <row r="3084" spans="1:8" ht="15">
      <c r="A3084" s="108" t="s">
        <v>1192</v>
      </c>
      <c r="B3084" s="109">
        <v>40341</v>
      </c>
      <c r="C3084" s="110">
        <v>2010</v>
      </c>
      <c r="D3084" s="111" t="s">
        <v>227</v>
      </c>
      <c r="E3084" s="111">
        <v>2</v>
      </c>
      <c r="F3084" s="111">
        <v>12</v>
      </c>
      <c r="G3084" s="111" t="s">
        <v>280</v>
      </c>
      <c r="H3084" s="112">
        <v>26406</v>
      </c>
    </row>
    <row r="3085" spans="1:8" ht="15">
      <c r="A3085" s="108" t="s">
        <v>1192</v>
      </c>
      <c r="B3085" s="109">
        <v>40342</v>
      </c>
      <c r="C3085" s="110">
        <v>2010</v>
      </c>
      <c r="D3085" s="111" t="s">
        <v>227</v>
      </c>
      <c r="E3085" s="111">
        <v>2</v>
      </c>
      <c r="F3085" s="111">
        <v>13</v>
      </c>
      <c r="G3085" s="111" t="s">
        <v>281</v>
      </c>
      <c r="H3085" s="112">
        <v>32870</v>
      </c>
    </row>
    <row r="3086" spans="1:8" ht="15">
      <c r="A3086" s="108" t="s">
        <v>1192</v>
      </c>
      <c r="B3086" s="109">
        <v>40343</v>
      </c>
      <c r="C3086" s="110">
        <v>2010</v>
      </c>
      <c r="D3086" s="111" t="s">
        <v>227</v>
      </c>
      <c r="E3086" s="111">
        <v>2</v>
      </c>
      <c r="F3086" s="111">
        <v>14</v>
      </c>
      <c r="G3086" s="111" t="s">
        <v>282</v>
      </c>
      <c r="H3086" s="112">
        <v>63628</v>
      </c>
    </row>
    <row r="3087" spans="1:8" ht="15">
      <c r="A3087" s="108" t="s">
        <v>1192</v>
      </c>
      <c r="B3087" s="109">
        <v>40344</v>
      </c>
      <c r="C3087" s="110">
        <v>2010</v>
      </c>
      <c r="D3087" s="111" t="s">
        <v>227</v>
      </c>
      <c r="E3087" s="111">
        <v>3</v>
      </c>
      <c r="F3087" s="111">
        <v>15</v>
      </c>
      <c r="G3087" s="111" t="s">
        <v>1343</v>
      </c>
      <c r="H3087" s="112">
        <v>82915</v>
      </c>
    </row>
    <row r="3088" spans="1:8" ht="15">
      <c r="A3088" s="108" t="s">
        <v>1192</v>
      </c>
      <c r="B3088" s="109">
        <v>40345</v>
      </c>
      <c r="C3088" s="110">
        <v>2010</v>
      </c>
      <c r="D3088" s="111" t="s">
        <v>227</v>
      </c>
      <c r="E3088" s="111">
        <v>3</v>
      </c>
      <c r="F3088" s="111">
        <v>16</v>
      </c>
      <c r="G3088" s="111" t="s">
        <v>1342</v>
      </c>
      <c r="H3088" s="112">
        <v>14295</v>
      </c>
    </row>
    <row r="3089" spans="1:8" ht="15">
      <c r="A3089" s="108" t="s">
        <v>1192</v>
      </c>
      <c r="B3089" s="109">
        <v>40346</v>
      </c>
      <c r="C3089" s="110">
        <v>2010</v>
      </c>
      <c r="D3089" s="111" t="s">
        <v>227</v>
      </c>
      <c r="E3089" s="111">
        <v>3</v>
      </c>
      <c r="F3089" s="111">
        <v>17</v>
      </c>
      <c r="G3089" s="111" t="s">
        <v>278</v>
      </c>
      <c r="H3089" s="112">
        <v>56919</v>
      </c>
    </row>
    <row r="3090" spans="1:8" ht="15">
      <c r="A3090" s="108" t="s">
        <v>1192</v>
      </c>
      <c r="B3090" s="109">
        <v>40347</v>
      </c>
      <c r="C3090" s="110">
        <v>2010</v>
      </c>
      <c r="D3090" s="111" t="s">
        <v>227</v>
      </c>
      <c r="E3090" s="111">
        <v>3</v>
      </c>
      <c r="F3090" s="111">
        <v>18</v>
      </c>
      <c r="G3090" s="111" t="s">
        <v>279</v>
      </c>
      <c r="H3090" s="112">
        <v>60081</v>
      </c>
    </row>
    <row r="3091" spans="1:8" ht="15">
      <c r="A3091" s="108" t="s">
        <v>1192</v>
      </c>
      <c r="B3091" s="109">
        <v>40348</v>
      </c>
      <c r="C3091" s="110">
        <v>2010</v>
      </c>
      <c r="D3091" s="111" t="s">
        <v>227</v>
      </c>
      <c r="E3091" s="111">
        <v>3</v>
      </c>
      <c r="F3091" s="111">
        <v>19</v>
      </c>
      <c r="G3091" s="111" t="s">
        <v>280</v>
      </c>
      <c r="H3091" s="112">
        <v>73792</v>
      </c>
    </row>
    <row r="3092" spans="1:8" ht="15">
      <c r="A3092" s="108" t="s">
        <v>1192</v>
      </c>
      <c r="B3092" s="109">
        <v>40349</v>
      </c>
      <c r="C3092" s="110">
        <v>2010</v>
      </c>
      <c r="D3092" s="111" t="s">
        <v>227</v>
      </c>
      <c r="E3092" s="111">
        <v>3</v>
      </c>
      <c r="F3092" s="111">
        <v>20</v>
      </c>
      <c r="G3092" s="111" t="s">
        <v>281</v>
      </c>
      <c r="H3092" s="112">
        <v>14321</v>
      </c>
    </row>
    <row r="3093" spans="1:8" ht="15">
      <c r="A3093" s="108" t="s">
        <v>1192</v>
      </c>
      <c r="B3093" s="109">
        <v>40350</v>
      </c>
      <c r="C3093" s="110">
        <v>2010</v>
      </c>
      <c r="D3093" s="111" t="s">
        <v>227</v>
      </c>
      <c r="E3093" s="111">
        <v>3</v>
      </c>
      <c r="F3093" s="111">
        <v>21</v>
      </c>
      <c r="G3093" s="111" t="s">
        <v>282</v>
      </c>
      <c r="H3093" s="112">
        <v>78292</v>
      </c>
    </row>
    <row r="3094" spans="1:8" ht="15">
      <c r="A3094" s="108" t="s">
        <v>1192</v>
      </c>
      <c r="B3094" s="109">
        <v>40351</v>
      </c>
      <c r="C3094" s="110">
        <v>2010</v>
      </c>
      <c r="D3094" s="111" t="s">
        <v>227</v>
      </c>
      <c r="E3094" s="111">
        <v>4</v>
      </c>
      <c r="F3094" s="111">
        <v>22</v>
      </c>
      <c r="G3094" s="111" t="s">
        <v>1343</v>
      </c>
      <c r="H3094" s="112">
        <v>14782</v>
      </c>
    </row>
    <row r="3095" spans="1:8" ht="15">
      <c r="A3095" s="108" t="s">
        <v>1192</v>
      </c>
      <c r="B3095" s="109">
        <v>40352</v>
      </c>
      <c r="C3095" s="110">
        <v>2010</v>
      </c>
      <c r="D3095" s="111" t="s">
        <v>227</v>
      </c>
      <c r="E3095" s="111">
        <v>4</v>
      </c>
      <c r="F3095" s="111">
        <v>23</v>
      </c>
      <c r="G3095" s="111" t="s">
        <v>1342</v>
      </c>
      <c r="H3095" s="112">
        <v>58129</v>
      </c>
    </row>
    <row r="3096" spans="1:8" ht="15">
      <c r="A3096" s="108" t="s">
        <v>1192</v>
      </c>
      <c r="B3096" s="109">
        <v>40353</v>
      </c>
      <c r="C3096" s="110">
        <v>2010</v>
      </c>
      <c r="D3096" s="111" t="s">
        <v>227</v>
      </c>
      <c r="E3096" s="111">
        <v>4</v>
      </c>
      <c r="F3096" s="111">
        <v>24</v>
      </c>
      <c r="G3096" s="111" t="s">
        <v>278</v>
      </c>
      <c r="H3096" s="112">
        <v>77177</v>
      </c>
    </row>
    <row r="3097" spans="1:8" ht="15">
      <c r="A3097" s="108" t="s">
        <v>1192</v>
      </c>
      <c r="B3097" s="109">
        <v>40354</v>
      </c>
      <c r="C3097" s="110">
        <v>2010</v>
      </c>
      <c r="D3097" s="111" t="s">
        <v>227</v>
      </c>
      <c r="E3097" s="111">
        <v>4</v>
      </c>
      <c r="F3097" s="111">
        <v>25</v>
      </c>
      <c r="G3097" s="111" t="s">
        <v>279</v>
      </c>
      <c r="H3097" s="112">
        <v>17167</v>
      </c>
    </row>
    <row r="3098" spans="1:8" ht="15">
      <c r="A3098" s="108" t="s">
        <v>1192</v>
      </c>
      <c r="B3098" s="109">
        <v>40355</v>
      </c>
      <c r="C3098" s="110">
        <v>2010</v>
      </c>
      <c r="D3098" s="111" t="s">
        <v>227</v>
      </c>
      <c r="E3098" s="111">
        <v>4</v>
      </c>
      <c r="F3098" s="111">
        <v>26</v>
      </c>
      <c r="G3098" s="111" t="s">
        <v>280</v>
      </c>
      <c r="H3098" s="112">
        <v>67273</v>
      </c>
    </row>
    <row r="3099" spans="1:8" ht="15">
      <c r="A3099" s="108" t="s">
        <v>1192</v>
      </c>
      <c r="B3099" s="109">
        <v>40356</v>
      </c>
      <c r="C3099" s="110">
        <v>2010</v>
      </c>
      <c r="D3099" s="111" t="s">
        <v>227</v>
      </c>
      <c r="E3099" s="111">
        <v>4</v>
      </c>
      <c r="F3099" s="111">
        <v>27</v>
      </c>
      <c r="G3099" s="111" t="s">
        <v>281</v>
      </c>
      <c r="H3099" s="112">
        <v>47467</v>
      </c>
    </row>
    <row r="3100" spans="1:8" ht="15">
      <c r="A3100" s="108" t="s">
        <v>1192</v>
      </c>
      <c r="B3100" s="109">
        <v>40357</v>
      </c>
      <c r="C3100" s="110">
        <v>2010</v>
      </c>
      <c r="D3100" s="111" t="s">
        <v>227</v>
      </c>
      <c r="E3100" s="111">
        <v>4</v>
      </c>
      <c r="F3100" s="111">
        <v>28</v>
      </c>
      <c r="G3100" s="111" t="s">
        <v>282</v>
      </c>
      <c r="H3100" s="112">
        <v>30589</v>
      </c>
    </row>
    <row r="3101" spans="1:8" ht="15">
      <c r="A3101" s="108" t="s">
        <v>1192</v>
      </c>
      <c r="B3101" s="109">
        <v>40358</v>
      </c>
      <c r="C3101" s="110">
        <v>2010</v>
      </c>
      <c r="D3101" s="111" t="s">
        <v>227</v>
      </c>
      <c r="E3101" s="111">
        <v>5</v>
      </c>
      <c r="F3101" s="111">
        <v>29</v>
      </c>
      <c r="G3101" s="111" t="s">
        <v>1343</v>
      </c>
      <c r="H3101" s="112">
        <v>30244</v>
      </c>
    </row>
    <row r="3102" spans="1:8" ht="15">
      <c r="A3102" s="108" t="s">
        <v>1192</v>
      </c>
      <c r="B3102" s="109">
        <v>40359</v>
      </c>
      <c r="C3102" s="110">
        <v>2010</v>
      </c>
      <c r="D3102" s="111" t="s">
        <v>227</v>
      </c>
      <c r="E3102" s="111">
        <v>5</v>
      </c>
      <c r="F3102" s="111">
        <v>30</v>
      </c>
      <c r="G3102" s="111" t="s">
        <v>1342</v>
      </c>
      <c r="H3102" s="112">
        <v>72918</v>
      </c>
    </row>
    <row r="3103" spans="1:8" ht="15">
      <c r="A3103" s="108" t="s">
        <v>1192</v>
      </c>
      <c r="B3103" s="109">
        <v>40360</v>
      </c>
      <c r="C3103" s="110">
        <v>2010</v>
      </c>
      <c r="D3103" s="111" t="s">
        <v>228</v>
      </c>
      <c r="E3103" s="111">
        <v>1</v>
      </c>
      <c r="F3103" s="111">
        <v>1</v>
      </c>
      <c r="G3103" s="111" t="s">
        <v>278</v>
      </c>
      <c r="H3103" s="112">
        <v>80137</v>
      </c>
    </row>
    <row r="3104" spans="1:8" ht="15">
      <c r="A3104" s="108" t="s">
        <v>1192</v>
      </c>
      <c r="B3104" s="109">
        <v>40361</v>
      </c>
      <c r="C3104" s="110">
        <v>2010</v>
      </c>
      <c r="D3104" s="111" t="s">
        <v>228</v>
      </c>
      <c r="E3104" s="111">
        <v>1</v>
      </c>
      <c r="F3104" s="111">
        <v>2</v>
      </c>
      <c r="G3104" s="111" t="s">
        <v>279</v>
      </c>
      <c r="H3104" s="112">
        <v>15262</v>
      </c>
    </row>
    <row r="3105" spans="1:8" ht="15">
      <c r="A3105" s="108" t="s">
        <v>1192</v>
      </c>
      <c r="B3105" s="109">
        <v>40362</v>
      </c>
      <c r="C3105" s="110">
        <v>2010</v>
      </c>
      <c r="D3105" s="111" t="s">
        <v>228</v>
      </c>
      <c r="E3105" s="111">
        <v>1</v>
      </c>
      <c r="F3105" s="111">
        <v>3</v>
      </c>
      <c r="G3105" s="111" t="s">
        <v>280</v>
      </c>
      <c r="H3105" s="112">
        <v>51699</v>
      </c>
    </row>
    <row r="3106" spans="1:8" ht="15">
      <c r="A3106" s="108" t="s">
        <v>1192</v>
      </c>
      <c r="B3106" s="109">
        <v>40363</v>
      </c>
      <c r="C3106" s="110">
        <v>2010</v>
      </c>
      <c r="D3106" s="111" t="s">
        <v>228</v>
      </c>
      <c r="E3106" s="111">
        <v>1</v>
      </c>
      <c r="F3106" s="111">
        <v>4</v>
      </c>
      <c r="G3106" s="111" t="s">
        <v>281</v>
      </c>
      <c r="H3106" s="112">
        <v>36955</v>
      </c>
    </row>
    <row r="3107" spans="1:8" ht="15">
      <c r="A3107" s="108" t="s">
        <v>1192</v>
      </c>
      <c r="B3107" s="109">
        <v>40364</v>
      </c>
      <c r="C3107" s="110">
        <v>2010</v>
      </c>
      <c r="D3107" s="111" t="s">
        <v>228</v>
      </c>
      <c r="E3107" s="111">
        <v>1</v>
      </c>
      <c r="F3107" s="111">
        <v>5</v>
      </c>
      <c r="G3107" s="111" t="s">
        <v>282</v>
      </c>
      <c r="H3107" s="112">
        <v>43004</v>
      </c>
    </row>
    <row r="3108" spans="1:8" ht="15">
      <c r="A3108" s="108" t="s">
        <v>1192</v>
      </c>
      <c r="B3108" s="109">
        <v>40365</v>
      </c>
      <c r="C3108" s="110">
        <v>2010</v>
      </c>
      <c r="D3108" s="111" t="s">
        <v>228</v>
      </c>
      <c r="E3108" s="111">
        <v>1</v>
      </c>
      <c r="F3108" s="111">
        <v>6</v>
      </c>
      <c r="G3108" s="111" t="s">
        <v>1343</v>
      </c>
      <c r="H3108" s="112">
        <v>82553</v>
      </c>
    </row>
    <row r="3109" spans="1:8" ht="15">
      <c r="A3109" s="108" t="s">
        <v>1192</v>
      </c>
      <c r="B3109" s="109">
        <v>40366</v>
      </c>
      <c r="C3109" s="110">
        <v>2010</v>
      </c>
      <c r="D3109" s="111" t="s">
        <v>228</v>
      </c>
      <c r="E3109" s="111">
        <v>1</v>
      </c>
      <c r="F3109" s="111">
        <v>7</v>
      </c>
      <c r="G3109" s="111" t="s">
        <v>1342</v>
      </c>
      <c r="H3109" s="112">
        <v>24533</v>
      </c>
    </row>
    <row r="3110" spans="1:8" ht="15">
      <c r="A3110" s="108" t="s">
        <v>1192</v>
      </c>
      <c r="B3110" s="109">
        <v>40367</v>
      </c>
      <c r="C3110" s="110">
        <v>2010</v>
      </c>
      <c r="D3110" s="111" t="s">
        <v>228</v>
      </c>
      <c r="E3110" s="111">
        <v>2</v>
      </c>
      <c r="F3110" s="111">
        <v>8</v>
      </c>
      <c r="G3110" s="111" t="s">
        <v>278</v>
      </c>
      <c r="H3110" s="112">
        <v>51451</v>
      </c>
    </row>
    <row r="3111" spans="1:8" ht="15">
      <c r="A3111" s="108" t="s">
        <v>1192</v>
      </c>
      <c r="B3111" s="109">
        <v>40368</v>
      </c>
      <c r="C3111" s="110">
        <v>2010</v>
      </c>
      <c r="D3111" s="111" t="s">
        <v>228</v>
      </c>
      <c r="E3111" s="111">
        <v>2</v>
      </c>
      <c r="F3111" s="111">
        <v>9</v>
      </c>
      <c r="G3111" s="111" t="s">
        <v>279</v>
      </c>
      <c r="H3111" s="112">
        <v>57279</v>
      </c>
    </row>
    <row r="3112" spans="1:8" ht="15">
      <c r="A3112" s="108" t="s">
        <v>1192</v>
      </c>
      <c r="B3112" s="109">
        <v>40369</v>
      </c>
      <c r="C3112" s="110">
        <v>2010</v>
      </c>
      <c r="D3112" s="111" t="s">
        <v>228</v>
      </c>
      <c r="E3112" s="111">
        <v>2</v>
      </c>
      <c r="F3112" s="111">
        <v>10</v>
      </c>
      <c r="G3112" s="111" t="s">
        <v>280</v>
      </c>
      <c r="H3112" s="112">
        <v>46275</v>
      </c>
    </row>
    <row r="3113" spans="1:8" ht="15">
      <c r="A3113" s="108" t="s">
        <v>1192</v>
      </c>
      <c r="B3113" s="109">
        <v>40370</v>
      </c>
      <c r="C3113" s="110">
        <v>2010</v>
      </c>
      <c r="D3113" s="111" t="s">
        <v>228</v>
      </c>
      <c r="E3113" s="111">
        <v>2</v>
      </c>
      <c r="F3113" s="111">
        <v>11</v>
      </c>
      <c r="G3113" s="111" t="s">
        <v>281</v>
      </c>
      <c r="H3113" s="112">
        <v>26044</v>
      </c>
    </row>
    <row r="3114" spans="1:8" ht="15">
      <c r="A3114" s="108" t="s">
        <v>1192</v>
      </c>
      <c r="B3114" s="109">
        <v>40371</v>
      </c>
      <c r="C3114" s="110">
        <v>2010</v>
      </c>
      <c r="D3114" s="111" t="s">
        <v>228</v>
      </c>
      <c r="E3114" s="111">
        <v>2</v>
      </c>
      <c r="F3114" s="111">
        <v>12</v>
      </c>
      <c r="G3114" s="111" t="s">
        <v>282</v>
      </c>
      <c r="H3114" s="112">
        <v>48648</v>
      </c>
    </row>
    <row r="3115" spans="1:8" ht="15">
      <c r="A3115" s="108" t="s">
        <v>1192</v>
      </c>
      <c r="B3115" s="109">
        <v>40372</v>
      </c>
      <c r="C3115" s="110">
        <v>2010</v>
      </c>
      <c r="D3115" s="111" t="s">
        <v>228</v>
      </c>
      <c r="E3115" s="111">
        <v>2</v>
      </c>
      <c r="F3115" s="111">
        <v>13</v>
      </c>
      <c r="G3115" s="111" t="s">
        <v>1343</v>
      </c>
      <c r="H3115" s="112">
        <v>19827</v>
      </c>
    </row>
    <row r="3116" spans="1:8" ht="15">
      <c r="A3116" s="108" t="s">
        <v>1192</v>
      </c>
      <c r="B3116" s="109">
        <v>40373</v>
      </c>
      <c r="C3116" s="110">
        <v>2010</v>
      </c>
      <c r="D3116" s="111" t="s">
        <v>228</v>
      </c>
      <c r="E3116" s="111">
        <v>2</v>
      </c>
      <c r="F3116" s="111">
        <v>14</v>
      </c>
      <c r="G3116" s="111" t="s">
        <v>1342</v>
      </c>
      <c r="H3116" s="112">
        <v>87673</v>
      </c>
    </row>
    <row r="3117" spans="1:8" ht="15">
      <c r="A3117" s="108" t="s">
        <v>1192</v>
      </c>
      <c r="B3117" s="109">
        <v>40374</v>
      </c>
      <c r="C3117" s="110">
        <v>2010</v>
      </c>
      <c r="D3117" s="111" t="s">
        <v>228</v>
      </c>
      <c r="E3117" s="111">
        <v>3</v>
      </c>
      <c r="F3117" s="111">
        <v>15</v>
      </c>
      <c r="G3117" s="111" t="s">
        <v>278</v>
      </c>
      <c r="H3117" s="112">
        <v>68797</v>
      </c>
    </row>
    <row r="3118" spans="1:8" ht="15">
      <c r="A3118" s="108" t="s">
        <v>1192</v>
      </c>
      <c r="B3118" s="109">
        <v>40375</v>
      </c>
      <c r="C3118" s="110">
        <v>2010</v>
      </c>
      <c r="D3118" s="111" t="s">
        <v>228</v>
      </c>
      <c r="E3118" s="111">
        <v>3</v>
      </c>
      <c r="F3118" s="111">
        <v>16</v>
      </c>
      <c r="G3118" s="111" t="s">
        <v>279</v>
      </c>
      <c r="H3118" s="112">
        <v>81072</v>
      </c>
    </row>
    <row r="3119" spans="1:8" ht="15">
      <c r="A3119" s="108" t="s">
        <v>1192</v>
      </c>
      <c r="B3119" s="109">
        <v>40376</v>
      </c>
      <c r="C3119" s="110">
        <v>2010</v>
      </c>
      <c r="D3119" s="111" t="s">
        <v>228</v>
      </c>
      <c r="E3119" s="111">
        <v>3</v>
      </c>
      <c r="F3119" s="111">
        <v>17</v>
      </c>
      <c r="G3119" s="111" t="s">
        <v>280</v>
      </c>
      <c r="H3119" s="112">
        <v>79012</v>
      </c>
    </row>
    <row r="3120" spans="1:8" ht="15">
      <c r="A3120" s="108" t="s">
        <v>1192</v>
      </c>
      <c r="B3120" s="109">
        <v>40377</v>
      </c>
      <c r="C3120" s="110">
        <v>2010</v>
      </c>
      <c r="D3120" s="111" t="s">
        <v>228</v>
      </c>
      <c r="E3120" s="111">
        <v>3</v>
      </c>
      <c r="F3120" s="111">
        <v>18</v>
      </c>
      <c r="G3120" s="111" t="s">
        <v>281</v>
      </c>
      <c r="H3120" s="112">
        <v>42077</v>
      </c>
    </row>
    <row r="3121" spans="1:8" ht="15">
      <c r="A3121" s="108" t="s">
        <v>1192</v>
      </c>
      <c r="B3121" s="109">
        <v>40378</v>
      </c>
      <c r="C3121" s="110">
        <v>2010</v>
      </c>
      <c r="D3121" s="111" t="s">
        <v>228</v>
      </c>
      <c r="E3121" s="111">
        <v>3</v>
      </c>
      <c r="F3121" s="111">
        <v>19</v>
      </c>
      <c r="G3121" s="111" t="s">
        <v>282</v>
      </c>
      <c r="H3121" s="112">
        <v>46058</v>
      </c>
    </row>
    <row r="3122" spans="1:8" ht="15">
      <c r="A3122" s="108" t="s">
        <v>1192</v>
      </c>
      <c r="B3122" s="109">
        <v>40379</v>
      </c>
      <c r="C3122" s="110">
        <v>2010</v>
      </c>
      <c r="D3122" s="111" t="s">
        <v>228</v>
      </c>
      <c r="E3122" s="111">
        <v>3</v>
      </c>
      <c r="F3122" s="111">
        <v>20</v>
      </c>
      <c r="G3122" s="111" t="s">
        <v>1343</v>
      </c>
      <c r="H3122" s="112">
        <v>33027</v>
      </c>
    </row>
    <row r="3123" spans="1:8" ht="15">
      <c r="A3123" s="108" t="s">
        <v>1192</v>
      </c>
      <c r="B3123" s="109">
        <v>40380</v>
      </c>
      <c r="C3123" s="110">
        <v>2010</v>
      </c>
      <c r="D3123" s="111" t="s">
        <v>228</v>
      </c>
      <c r="E3123" s="111">
        <v>3</v>
      </c>
      <c r="F3123" s="111">
        <v>21</v>
      </c>
      <c r="G3123" s="111" t="s">
        <v>1342</v>
      </c>
      <c r="H3123" s="112">
        <v>41674</v>
      </c>
    </row>
    <row r="3124" spans="1:8" ht="15">
      <c r="A3124" s="108" t="s">
        <v>1192</v>
      </c>
      <c r="B3124" s="109">
        <v>40381</v>
      </c>
      <c r="C3124" s="110">
        <v>2010</v>
      </c>
      <c r="D3124" s="111" t="s">
        <v>228</v>
      </c>
      <c r="E3124" s="111">
        <v>4</v>
      </c>
      <c r="F3124" s="111">
        <v>22</v>
      </c>
      <c r="G3124" s="111" t="s">
        <v>278</v>
      </c>
      <c r="H3124" s="112">
        <v>23830</v>
      </c>
    </row>
    <row r="3125" spans="1:8" ht="15">
      <c r="A3125" s="108" t="s">
        <v>1192</v>
      </c>
      <c r="B3125" s="109">
        <v>40382</v>
      </c>
      <c r="C3125" s="110">
        <v>2010</v>
      </c>
      <c r="D3125" s="111" t="s">
        <v>228</v>
      </c>
      <c r="E3125" s="111">
        <v>4</v>
      </c>
      <c r="F3125" s="111">
        <v>23</v>
      </c>
      <c r="G3125" s="111" t="s">
        <v>279</v>
      </c>
      <c r="H3125" s="112">
        <v>49351</v>
      </c>
    </row>
    <row r="3126" spans="1:8" ht="15">
      <c r="A3126" s="108" t="s">
        <v>1192</v>
      </c>
      <c r="B3126" s="109">
        <v>40383</v>
      </c>
      <c r="C3126" s="110">
        <v>2010</v>
      </c>
      <c r="D3126" s="111" t="s">
        <v>228</v>
      </c>
      <c r="E3126" s="111">
        <v>4</v>
      </c>
      <c r="F3126" s="111">
        <v>24</v>
      </c>
      <c r="G3126" s="111" t="s">
        <v>280</v>
      </c>
      <c r="H3126" s="112">
        <v>73554</v>
      </c>
    </row>
    <row r="3127" spans="1:8" ht="15">
      <c r="A3127" s="108" t="s">
        <v>1192</v>
      </c>
      <c r="B3127" s="109">
        <v>40384</v>
      </c>
      <c r="C3127" s="110">
        <v>2010</v>
      </c>
      <c r="D3127" s="111" t="s">
        <v>228</v>
      </c>
      <c r="E3127" s="111">
        <v>4</v>
      </c>
      <c r="F3127" s="111">
        <v>25</v>
      </c>
      <c r="G3127" s="111" t="s">
        <v>281</v>
      </c>
      <c r="H3127" s="112">
        <v>77569</v>
      </c>
    </row>
    <row r="3128" spans="1:8" ht="15">
      <c r="A3128" s="108" t="s">
        <v>1192</v>
      </c>
      <c r="B3128" s="109">
        <v>40385</v>
      </c>
      <c r="C3128" s="110">
        <v>2010</v>
      </c>
      <c r="D3128" s="111" t="s">
        <v>228</v>
      </c>
      <c r="E3128" s="111">
        <v>4</v>
      </c>
      <c r="F3128" s="111">
        <v>26</v>
      </c>
      <c r="G3128" s="111" t="s">
        <v>282</v>
      </c>
      <c r="H3128" s="112">
        <v>17792</v>
      </c>
    </row>
    <row r="3129" spans="1:8" ht="15">
      <c r="A3129" s="108" t="s">
        <v>1192</v>
      </c>
      <c r="B3129" s="109">
        <v>40386</v>
      </c>
      <c r="C3129" s="110">
        <v>2010</v>
      </c>
      <c r="D3129" s="111" t="s">
        <v>228</v>
      </c>
      <c r="E3129" s="111">
        <v>4</v>
      </c>
      <c r="F3129" s="111">
        <v>27</v>
      </c>
      <c r="G3129" s="111" t="s">
        <v>1343</v>
      </c>
      <c r="H3129" s="112">
        <v>35328</v>
      </c>
    </row>
    <row r="3130" spans="1:8" ht="15">
      <c r="A3130" s="108" t="s">
        <v>1192</v>
      </c>
      <c r="B3130" s="109">
        <v>40387</v>
      </c>
      <c r="C3130" s="110">
        <v>2010</v>
      </c>
      <c r="D3130" s="111" t="s">
        <v>228</v>
      </c>
      <c r="E3130" s="111">
        <v>4</v>
      </c>
      <c r="F3130" s="111">
        <v>28</v>
      </c>
      <c r="G3130" s="111" t="s">
        <v>1342</v>
      </c>
      <c r="H3130" s="112">
        <v>74698</v>
      </c>
    </row>
    <row r="3131" spans="1:8" ht="15">
      <c r="A3131" s="108" t="s">
        <v>1192</v>
      </c>
      <c r="B3131" s="109">
        <v>40388</v>
      </c>
      <c r="C3131" s="110">
        <v>2010</v>
      </c>
      <c r="D3131" s="111" t="s">
        <v>228</v>
      </c>
      <c r="E3131" s="111">
        <v>5</v>
      </c>
      <c r="F3131" s="111">
        <v>29</v>
      </c>
      <c r="G3131" s="111" t="s">
        <v>278</v>
      </c>
      <c r="H3131" s="112">
        <v>72123</v>
      </c>
    </row>
    <row r="3132" spans="1:8" ht="15">
      <c r="A3132" s="108" t="s">
        <v>1192</v>
      </c>
      <c r="B3132" s="109">
        <v>40389</v>
      </c>
      <c r="C3132" s="110">
        <v>2010</v>
      </c>
      <c r="D3132" s="111" t="s">
        <v>228</v>
      </c>
      <c r="E3132" s="111">
        <v>5</v>
      </c>
      <c r="F3132" s="111">
        <v>30</v>
      </c>
      <c r="G3132" s="111" t="s">
        <v>279</v>
      </c>
      <c r="H3132" s="112">
        <v>57617</v>
      </c>
    </row>
    <row r="3133" spans="1:8" ht="15">
      <c r="A3133" s="108" t="s">
        <v>1192</v>
      </c>
      <c r="B3133" s="109">
        <v>40390</v>
      </c>
      <c r="C3133" s="110">
        <v>2010</v>
      </c>
      <c r="D3133" s="111" t="s">
        <v>228</v>
      </c>
      <c r="E3133" s="111">
        <v>5</v>
      </c>
      <c r="F3133" s="111">
        <v>31</v>
      </c>
      <c r="G3133" s="111" t="s">
        <v>280</v>
      </c>
      <c r="H3133" s="112">
        <v>39385</v>
      </c>
    </row>
    <row r="3134" spans="1:8" ht="15">
      <c r="A3134" s="108" t="s">
        <v>1192</v>
      </c>
      <c r="B3134" s="109">
        <v>40391</v>
      </c>
      <c r="C3134" s="110">
        <v>2010</v>
      </c>
      <c r="D3134" s="111" t="s">
        <v>229</v>
      </c>
      <c r="E3134" s="111">
        <v>1</v>
      </c>
      <c r="F3134" s="111">
        <v>1</v>
      </c>
      <c r="G3134" s="111" t="s">
        <v>281</v>
      </c>
      <c r="H3134" s="112">
        <v>14709</v>
      </c>
    </row>
    <row r="3135" spans="1:8" ht="15">
      <c r="A3135" s="108" t="s">
        <v>1192</v>
      </c>
      <c r="B3135" s="109">
        <v>40392</v>
      </c>
      <c r="C3135" s="110">
        <v>2010</v>
      </c>
      <c r="D3135" s="111" t="s">
        <v>229</v>
      </c>
      <c r="E3135" s="111">
        <v>1</v>
      </c>
      <c r="F3135" s="111">
        <v>2</v>
      </c>
      <c r="G3135" s="111" t="s">
        <v>282</v>
      </c>
      <c r="H3135" s="112">
        <v>83395</v>
      </c>
    </row>
    <row r="3136" spans="1:8" ht="15">
      <c r="A3136" s="108" t="s">
        <v>1192</v>
      </c>
      <c r="B3136" s="109">
        <v>40393</v>
      </c>
      <c r="C3136" s="110">
        <v>2010</v>
      </c>
      <c r="D3136" s="111" t="s">
        <v>229</v>
      </c>
      <c r="E3136" s="111">
        <v>1</v>
      </c>
      <c r="F3136" s="111">
        <v>3</v>
      </c>
      <c r="G3136" s="111" t="s">
        <v>1343</v>
      </c>
      <c r="H3136" s="112">
        <v>71283</v>
      </c>
    </row>
    <row r="3137" spans="1:8" ht="15">
      <c r="A3137" s="108" t="s">
        <v>1192</v>
      </c>
      <c r="B3137" s="109">
        <v>40394</v>
      </c>
      <c r="C3137" s="110">
        <v>2010</v>
      </c>
      <c r="D3137" s="111" t="s">
        <v>229</v>
      </c>
      <c r="E3137" s="111">
        <v>1</v>
      </c>
      <c r="F3137" s="111">
        <v>4</v>
      </c>
      <c r="G3137" s="111" t="s">
        <v>1342</v>
      </c>
      <c r="H3137" s="112">
        <v>15195</v>
      </c>
    </row>
    <row r="3138" spans="1:8" ht="15">
      <c r="A3138" s="108" t="s">
        <v>1192</v>
      </c>
      <c r="B3138" s="109">
        <v>40395</v>
      </c>
      <c r="C3138" s="110">
        <v>2010</v>
      </c>
      <c r="D3138" s="111" t="s">
        <v>229</v>
      </c>
      <c r="E3138" s="111">
        <v>1</v>
      </c>
      <c r="F3138" s="111">
        <v>5</v>
      </c>
      <c r="G3138" s="111" t="s">
        <v>278</v>
      </c>
      <c r="H3138" s="112">
        <v>50967</v>
      </c>
    </row>
    <row r="3139" spans="1:8" ht="15">
      <c r="A3139" s="108" t="s">
        <v>1192</v>
      </c>
      <c r="B3139" s="109">
        <v>40396</v>
      </c>
      <c r="C3139" s="110">
        <v>2010</v>
      </c>
      <c r="D3139" s="111" t="s">
        <v>229</v>
      </c>
      <c r="E3139" s="111">
        <v>1</v>
      </c>
      <c r="F3139" s="111">
        <v>6</v>
      </c>
      <c r="G3139" s="111" t="s">
        <v>279</v>
      </c>
      <c r="H3139" s="112">
        <v>16307</v>
      </c>
    </row>
    <row r="3140" spans="1:8" ht="15">
      <c r="A3140" s="108" t="s">
        <v>1192</v>
      </c>
      <c r="B3140" s="109">
        <v>40397</v>
      </c>
      <c r="C3140" s="110">
        <v>2010</v>
      </c>
      <c r="D3140" s="111" t="s">
        <v>229</v>
      </c>
      <c r="E3140" s="111">
        <v>1</v>
      </c>
      <c r="F3140" s="111">
        <v>7</v>
      </c>
      <c r="G3140" s="111" t="s">
        <v>280</v>
      </c>
      <c r="H3140" s="112">
        <v>31454</v>
      </c>
    </row>
    <row r="3141" spans="1:8" ht="15">
      <c r="A3141" s="108" t="s">
        <v>1192</v>
      </c>
      <c r="B3141" s="109">
        <v>40398</v>
      </c>
      <c r="C3141" s="110">
        <v>2010</v>
      </c>
      <c r="D3141" s="111" t="s">
        <v>229</v>
      </c>
      <c r="E3141" s="111">
        <v>2</v>
      </c>
      <c r="F3141" s="111">
        <v>8</v>
      </c>
      <c r="G3141" s="111" t="s">
        <v>281</v>
      </c>
      <c r="H3141" s="112">
        <v>25744</v>
      </c>
    </row>
    <row r="3142" spans="1:8" ht="15">
      <c r="A3142" s="108" t="s">
        <v>1192</v>
      </c>
      <c r="B3142" s="109">
        <v>40399</v>
      </c>
      <c r="C3142" s="110">
        <v>2010</v>
      </c>
      <c r="D3142" s="111" t="s">
        <v>229</v>
      </c>
      <c r="E3142" s="111">
        <v>2</v>
      </c>
      <c r="F3142" s="111">
        <v>9</v>
      </c>
      <c r="G3142" s="111" t="s">
        <v>282</v>
      </c>
      <c r="H3142" s="112">
        <v>67521</v>
      </c>
    </row>
    <row r="3143" spans="1:8" ht="15">
      <c r="A3143" s="108" t="s">
        <v>1192</v>
      </c>
      <c r="B3143" s="109">
        <v>40400</v>
      </c>
      <c r="C3143" s="110">
        <v>2010</v>
      </c>
      <c r="D3143" s="111" t="s">
        <v>229</v>
      </c>
      <c r="E3143" s="111">
        <v>2</v>
      </c>
      <c r="F3143" s="111">
        <v>10</v>
      </c>
      <c r="G3143" s="111" t="s">
        <v>1343</v>
      </c>
      <c r="H3143" s="112">
        <v>58018</v>
      </c>
    </row>
    <row r="3144" spans="1:8" ht="15">
      <c r="A3144" s="108" t="s">
        <v>1192</v>
      </c>
      <c r="B3144" s="109">
        <v>40401</v>
      </c>
      <c r="C3144" s="110">
        <v>2010</v>
      </c>
      <c r="D3144" s="111" t="s">
        <v>229</v>
      </c>
      <c r="E3144" s="111">
        <v>2</v>
      </c>
      <c r="F3144" s="111">
        <v>11</v>
      </c>
      <c r="G3144" s="111" t="s">
        <v>1342</v>
      </c>
      <c r="H3144" s="112">
        <v>61608</v>
      </c>
    </row>
    <row r="3145" spans="1:8" ht="15">
      <c r="A3145" s="108" t="s">
        <v>1192</v>
      </c>
      <c r="B3145" s="109">
        <v>40402</v>
      </c>
      <c r="C3145" s="110">
        <v>2010</v>
      </c>
      <c r="D3145" s="111" t="s">
        <v>229</v>
      </c>
      <c r="E3145" s="111">
        <v>2</v>
      </c>
      <c r="F3145" s="111">
        <v>12</v>
      </c>
      <c r="G3145" s="111" t="s">
        <v>278</v>
      </c>
      <c r="H3145" s="112">
        <v>28163</v>
      </c>
    </row>
    <row r="3146" spans="1:8" ht="15">
      <c r="A3146" s="108" t="s">
        <v>1192</v>
      </c>
      <c r="B3146" s="109">
        <v>40403</v>
      </c>
      <c r="C3146" s="110">
        <v>2010</v>
      </c>
      <c r="D3146" s="111" t="s">
        <v>229</v>
      </c>
      <c r="E3146" s="111">
        <v>2</v>
      </c>
      <c r="F3146" s="111">
        <v>13</v>
      </c>
      <c r="G3146" s="111" t="s">
        <v>279</v>
      </c>
      <c r="H3146" s="112">
        <v>18986</v>
      </c>
    </row>
    <row r="3147" spans="1:8" ht="15">
      <c r="A3147" s="108" t="s">
        <v>1192</v>
      </c>
      <c r="B3147" s="109">
        <v>40404</v>
      </c>
      <c r="C3147" s="110">
        <v>2010</v>
      </c>
      <c r="D3147" s="111" t="s">
        <v>229</v>
      </c>
      <c r="E3147" s="111">
        <v>2</v>
      </c>
      <c r="F3147" s="111">
        <v>14</v>
      </c>
      <c r="G3147" s="111" t="s">
        <v>280</v>
      </c>
      <c r="H3147" s="112">
        <v>81837</v>
      </c>
    </row>
    <row r="3148" spans="1:8" ht="15">
      <c r="A3148" s="108" t="s">
        <v>1192</v>
      </c>
      <c r="B3148" s="109">
        <v>40405</v>
      </c>
      <c r="C3148" s="110">
        <v>2010</v>
      </c>
      <c r="D3148" s="111" t="s">
        <v>229</v>
      </c>
      <c r="E3148" s="111">
        <v>3</v>
      </c>
      <c r="F3148" s="111">
        <v>15</v>
      </c>
      <c r="G3148" s="111" t="s">
        <v>281</v>
      </c>
      <c r="H3148" s="112">
        <v>18288</v>
      </c>
    </row>
    <row r="3149" spans="1:8" ht="15">
      <c r="A3149" s="108" t="s">
        <v>1192</v>
      </c>
      <c r="B3149" s="109">
        <v>40406</v>
      </c>
      <c r="C3149" s="110">
        <v>2010</v>
      </c>
      <c r="D3149" s="111" t="s">
        <v>229</v>
      </c>
      <c r="E3149" s="111">
        <v>3</v>
      </c>
      <c r="F3149" s="111">
        <v>16</v>
      </c>
      <c r="G3149" s="111" t="s">
        <v>282</v>
      </c>
      <c r="H3149" s="112">
        <v>49123</v>
      </c>
    </row>
    <row r="3150" spans="1:8" ht="15">
      <c r="A3150" s="108" t="s">
        <v>1192</v>
      </c>
      <c r="B3150" s="109">
        <v>40407</v>
      </c>
      <c r="C3150" s="110">
        <v>2010</v>
      </c>
      <c r="D3150" s="111" t="s">
        <v>229</v>
      </c>
      <c r="E3150" s="111">
        <v>3</v>
      </c>
      <c r="F3150" s="111">
        <v>17</v>
      </c>
      <c r="G3150" s="111" t="s">
        <v>1343</v>
      </c>
      <c r="H3150" s="112">
        <v>34148</v>
      </c>
    </row>
    <row r="3151" spans="1:8" ht="15">
      <c r="A3151" s="108" t="s">
        <v>1192</v>
      </c>
      <c r="B3151" s="109">
        <v>40408</v>
      </c>
      <c r="C3151" s="110">
        <v>2010</v>
      </c>
      <c r="D3151" s="111" t="s">
        <v>229</v>
      </c>
      <c r="E3151" s="111">
        <v>3</v>
      </c>
      <c r="F3151" s="111">
        <v>18</v>
      </c>
      <c r="G3151" s="111" t="s">
        <v>1342</v>
      </c>
      <c r="H3151" s="112">
        <v>48633</v>
      </c>
    </row>
    <row r="3152" spans="1:8" ht="15">
      <c r="A3152" s="108" t="s">
        <v>1192</v>
      </c>
      <c r="B3152" s="109">
        <v>40409</v>
      </c>
      <c r="C3152" s="110">
        <v>2010</v>
      </c>
      <c r="D3152" s="111" t="s">
        <v>229</v>
      </c>
      <c r="E3152" s="111">
        <v>3</v>
      </c>
      <c r="F3152" s="111">
        <v>19</v>
      </c>
      <c r="G3152" s="111" t="s">
        <v>278</v>
      </c>
      <c r="H3152" s="112">
        <v>79946</v>
      </c>
    </row>
    <row r="3153" spans="1:8" ht="15">
      <c r="A3153" s="108" t="s">
        <v>1192</v>
      </c>
      <c r="B3153" s="109">
        <v>40410</v>
      </c>
      <c r="C3153" s="110">
        <v>2010</v>
      </c>
      <c r="D3153" s="111" t="s">
        <v>229</v>
      </c>
      <c r="E3153" s="111">
        <v>3</v>
      </c>
      <c r="F3153" s="111">
        <v>20</v>
      </c>
      <c r="G3153" s="111" t="s">
        <v>279</v>
      </c>
      <c r="H3153" s="112">
        <v>14459</v>
      </c>
    </row>
    <row r="3154" spans="1:8" ht="15">
      <c r="A3154" s="108" t="s">
        <v>1192</v>
      </c>
      <c r="B3154" s="109">
        <v>40411</v>
      </c>
      <c r="C3154" s="110">
        <v>2010</v>
      </c>
      <c r="D3154" s="111" t="s">
        <v>229</v>
      </c>
      <c r="E3154" s="111">
        <v>3</v>
      </c>
      <c r="F3154" s="111">
        <v>21</v>
      </c>
      <c r="G3154" s="111" t="s">
        <v>280</v>
      </c>
      <c r="H3154" s="112">
        <v>88301</v>
      </c>
    </row>
    <row r="3155" spans="1:8" ht="15">
      <c r="A3155" s="108" t="s">
        <v>1192</v>
      </c>
      <c r="B3155" s="109">
        <v>40412</v>
      </c>
      <c r="C3155" s="110">
        <v>2010</v>
      </c>
      <c r="D3155" s="111" t="s">
        <v>229</v>
      </c>
      <c r="E3155" s="111">
        <v>4</v>
      </c>
      <c r="F3155" s="111">
        <v>22</v>
      </c>
      <c r="G3155" s="111" t="s">
        <v>281</v>
      </c>
      <c r="H3155" s="112">
        <v>43353</v>
      </c>
    </row>
    <row r="3156" spans="1:8" ht="15">
      <c r="A3156" s="108" t="s">
        <v>1192</v>
      </c>
      <c r="B3156" s="109">
        <v>40413</v>
      </c>
      <c r="C3156" s="110">
        <v>2010</v>
      </c>
      <c r="D3156" s="111" t="s">
        <v>229</v>
      </c>
      <c r="E3156" s="111">
        <v>4</v>
      </c>
      <c r="F3156" s="111">
        <v>23</v>
      </c>
      <c r="G3156" s="111" t="s">
        <v>282</v>
      </c>
      <c r="H3156" s="112">
        <v>79400</v>
      </c>
    </row>
    <row r="3157" spans="1:8" ht="15">
      <c r="A3157" s="108" t="s">
        <v>1192</v>
      </c>
      <c r="B3157" s="109">
        <v>40414</v>
      </c>
      <c r="C3157" s="110">
        <v>2010</v>
      </c>
      <c r="D3157" s="111" t="s">
        <v>229</v>
      </c>
      <c r="E3157" s="111">
        <v>4</v>
      </c>
      <c r="F3157" s="111">
        <v>24</v>
      </c>
      <c r="G3157" s="111" t="s">
        <v>1343</v>
      </c>
      <c r="H3157" s="112">
        <v>45441</v>
      </c>
    </row>
    <row r="3158" spans="1:8" ht="15">
      <c r="A3158" s="108" t="s">
        <v>1192</v>
      </c>
      <c r="B3158" s="109">
        <v>40415</v>
      </c>
      <c r="C3158" s="110">
        <v>2010</v>
      </c>
      <c r="D3158" s="111" t="s">
        <v>229</v>
      </c>
      <c r="E3158" s="111">
        <v>4</v>
      </c>
      <c r="F3158" s="111">
        <v>25</v>
      </c>
      <c r="G3158" s="111" t="s">
        <v>1342</v>
      </c>
      <c r="H3158" s="112">
        <v>44259</v>
      </c>
    </row>
    <row r="3159" spans="1:8" ht="15">
      <c r="A3159" s="108" t="s">
        <v>1192</v>
      </c>
      <c r="B3159" s="109">
        <v>40416</v>
      </c>
      <c r="C3159" s="110">
        <v>2010</v>
      </c>
      <c r="D3159" s="111" t="s">
        <v>229</v>
      </c>
      <c r="E3159" s="111">
        <v>4</v>
      </c>
      <c r="F3159" s="111">
        <v>26</v>
      </c>
      <c r="G3159" s="111" t="s">
        <v>278</v>
      </c>
      <c r="H3159" s="112">
        <v>35690</v>
      </c>
    </row>
    <row r="3160" spans="1:8" ht="15">
      <c r="A3160" s="108" t="s">
        <v>1192</v>
      </c>
      <c r="B3160" s="109">
        <v>40417</v>
      </c>
      <c r="C3160" s="110">
        <v>2010</v>
      </c>
      <c r="D3160" s="111" t="s">
        <v>229</v>
      </c>
      <c r="E3160" s="111">
        <v>4</v>
      </c>
      <c r="F3160" s="111">
        <v>27</v>
      </c>
      <c r="G3160" s="111" t="s">
        <v>279</v>
      </c>
      <c r="H3160" s="112">
        <v>75674</v>
      </c>
    </row>
    <row r="3161" spans="1:8" ht="15">
      <c r="A3161" s="108" t="s">
        <v>1192</v>
      </c>
      <c r="B3161" s="109">
        <v>40418</v>
      </c>
      <c r="C3161" s="110">
        <v>2010</v>
      </c>
      <c r="D3161" s="111" t="s">
        <v>229</v>
      </c>
      <c r="E3161" s="111">
        <v>4</v>
      </c>
      <c r="F3161" s="111">
        <v>28</v>
      </c>
      <c r="G3161" s="111" t="s">
        <v>280</v>
      </c>
      <c r="H3161" s="112">
        <v>42047</v>
      </c>
    </row>
    <row r="3162" spans="1:8" ht="15">
      <c r="A3162" s="108" t="s">
        <v>1192</v>
      </c>
      <c r="B3162" s="109">
        <v>40419</v>
      </c>
      <c r="C3162" s="110">
        <v>2010</v>
      </c>
      <c r="D3162" s="111" t="s">
        <v>229</v>
      </c>
      <c r="E3162" s="111">
        <v>5</v>
      </c>
      <c r="F3162" s="111">
        <v>29</v>
      </c>
      <c r="G3162" s="111" t="s">
        <v>281</v>
      </c>
      <c r="H3162" s="112">
        <v>66397</v>
      </c>
    </row>
    <row r="3163" spans="1:8" ht="15">
      <c r="A3163" s="108" t="s">
        <v>1192</v>
      </c>
      <c r="B3163" s="109">
        <v>40420</v>
      </c>
      <c r="C3163" s="110">
        <v>2010</v>
      </c>
      <c r="D3163" s="111" t="s">
        <v>229</v>
      </c>
      <c r="E3163" s="111">
        <v>5</v>
      </c>
      <c r="F3163" s="111">
        <v>30</v>
      </c>
      <c r="G3163" s="111" t="s">
        <v>282</v>
      </c>
      <c r="H3163" s="112">
        <v>28827</v>
      </c>
    </row>
    <row r="3164" spans="1:8" ht="15">
      <c r="A3164" s="108" t="s">
        <v>1192</v>
      </c>
      <c r="B3164" s="109">
        <v>40421</v>
      </c>
      <c r="C3164" s="110">
        <v>2010</v>
      </c>
      <c r="D3164" s="111" t="s">
        <v>229</v>
      </c>
      <c r="E3164" s="111">
        <v>5</v>
      </c>
      <c r="F3164" s="111">
        <v>31</v>
      </c>
      <c r="G3164" s="111" t="s">
        <v>1343</v>
      </c>
      <c r="H3164" s="112">
        <v>33447</v>
      </c>
    </row>
    <row r="3165" spans="1:8" ht="15">
      <c r="A3165" s="108" t="s">
        <v>1192</v>
      </c>
      <c r="B3165" s="109">
        <v>40422</v>
      </c>
      <c r="C3165" s="110">
        <v>2010</v>
      </c>
      <c r="D3165" s="111" t="s">
        <v>230</v>
      </c>
      <c r="E3165" s="111">
        <v>1</v>
      </c>
      <c r="F3165" s="111">
        <v>1</v>
      </c>
      <c r="G3165" s="111" t="s">
        <v>1342</v>
      </c>
      <c r="H3165" s="112">
        <v>33551</v>
      </c>
    </row>
    <row r="3166" spans="1:8" ht="15">
      <c r="A3166" s="108" t="s">
        <v>1192</v>
      </c>
      <c r="B3166" s="109">
        <v>40423</v>
      </c>
      <c r="C3166" s="110">
        <v>2010</v>
      </c>
      <c r="D3166" s="111" t="s">
        <v>230</v>
      </c>
      <c r="E3166" s="111">
        <v>1</v>
      </c>
      <c r="F3166" s="111">
        <v>2</v>
      </c>
      <c r="G3166" s="111" t="s">
        <v>278</v>
      </c>
      <c r="H3166" s="112">
        <v>66769</v>
      </c>
    </row>
    <row r="3167" spans="1:8" ht="15">
      <c r="A3167" s="108" t="s">
        <v>1192</v>
      </c>
      <c r="B3167" s="109">
        <v>40424</v>
      </c>
      <c r="C3167" s="110">
        <v>2010</v>
      </c>
      <c r="D3167" s="111" t="s">
        <v>230</v>
      </c>
      <c r="E3167" s="111">
        <v>1</v>
      </c>
      <c r="F3167" s="111">
        <v>3</v>
      </c>
      <c r="G3167" s="111" t="s">
        <v>279</v>
      </c>
      <c r="H3167" s="112">
        <v>15174</v>
      </c>
    </row>
    <row r="3168" spans="1:8" ht="15">
      <c r="A3168" s="108" t="s">
        <v>1192</v>
      </c>
      <c r="B3168" s="109">
        <v>40425</v>
      </c>
      <c r="C3168" s="110">
        <v>2010</v>
      </c>
      <c r="D3168" s="111" t="s">
        <v>230</v>
      </c>
      <c r="E3168" s="111">
        <v>1</v>
      </c>
      <c r="F3168" s="111">
        <v>4</v>
      </c>
      <c r="G3168" s="111" t="s">
        <v>280</v>
      </c>
      <c r="H3168" s="112">
        <v>47044</v>
      </c>
    </row>
    <row r="3169" spans="1:8" ht="15">
      <c r="A3169" s="108" t="s">
        <v>1192</v>
      </c>
      <c r="B3169" s="109">
        <v>40426</v>
      </c>
      <c r="C3169" s="110">
        <v>2010</v>
      </c>
      <c r="D3169" s="111" t="s">
        <v>230</v>
      </c>
      <c r="E3169" s="111">
        <v>1</v>
      </c>
      <c r="F3169" s="111">
        <v>5</v>
      </c>
      <c r="G3169" s="111" t="s">
        <v>281</v>
      </c>
      <c r="H3169" s="112">
        <v>83752</v>
      </c>
    </row>
    <row r="3170" spans="1:8" ht="15">
      <c r="A3170" s="108" t="s">
        <v>1192</v>
      </c>
      <c r="B3170" s="109">
        <v>40427</v>
      </c>
      <c r="C3170" s="110">
        <v>2010</v>
      </c>
      <c r="D3170" s="111" t="s">
        <v>230</v>
      </c>
      <c r="E3170" s="111">
        <v>1</v>
      </c>
      <c r="F3170" s="111">
        <v>6</v>
      </c>
      <c r="G3170" s="111" t="s">
        <v>282</v>
      </c>
      <c r="H3170" s="112">
        <v>82708</v>
      </c>
    </row>
    <row r="3171" spans="1:8" ht="15">
      <c r="A3171" s="108" t="s">
        <v>1192</v>
      </c>
      <c r="B3171" s="109">
        <v>40428</v>
      </c>
      <c r="C3171" s="110">
        <v>2010</v>
      </c>
      <c r="D3171" s="111" t="s">
        <v>230</v>
      </c>
      <c r="E3171" s="111">
        <v>1</v>
      </c>
      <c r="F3171" s="111">
        <v>7</v>
      </c>
      <c r="G3171" s="111" t="s">
        <v>1343</v>
      </c>
      <c r="H3171" s="112">
        <v>29488</v>
      </c>
    </row>
    <row r="3172" spans="1:8" ht="15">
      <c r="A3172" s="108" t="s">
        <v>1192</v>
      </c>
      <c r="B3172" s="109">
        <v>40429</v>
      </c>
      <c r="C3172" s="110">
        <v>2010</v>
      </c>
      <c r="D3172" s="111" t="s">
        <v>230</v>
      </c>
      <c r="E3172" s="111">
        <v>2</v>
      </c>
      <c r="F3172" s="111">
        <v>8</v>
      </c>
      <c r="G3172" s="111" t="s">
        <v>1342</v>
      </c>
      <c r="H3172" s="112">
        <v>37314</v>
      </c>
    </row>
    <row r="3173" spans="1:8" ht="15">
      <c r="A3173" s="108" t="s">
        <v>1192</v>
      </c>
      <c r="B3173" s="109">
        <v>40430</v>
      </c>
      <c r="C3173" s="110">
        <v>2010</v>
      </c>
      <c r="D3173" s="111" t="s">
        <v>230</v>
      </c>
      <c r="E3173" s="111">
        <v>2</v>
      </c>
      <c r="F3173" s="111">
        <v>9</v>
      </c>
      <c r="G3173" s="111" t="s">
        <v>278</v>
      </c>
      <c r="H3173" s="112">
        <v>53731</v>
      </c>
    </row>
    <row r="3174" spans="1:8" ht="15">
      <c r="A3174" s="108" t="s">
        <v>1192</v>
      </c>
      <c r="B3174" s="109">
        <v>40431</v>
      </c>
      <c r="C3174" s="110">
        <v>2010</v>
      </c>
      <c r="D3174" s="111" t="s">
        <v>230</v>
      </c>
      <c r="E3174" s="111">
        <v>2</v>
      </c>
      <c r="F3174" s="111">
        <v>10</v>
      </c>
      <c r="G3174" s="111" t="s">
        <v>279</v>
      </c>
      <c r="H3174" s="112">
        <v>85916</v>
      </c>
    </row>
    <row r="3175" spans="1:8" ht="15">
      <c r="A3175" s="108" t="s">
        <v>1192</v>
      </c>
      <c r="B3175" s="109">
        <v>40432</v>
      </c>
      <c r="C3175" s="110">
        <v>2010</v>
      </c>
      <c r="D3175" s="111" t="s">
        <v>230</v>
      </c>
      <c r="E3175" s="111">
        <v>2</v>
      </c>
      <c r="F3175" s="111">
        <v>11</v>
      </c>
      <c r="G3175" s="111" t="s">
        <v>280</v>
      </c>
      <c r="H3175" s="112">
        <v>18856</v>
      </c>
    </row>
    <row r="3176" spans="1:8" ht="15">
      <c r="A3176" s="108" t="s">
        <v>1192</v>
      </c>
      <c r="B3176" s="109">
        <v>40433</v>
      </c>
      <c r="C3176" s="110">
        <v>2010</v>
      </c>
      <c r="D3176" s="111" t="s">
        <v>230</v>
      </c>
      <c r="E3176" s="111">
        <v>2</v>
      </c>
      <c r="F3176" s="111">
        <v>12</v>
      </c>
      <c r="G3176" s="111" t="s">
        <v>281</v>
      </c>
      <c r="H3176" s="112">
        <v>42953</v>
      </c>
    </row>
    <row r="3177" spans="1:8" ht="15">
      <c r="A3177" s="108" t="s">
        <v>1192</v>
      </c>
      <c r="B3177" s="109">
        <v>40434</v>
      </c>
      <c r="C3177" s="110">
        <v>2010</v>
      </c>
      <c r="D3177" s="111" t="s">
        <v>230</v>
      </c>
      <c r="E3177" s="111">
        <v>2</v>
      </c>
      <c r="F3177" s="111">
        <v>13</v>
      </c>
      <c r="G3177" s="111" t="s">
        <v>282</v>
      </c>
      <c r="H3177" s="112">
        <v>49524</v>
      </c>
    </row>
    <row r="3178" spans="1:8" ht="15">
      <c r="A3178" s="108" t="s">
        <v>1192</v>
      </c>
      <c r="B3178" s="109">
        <v>40435</v>
      </c>
      <c r="C3178" s="110">
        <v>2010</v>
      </c>
      <c r="D3178" s="111" t="s">
        <v>230</v>
      </c>
      <c r="E3178" s="111">
        <v>2</v>
      </c>
      <c r="F3178" s="111">
        <v>14</v>
      </c>
      <c r="G3178" s="111" t="s">
        <v>1343</v>
      </c>
      <c r="H3178" s="112">
        <v>20814</v>
      </c>
    </row>
    <row r="3179" spans="1:8" ht="15">
      <c r="A3179" s="108" t="s">
        <v>1192</v>
      </c>
      <c r="B3179" s="109">
        <v>40436</v>
      </c>
      <c r="C3179" s="110">
        <v>2010</v>
      </c>
      <c r="D3179" s="111" t="s">
        <v>230</v>
      </c>
      <c r="E3179" s="111">
        <v>3</v>
      </c>
      <c r="F3179" s="111">
        <v>15</v>
      </c>
      <c r="G3179" s="111" t="s">
        <v>1342</v>
      </c>
      <c r="H3179" s="112">
        <v>64856</v>
      </c>
    </row>
    <row r="3180" spans="1:8" ht="15">
      <c r="A3180" s="108" t="s">
        <v>1192</v>
      </c>
      <c r="B3180" s="109">
        <v>40437</v>
      </c>
      <c r="C3180" s="110">
        <v>2010</v>
      </c>
      <c r="D3180" s="111" t="s">
        <v>230</v>
      </c>
      <c r="E3180" s="111">
        <v>3</v>
      </c>
      <c r="F3180" s="111">
        <v>16</v>
      </c>
      <c r="G3180" s="111" t="s">
        <v>278</v>
      </c>
      <c r="H3180" s="112">
        <v>32750</v>
      </c>
    </row>
    <row r="3181" spans="1:8" ht="15">
      <c r="A3181" s="108" t="s">
        <v>1192</v>
      </c>
      <c r="B3181" s="109">
        <v>40438</v>
      </c>
      <c r="C3181" s="110">
        <v>2010</v>
      </c>
      <c r="D3181" s="111" t="s">
        <v>230</v>
      </c>
      <c r="E3181" s="111">
        <v>3</v>
      </c>
      <c r="F3181" s="111">
        <v>17</v>
      </c>
      <c r="G3181" s="111" t="s">
        <v>279</v>
      </c>
      <c r="H3181" s="112">
        <v>72741</v>
      </c>
    </row>
    <row r="3182" spans="1:8" ht="15">
      <c r="A3182" s="108" t="s">
        <v>1192</v>
      </c>
      <c r="B3182" s="109">
        <v>40439</v>
      </c>
      <c r="C3182" s="110">
        <v>2010</v>
      </c>
      <c r="D3182" s="111" t="s">
        <v>230</v>
      </c>
      <c r="E3182" s="111">
        <v>3</v>
      </c>
      <c r="F3182" s="111">
        <v>18</v>
      </c>
      <c r="G3182" s="111" t="s">
        <v>280</v>
      </c>
      <c r="H3182" s="112">
        <v>67906</v>
      </c>
    </row>
    <row r="3183" spans="1:8" ht="15">
      <c r="A3183" s="108" t="s">
        <v>1192</v>
      </c>
      <c r="B3183" s="109">
        <v>40440</v>
      </c>
      <c r="C3183" s="110">
        <v>2010</v>
      </c>
      <c r="D3183" s="111" t="s">
        <v>230</v>
      </c>
      <c r="E3183" s="111">
        <v>3</v>
      </c>
      <c r="F3183" s="111">
        <v>19</v>
      </c>
      <c r="G3183" s="111" t="s">
        <v>281</v>
      </c>
      <c r="H3183" s="112">
        <v>29792</v>
      </c>
    </row>
    <row r="3184" spans="1:8" ht="15">
      <c r="A3184" s="108" t="s">
        <v>1192</v>
      </c>
      <c r="B3184" s="109">
        <v>40441</v>
      </c>
      <c r="C3184" s="110">
        <v>2010</v>
      </c>
      <c r="D3184" s="111" t="s">
        <v>230</v>
      </c>
      <c r="E3184" s="111">
        <v>3</v>
      </c>
      <c r="F3184" s="111">
        <v>20</v>
      </c>
      <c r="G3184" s="111" t="s">
        <v>282</v>
      </c>
      <c r="H3184" s="112">
        <v>37488</v>
      </c>
    </row>
    <row r="3185" spans="1:8" ht="15">
      <c r="A3185" s="108" t="s">
        <v>1192</v>
      </c>
      <c r="B3185" s="109">
        <v>40442</v>
      </c>
      <c r="C3185" s="110">
        <v>2010</v>
      </c>
      <c r="D3185" s="111" t="s">
        <v>230</v>
      </c>
      <c r="E3185" s="111">
        <v>3</v>
      </c>
      <c r="F3185" s="111">
        <v>21</v>
      </c>
      <c r="G3185" s="111" t="s">
        <v>1343</v>
      </c>
      <c r="H3185" s="112">
        <v>71372</v>
      </c>
    </row>
    <row r="3186" spans="1:8" ht="15">
      <c r="A3186" s="108" t="s">
        <v>1192</v>
      </c>
      <c r="B3186" s="109">
        <v>40443</v>
      </c>
      <c r="C3186" s="110">
        <v>2010</v>
      </c>
      <c r="D3186" s="111" t="s">
        <v>230</v>
      </c>
      <c r="E3186" s="111">
        <v>4</v>
      </c>
      <c r="F3186" s="111">
        <v>22</v>
      </c>
      <c r="G3186" s="111" t="s">
        <v>1342</v>
      </c>
      <c r="H3186" s="112">
        <v>62147</v>
      </c>
    </row>
    <row r="3187" spans="1:8" ht="15">
      <c r="A3187" s="108" t="s">
        <v>1192</v>
      </c>
      <c r="B3187" s="109">
        <v>40444</v>
      </c>
      <c r="C3187" s="110">
        <v>2010</v>
      </c>
      <c r="D3187" s="111" t="s">
        <v>230</v>
      </c>
      <c r="E3187" s="111">
        <v>4</v>
      </c>
      <c r="F3187" s="111">
        <v>23</v>
      </c>
      <c r="G3187" s="111" t="s">
        <v>278</v>
      </c>
      <c r="H3187" s="112">
        <v>78804</v>
      </c>
    </row>
    <row r="3188" spans="1:8" ht="15">
      <c r="A3188" s="108" t="s">
        <v>1192</v>
      </c>
      <c r="B3188" s="109">
        <v>40445</v>
      </c>
      <c r="C3188" s="110">
        <v>2010</v>
      </c>
      <c r="D3188" s="111" t="s">
        <v>230</v>
      </c>
      <c r="E3188" s="111">
        <v>4</v>
      </c>
      <c r="F3188" s="111">
        <v>24</v>
      </c>
      <c r="G3188" s="111" t="s">
        <v>279</v>
      </c>
      <c r="H3188" s="112">
        <v>59722</v>
      </c>
    </row>
    <row r="3189" spans="1:8" ht="15">
      <c r="A3189" s="108" t="s">
        <v>1192</v>
      </c>
      <c r="B3189" s="109">
        <v>40446</v>
      </c>
      <c r="C3189" s="110">
        <v>2010</v>
      </c>
      <c r="D3189" s="111" t="s">
        <v>230</v>
      </c>
      <c r="E3189" s="111">
        <v>4</v>
      </c>
      <c r="F3189" s="111">
        <v>25</v>
      </c>
      <c r="G3189" s="111" t="s">
        <v>280</v>
      </c>
      <c r="H3189" s="112">
        <v>48309</v>
      </c>
    </row>
    <row r="3190" spans="1:8" ht="15">
      <c r="A3190" s="108" t="s">
        <v>1192</v>
      </c>
      <c r="B3190" s="109">
        <v>40447</v>
      </c>
      <c r="C3190" s="110">
        <v>2010</v>
      </c>
      <c r="D3190" s="111" t="s">
        <v>230</v>
      </c>
      <c r="E3190" s="111">
        <v>4</v>
      </c>
      <c r="F3190" s="111">
        <v>26</v>
      </c>
      <c r="G3190" s="111" t="s">
        <v>281</v>
      </c>
      <c r="H3190" s="112">
        <v>84303</v>
      </c>
    </row>
    <row r="3191" spans="1:8" ht="15">
      <c r="A3191" s="108" t="s">
        <v>1192</v>
      </c>
      <c r="B3191" s="109">
        <v>40448</v>
      </c>
      <c r="C3191" s="110">
        <v>2010</v>
      </c>
      <c r="D3191" s="111" t="s">
        <v>230</v>
      </c>
      <c r="E3191" s="111">
        <v>4</v>
      </c>
      <c r="F3191" s="111">
        <v>27</v>
      </c>
      <c r="G3191" s="111" t="s">
        <v>282</v>
      </c>
      <c r="H3191" s="112">
        <v>46541</v>
      </c>
    </row>
    <row r="3192" spans="1:8" ht="15">
      <c r="A3192" s="108" t="s">
        <v>1192</v>
      </c>
      <c r="B3192" s="109">
        <v>40449</v>
      </c>
      <c r="C3192" s="110">
        <v>2010</v>
      </c>
      <c r="D3192" s="111" t="s">
        <v>230</v>
      </c>
      <c r="E3192" s="111">
        <v>4</v>
      </c>
      <c r="F3192" s="111">
        <v>28</v>
      </c>
      <c r="G3192" s="111" t="s">
        <v>1343</v>
      </c>
      <c r="H3192" s="112">
        <v>48950</v>
      </c>
    </row>
    <row r="3193" spans="1:8" ht="15">
      <c r="A3193" s="108" t="s">
        <v>1192</v>
      </c>
      <c r="B3193" s="109">
        <v>40450</v>
      </c>
      <c r="C3193" s="110">
        <v>2010</v>
      </c>
      <c r="D3193" s="111" t="s">
        <v>230</v>
      </c>
      <c r="E3193" s="111">
        <v>5</v>
      </c>
      <c r="F3193" s="111">
        <v>29</v>
      </c>
      <c r="G3193" s="111" t="s">
        <v>1342</v>
      </c>
      <c r="H3193" s="112">
        <v>75633</v>
      </c>
    </row>
    <row r="3194" spans="1:8" ht="15">
      <c r="A3194" s="108" t="s">
        <v>1192</v>
      </c>
      <c r="B3194" s="109">
        <v>40451</v>
      </c>
      <c r="C3194" s="110">
        <v>2010</v>
      </c>
      <c r="D3194" s="111" t="s">
        <v>230</v>
      </c>
      <c r="E3194" s="111">
        <v>5</v>
      </c>
      <c r="F3194" s="111">
        <v>30</v>
      </c>
      <c r="G3194" s="111" t="s">
        <v>278</v>
      </c>
      <c r="H3194" s="112">
        <v>62631</v>
      </c>
    </row>
    <row r="3195" spans="1:8" ht="15">
      <c r="A3195" s="108" t="s">
        <v>1192</v>
      </c>
      <c r="B3195" s="109">
        <v>40452</v>
      </c>
      <c r="C3195" s="110">
        <v>2010</v>
      </c>
      <c r="D3195" s="111" t="s">
        <v>231</v>
      </c>
      <c r="E3195" s="111">
        <v>1</v>
      </c>
      <c r="F3195" s="111">
        <v>1</v>
      </c>
      <c r="G3195" s="111" t="s">
        <v>279</v>
      </c>
      <c r="H3195" s="112">
        <v>25907</v>
      </c>
    </row>
    <row r="3196" spans="1:8" ht="15">
      <c r="A3196" s="108" t="s">
        <v>1192</v>
      </c>
      <c r="B3196" s="109">
        <v>40453</v>
      </c>
      <c r="C3196" s="110">
        <v>2010</v>
      </c>
      <c r="D3196" s="111" t="s">
        <v>231</v>
      </c>
      <c r="E3196" s="111">
        <v>1</v>
      </c>
      <c r="F3196" s="111">
        <v>2</v>
      </c>
      <c r="G3196" s="111" t="s">
        <v>280</v>
      </c>
      <c r="H3196" s="112">
        <v>68956</v>
      </c>
    </row>
    <row r="3197" spans="1:8" ht="15">
      <c r="A3197" s="108" t="s">
        <v>1192</v>
      </c>
      <c r="B3197" s="109">
        <v>40454</v>
      </c>
      <c r="C3197" s="110">
        <v>2010</v>
      </c>
      <c r="D3197" s="111" t="s">
        <v>231</v>
      </c>
      <c r="E3197" s="111">
        <v>1</v>
      </c>
      <c r="F3197" s="111">
        <v>3</v>
      </c>
      <c r="G3197" s="111" t="s">
        <v>281</v>
      </c>
      <c r="H3197" s="112">
        <v>25237</v>
      </c>
    </row>
    <row r="3198" spans="1:8" ht="15">
      <c r="A3198" s="108" t="s">
        <v>1192</v>
      </c>
      <c r="B3198" s="109">
        <v>40455</v>
      </c>
      <c r="C3198" s="110">
        <v>2010</v>
      </c>
      <c r="D3198" s="111" t="s">
        <v>231</v>
      </c>
      <c r="E3198" s="111">
        <v>1</v>
      </c>
      <c r="F3198" s="111">
        <v>4</v>
      </c>
      <c r="G3198" s="111" t="s">
        <v>282</v>
      </c>
      <c r="H3198" s="112">
        <v>29374</v>
      </c>
    </row>
    <row r="3199" spans="1:8" ht="15">
      <c r="A3199" s="108" t="s">
        <v>1192</v>
      </c>
      <c r="B3199" s="109">
        <v>40456</v>
      </c>
      <c r="C3199" s="110">
        <v>2010</v>
      </c>
      <c r="D3199" s="111" t="s">
        <v>231</v>
      </c>
      <c r="E3199" s="111">
        <v>1</v>
      </c>
      <c r="F3199" s="111">
        <v>5</v>
      </c>
      <c r="G3199" s="111" t="s">
        <v>1343</v>
      </c>
      <c r="H3199" s="112">
        <v>50437</v>
      </c>
    </row>
    <row r="3200" spans="1:8" ht="15">
      <c r="A3200" s="108" t="s">
        <v>1192</v>
      </c>
      <c r="B3200" s="109">
        <v>40457</v>
      </c>
      <c r="C3200" s="110">
        <v>2010</v>
      </c>
      <c r="D3200" s="111" t="s">
        <v>231</v>
      </c>
      <c r="E3200" s="111">
        <v>1</v>
      </c>
      <c r="F3200" s="111">
        <v>6</v>
      </c>
      <c r="G3200" s="111" t="s">
        <v>1342</v>
      </c>
      <c r="H3200" s="112">
        <v>53688</v>
      </c>
    </row>
    <row r="3201" spans="1:8" ht="15">
      <c r="A3201" s="108" t="s">
        <v>1192</v>
      </c>
      <c r="B3201" s="109">
        <v>40458</v>
      </c>
      <c r="C3201" s="110">
        <v>2010</v>
      </c>
      <c r="D3201" s="111" t="s">
        <v>231</v>
      </c>
      <c r="E3201" s="111">
        <v>1</v>
      </c>
      <c r="F3201" s="111">
        <v>7</v>
      </c>
      <c r="G3201" s="111" t="s">
        <v>278</v>
      </c>
      <c r="H3201" s="112">
        <v>81934</v>
      </c>
    </row>
    <row r="3202" spans="1:8" ht="15">
      <c r="A3202" s="108" t="s">
        <v>1192</v>
      </c>
      <c r="B3202" s="109">
        <v>40459</v>
      </c>
      <c r="C3202" s="110">
        <v>2010</v>
      </c>
      <c r="D3202" s="111" t="s">
        <v>231</v>
      </c>
      <c r="E3202" s="111">
        <v>2</v>
      </c>
      <c r="F3202" s="111">
        <v>8</v>
      </c>
      <c r="G3202" s="111" t="s">
        <v>279</v>
      </c>
      <c r="H3202" s="112">
        <v>64648</v>
      </c>
    </row>
    <row r="3203" spans="1:8" ht="15">
      <c r="A3203" s="108" t="s">
        <v>1192</v>
      </c>
      <c r="B3203" s="109">
        <v>40460</v>
      </c>
      <c r="C3203" s="110">
        <v>2010</v>
      </c>
      <c r="D3203" s="111" t="s">
        <v>231</v>
      </c>
      <c r="E3203" s="111">
        <v>2</v>
      </c>
      <c r="F3203" s="111">
        <v>9</v>
      </c>
      <c r="G3203" s="111" t="s">
        <v>280</v>
      </c>
      <c r="H3203" s="112">
        <v>60408</v>
      </c>
    </row>
    <row r="3204" spans="1:8" ht="15">
      <c r="A3204" s="108" t="s">
        <v>1192</v>
      </c>
      <c r="B3204" s="109">
        <v>40461</v>
      </c>
      <c r="C3204" s="110">
        <v>2010</v>
      </c>
      <c r="D3204" s="111" t="s">
        <v>231</v>
      </c>
      <c r="E3204" s="111">
        <v>2</v>
      </c>
      <c r="F3204" s="111">
        <v>10</v>
      </c>
      <c r="G3204" s="111" t="s">
        <v>281</v>
      </c>
      <c r="H3204" s="112">
        <v>37156</v>
      </c>
    </row>
    <row r="3205" spans="1:8" ht="15">
      <c r="A3205" s="108" t="s">
        <v>1192</v>
      </c>
      <c r="B3205" s="109">
        <v>40462</v>
      </c>
      <c r="C3205" s="110">
        <v>2010</v>
      </c>
      <c r="D3205" s="111" t="s">
        <v>231</v>
      </c>
      <c r="E3205" s="111">
        <v>2</v>
      </c>
      <c r="F3205" s="111">
        <v>11</v>
      </c>
      <c r="G3205" s="111" t="s">
        <v>282</v>
      </c>
      <c r="H3205" s="112">
        <v>14462</v>
      </c>
    </row>
    <row r="3206" spans="1:8" ht="15">
      <c r="A3206" s="108" t="s">
        <v>1192</v>
      </c>
      <c r="B3206" s="109">
        <v>40463</v>
      </c>
      <c r="C3206" s="110">
        <v>2010</v>
      </c>
      <c r="D3206" s="111" t="s">
        <v>231</v>
      </c>
      <c r="E3206" s="111">
        <v>2</v>
      </c>
      <c r="F3206" s="111">
        <v>12</v>
      </c>
      <c r="G3206" s="111" t="s">
        <v>1343</v>
      </c>
      <c r="H3206" s="112">
        <v>75325</v>
      </c>
    </row>
    <row r="3207" spans="1:8" ht="15">
      <c r="A3207" s="108" t="s">
        <v>1192</v>
      </c>
      <c r="B3207" s="109">
        <v>40464</v>
      </c>
      <c r="C3207" s="110">
        <v>2010</v>
      </c>
      <c r="D3207" s="111" t="s">
        <v>231</v>
      </c>
      <c r="E3207" s="111">
        <v>2</v>
      </c>
      <c r="F3207" s="111">
        <v>13</v>
      </c>
      <c r="G3207" s="111" t="s">
        <v>1342</v>
      </c>
      <c r="H3207" s="112">
        <v>28411</v>
      </c>
    </row>
    <row r="3208" spans="1:8" ht="15">
      <c r="A3208" s="108" t="s">
        <v>1192</v>
      </c>
      <c r="B3208" s="109">
        <v>40465</v>
      </c>
      <c r="C3208" s="110">
        <v>2010</v>
      </c>
      <c r="D3208" s="111" t="s">
        <v>231</v>
      </c>
      <c r="E3208" s="111">
        <v>2</v>
      </c>
      <c r="F3208" s="111">
        <v>14</v>
      </c>
      <c r="G3208" s="111" t="s">
        <v>278</v>
      </c>
      <c r="H3208" s="112">
        <v>88875</v>
      </c>
    </row>
    <row r="3209" spans="1:8" ht="15">
      <c r="A3209" s="108" t="s">
        <v>1192</v>
      </c>
      <c r="B3209" s="109">
        <v>40466</v>
      </c>
      <c r="C3209" s="110">
        <v>2010</v>
      </c>
      <c r="D3209" s="111" t="s">
        <v>231</v>
      </c>
      <c r="E3209" s="111">
        <v>3</v>
      </c>
      <c r="F3209" s="111">
        <v>15</v>
      </c>
      <c r="G3209" s="111" t="s">
        <v>279</v>
      </c>
      <c r="H3209" s="112">
        <v>34224</v>
      </c>
    </row>
    <row r="3210" spans="1:8" ht="15">
      <c r="A3210" s="108" t="s">
        <v>1192</v>
      </c>
      <c r="B3210" s="109">
        <v>40467</v>
      </c>
      <c r="C3210" s="110">
        <v>2010</v>
      </c>
      <c r="D3210" s="111" t="s">
        <v>231</v>
      </c>
      <c r="E3210" s="111">
        <v>3</v>
      </c>
      <c r="F3210" s="111">
        <v>16</v>
      </c>
      <c r="G3210" s="111" t="s">
        <v>280</v>
      </c>
      <c r="H3210" s="112">
        <v>88948</v>
      </c>
    </row>
    <row r="3211" spans="1:8" ht="15">
      <c r="A3211" s="108" t="s">
        <v>1192</v>
      </c>
      <c r="B3211" s="109">
        <v>40468</v>
      </c>
      <c r="C3211" s="110">
        <v>2010</v>
      </c>
      <c r="D3211" s="111" t="s">
        <v>231</v>
      </c>
      <c r="E3211" s="111">
        <v>3</v>
      </c>
      <c r="F3211" s="111">
        <v>17</v>
      </c>
      <c r="G3211" s="111" t="s">
        <v>281</v>
      </c>
      <c r="H3211" s="112">
        <v>61642</v>
      </c>
    </row>
    <row r="3212" spans="1:8" ht="15">
      <c r="A3212" s="108" t="s">
        <v>1192</v>
      </c>
      <c r="B3212" s="109">
        <v>40469</v>
      </c>
      <c r="C3212" s="110">
        <v>2010</v>
      </c>
      <c r="D3212" s="111" t="s">
        <v>231</v>
      </c>
      <c r="E3212" s="111">
        <v>3</v>
      </c>
      <c r="F3212" s="111">
        <v>18</v>
      </c>
      <c r="G3212" s="111" t="s">
        <v>282</v>
      </c>
      <c r="H3212" s="112">
        <v>25554</v>
      </c>
    </row>
    <row r="3213" spans="1:8" ht="15">
      <c r="A3213" s="108" t="s">
        <v>1192</v>
      </c>
      <c r="B3213" s="109">
        <v>40470</v>
      </c>
      <c r="C3213" s="110">
        <v>2010</v>
      </c>
      <c r="D3213" s="111" t="s">
        <v>231</v>
      </c>
      <c r="E3213" s="111">
        <v>3</v>
      </c>
      <c r="F3213" s="111">
        <v>19</v>
      </c>
      <c r="G3213" s="111" t="s">
        <v>1343</v>
      </c>
      <c r="H3213" s="112">
        <v>29046</v>
      </c>
    </row>
    <row r="3214" spans="1:8" ht="15">
      <c r="A3214" s="108" t="s">
        <v>1192</v>
      </c>
      <c r="B3214" s="109">
        <v>40471</v>
      </c>
      <c r="C3214" s="110">
        <v>2010</v>
      </c>
      <c r="D3214" s="111" t="s">
        <v>231</v>
      </c>
      <c r="E3214" s="111">
        <v>3</v>
      </c>
      <c r="F3214" s="111">
        <v>20</v>
      </c>
      <c r="G3214" s="111" t="s">
        <v>1342</v>
      </c>
      <c r="H3214" s="112">
        <v>70815</v>
      </c>
    </row>
    <row r="3215" spans="1:8" ht="15">
      <c r="A3215" s="108" t="s">
        <v>1192</v>
      </c>
      <c r="B3215" s="109">
        <v>40472</v>
      </c>
      <c r="C3215" s="110">
        <v>2010</v>
      </c>
      <c r="D3215" s="111" t="s">
        <v>231</v>
      </c>
      <c r="E3215" s="111">
        <v>3</v>
      </c>
      <c r="F3215" s="111">
        <v>21</v>
      </c>
      <c r="G3215" s="111" t="s">
        <v>278</v>
      </c>
      <c r="H3215" s="112">
        <v>43707</v>
      </c>
    </row>
    <row r="3216" spans="1:8" ht="15">
      <c r="A3216" s="108" t="s">
        <v>1192</v>
      </c>
      <c r="B3216" s="109">
        <v>40473</v>
      </c>
      <c r="C3216" s="110">
        <v>2010</v>
      </c>
      <c r="D3216" s="111" t="s">
        <v>231</v>
      </c>
      <c r="E3216" s="111">
        <v>4</v>
      </c>
      <c r="F3216" s="111">
        <v>22</v>
      </c>
      <c r="G3216" s="111" t="s">
        <v>279</v>
      </c>
      <c r="H3216" s="112">
        <v>33604</v>
      </c>
    </row>
    <row r="3217" spans="1:8" ht="15">
      <c r="A3217" s="108" t="s">
        <v>1192</v>
      </c>
      <c r="B3217" s="109">
        <v>40474</v>
      </c>
      <c r="C3217" s="110">
        <v>2010</v>
      </c>
      <c r="D3217" s="111" t="s">
        <v>231</v>
      </c>
      <c r="E3217" s="111">
        <v>4</v>
      </c>
      <c r="F3217" s="111">
        <v>23</v>
      </c>
      <c r="G3217" s="111" t="s">
        <v>280</v>
      </c>
      <c r="H3217" s="112">
        <v>45196</v>
      </c>
    </row>
    <row r="3218" spans="1:8" ht="15">
      <c r="A3218" s="108" t="s">
        <v>1192</v>
      </c>
      <c r="B3218" s="109">
        <v>40475</v>
      </c>
      <c r="C3218" s="110">
        <v>2010</v>
      </c>
      <c r="D3218" s="111" t="s">
        <v>231</v>
      </c>
      <c r="E3218" s="111">
        <v>4</v>
      </c>
      <c r="F3218" s="111">
        <v>24</v>
      </c>
      <c r="G3218" s="111" t="s">
        <v>281</v>
      </c>
      <c r="H3218" s="112">
        <v>84129</v>
      </c>
    </row>
    <row r="3219" spans="1:8" ht="15">
      <c r="A3219" s="108" t="s">
        <v>1192</v>
      </c>
      <c r="B3219" s="109">
        <v>40476</v>
      </c>
      <c r="C3219" s="110">
        <v>2010</v>
      </c>
      <c r="D3219" s="111" t="s">
        <v>231</v>
      </c>
      <c r="E3219" s="111">
        <v>4</v>
      </c>
      <c r="F3219" s="111">
        <v>25</v>
      </c>
      <c r="G3219" s="111" t="s">
        <v>282</v>
      </c>
      <c r="H3219" s="112">
        <v>57621</v>
      </c>
    </row>
    <row r="3220" spans="1:8" ht="15">
      <c r="A3220" s="108" t="s">
        <v>1192</v>
      </c>
      <c r="B3220" s="109">
        <v>40477</v>
      </c>
      <c r="C3220" s="110">
        <v>2010</v>
      </c>
      <c r="D3220" s="111" t="s">
        <v>231</v>
      </c>
      <c r="E3220" s="111">
        <v>4</v>
      </c>
      <c r="F3220" s="111">
        <v>26</v>
      </c>
      <c r="G3220" s="111" t="s">
        <v>1343</v>
      </c>
      <c r="H3220" s="112">
        <v>67984</v>
      </c>
    </row>
    <row r="3221" spans="1:8" ht="15">
      <c r="A3221" s="108" t="s">
        <v>1192</v>
      </c>
      <c r="B3221" s="109">
        <v>40478</v>
      </c>
      <c r="C3221" s="110">
        <v>2010</v>
      </c>
      <c r="D3221" s="111" t="s">
        <v>231</v>
      </c>
      <c r="E3221" s="111">
        <v>4</v>
      </c>
      <c r="F3221" s="111">
        <v>27</v>
      </c>
      <c r="G3221" s="111" t="s">
        <v>1342</v>
      </c>
      <c r="H3221" s="112">
        <v>71211</v>
      </c>
    </row>
    <row r="3222" spans="1:8" ht="15">
      <c r="A3222" s="108" t="s">
        <v>1192</v>
      </c>
      <c r="B3222" s="109">
        <v>40479</v>
      </c>
      <c r="C3222" s="110">
        <v>2010</v>
      </c>
      <c r="D3222" s="111" t="s">
        <v>231</v>
      </c>
      <c r="E3222" s="111">
        <v>4</v>
      </c>
      <c r="F3222" s="111">
        <v>28</v>
      </c>
      <c r="G3222" s="111" t="s">
        <v>278</v>
      </c>
      <c r="H3222" s="112">
        <v>54314</v>
      </c>
    </row>
    <row r="3223" spans="1:8" ht="15">
      <c r="A3223" s="108" t="s">
        <v>1192</v>
      </c>
      <c r="B3223" s="109">
        <v>40480</v>
      </c>
      <c r="C3223" s="110">
        <v>2010</v>
      </c>
      <c r="D3223" s="111" t="s">
        <v>231</v>
      </c>
      <c r="E3223" s="111">
        <v>5</v>
      </c>
      <c r="F3223" s="111">
        <v>29</v>
      </c>
      <c r="G3223" s="111" t="s">
        <v>279</v>
      </c>
      <c r="H3223" s="112">
        <v>38193</v>
      </c>
    </row>
    <row r="3224" spans="1:8" ht="15">
      <c r="A3224" s="108" t="s">
        <v>1192</v>
      </c>
      <c r="B3224" s="109">
        <v>40481</v>
      </c>
      <c r="C3224" s="110">
        <v>2010</v>
      </c>
      <c r="D3224" s="111" t="s">
        <v>231</v>
      </c>
      <c r="E3224" s="111">
        <v>5</v>
      </c>
      <c r="F3224" s="111">
        <v>30</v>
      </c>
      <c r="G3224" s="111" t="s">
        <v>280</v>
      </c>
      <c r="H3224" s="112">
        <v>22525</v>
      </c>
    </row>
    <row r="3225" spans="1:8" ht="15">
      <c r="A3225" s="108" t="s">
        <v>1192</v>
      </c>
      <c r="B3225" s="109">
        <v>40482</v>
      </c>
      <c r="C3225" s="110">
        <v>2010</v>
      </c>
      <c r="D3225" s="111" t="s">
        <v>231</v>
      </c>
      <c r="E3225" s="111">
        <v>5</v>
      </c>
      <c r="F3225" s="111">
        <v>31</v>
      </c>
      <c r="G3225" s="111" t="s">
        <v>281</v>
      </c>
      <c r="H3225" s="112">
        <v>40602</v>
      </c>
    </row>
    <row r="3226" spans="1:8" ht="15">
      <c r="A3226" s="108" t="s">
        <v>1192</v>
      </c>
      <c r="B3226" s="109">
        <v>40483</v>
      </c>
      <c r="C3226" s="110">
        <v>2010</v>
      </c>
      <c r="D3226" s="111" t="s">
        <v>232</v>
      </c>
      <c r="E3226" s="111">
        <v>1</v>
      </c>
      <c r="F3226" s="111">
        <v>1</v>
      </c>
      <c r="G3226" s="111" t="s">
        <v>282</v>
      </c>
      <c r="H3226" s="112">
        <v>110483</v>
      </c>
    </row>
    <row r="3227" spans="1:8" ht="15">
      <c r="A3227" s="108" t="s">
        <v>1192</v>
      </c>
      <c r="B3227" s="109">
        <v>40484</v>
      </c>
      <c r="C3227" s="110">
        <v>2010</v>
      </c>
      <c r="D3227" s="111" t="s">
        <v>232</v>
      </c>
      <c r="E3227" s="111">
        <v>1</v>
      </c>
      <c r="F3227" s="111">
        <v>2</v>
      </c>
      <c r="G3227" s="111" t="s">
        <v>1343</v>
      </c>
      <c r="H3227" s="112">
        <v>48680</v>
      </c>
    </row>
    <row r="3228" spans="1:8" ht="15">
      <c r="A3228" s="108" t="s">
        <v>1192</v>
      </c>
      <c r="B3228" s="109">
        <v>40485</v>
      </c>
      <c r="C3228" s="110">
        <v>2010</v>
      </c>
      <c r="D3228" s="111" t="s">
        <v>232</v>
      </c>
      <c r="E3228" s="111">
        <v>1</v>
      </c>
      <c r="F3228" s="111">
        <v>3</v>
      </c>
      <c r="G3228" s="111" t="s">
        <v>1342</v>
      </c>
      <c r="H3228" s="112">
        <v>108787</v>
      </c>
    </row>
    <row r="3229" spans="1:8" ht="15">
      <c r="A3229" s="108" t="s">
        <v>1192</v>
      </c>
      <c r="B3229" s="109">
        <v>40486</v>
      </c>
      <c r="C3229" s="110">
        <v>2010</v>
      </c>
      <c r="D3229" s="111" t="s">
        <v>232</v>
      </c>
      <c r="E3229" s="111">
        <v>1</v>
      </c>
      <c r="F3229" s="111">
        <v>4</v>
      </c>
      <c r="G3229" s="111" t="s">
        <v>278</v>
      </c>
      <c r="H3229" s="112">
        <v>57691</v>
      </c>
    </row>
    <row r="3230" spans="1:8" ht="15">
      <c r="A3230" s="108" t="s">
        <v>1192</v>
      </c>
      <c r="B3230" s="109">
        <v>40487</v>
      </c>
      <c r="C3230" s="110">
        <v>2010</v>
      </c>
      <c r="D3230" s="111" t="s">
        <v>232</v>
      </c>
      <c r="E3230" s="111">
        <v>1</v>
      </c>
      <c r="F3230" s="111">
        <v>5</v>
      </c>
      <c r="G3230" s="111" t="s">
        <v>279</v>
      </c>
      <c r="H3230" s="112">
        <v>158615</v>
      </c>
    </row>
    <row r="3231" spans="1:8" ht="15">
      <c r="A3231" s="108" t="s">
        <v>1192</v>
      </c>
      <c r="B3231" s="109">
        <v>40488</v>
      </c>
      <c r="C3231" s="110">
        <v>2010</v>
      </c>
      <c r="D3231" s="111" t="s">
        <v>232</v>
      </c>
      <c r="E3231" s="111">
        <v>1</v>
      </c>
      <c r="F3231" s="111">
        <v>6</v>
      </c>
      <c r="G3231" s="111" t="s">
        <v>280</v>
      </c>
      <c r="H3231" s="112">
        <v>129425</v>
      </c>
    </row>
    <row r="3232" spans="1:8" ht="15">
      <c r="A3232" s="108" t="s">
        <v>1192</v>
      </c>
      <c r="B3232" s="109">
        <v>40489</v>
      </c>
      <c r="C3232" s="110">
        <v>2010</v>
      </c>
      <c r="D3232" s="111" t="s">
        <v>232</v>
      </c>
      <c r="E3232" s="111">
        <v>1</v>
      </c>
      <c r="F3232" s="111">
        <v>7</v>
      </c>
      <c r="G3232" s="111" t="s">
        <v>281</v>
      </c>
      <c r="H3232" s="112">
        <v>146816</v>
      </c>
    </row>
    <row r="3233" spans="1:8" ht="15">
      <c r="A3233" s="108" t="s">
        <v>1192</v>
      </c>
      <c r="B3233" s="109">
        <v>40490</v>
      </c>
      <c r="C3233" s="110">
        <v>2010</v>
      </c>
      <c r="D3233" s="111" t="s">
        <v>232</v>
      </c>
      <c r="E3233" s="111">
        <v>2</v>
      </c>
      <c r="F3233" s="111">
        <v>8</v>
      </c>
      <c r="G3233" s="111" t="s">
        <v>282</v>
      </c>
      <c r="H3233" s="112">
        <v>124755</v>
      </c>
    </row>
    <row r="3234" spans="1:8" ht="15">
      <c r="A3234" s="108" t="s">
        <v>1192</v>
      </c>
      <c r="B3234" s="109">
        <v>40491</v>
      </c>
      <c r="C3234" s="110">
        <v>2010</v>
      </c>
      <c r="D3234" s="111" t="s">
        <v>232</v>
      </c>
      <c r="E3234" s="111">
        <v>2</v>
      </c>
      <c r="F3234" s="111">
        <v>9</v>
      </c>
      <c r="G3234" s="111" t="s">
        <v>1343</v>
      </c>
      <c r="H3234" s="112">
        <v>141114</v>
      </c>
    </row>
    <row r="3235" spans="1:8" ht="15">
      <c r="A3235" s="108" t="s">
        <v>1192</v>
      </c>
      <c r="B3235" s="109">
        <v>40492</v>
      </c>
      <c r="C3235" s="110">
        <v>2010</v>
      </c>
      <c r="D3235" s="111" t="s">
        <v>232</v>
      </c>
      <c r="E3235" s="111">
        <v>2</v>
      </c>
      <c r="F3235" s="111">
        <v>10</v>
      </c>
      <c r="G3235" s="111" t="s">
        <v>1342</v>
      </c>
      <c r="H3235" s="112">
        <v>147978</v>
      </c>
    </row>
    <row r="3236" spans="1:8" ht="15">
      <c r="A3236" s="108" t="s">
        <v>1192</v>
      </c>
      <c r="B3236" s="109">
        <v>40493</v>
      </c>
      <c r="C3236" s="110">
        <v>2010</v>
      </c>
      <c r="D3236" s="111" t="s">
        <v>232</v>
      </c>
      <c r="E3236" s="111">
        <v>2</v>
      </c>
      <c r="F3236" s="111">
        <v>11</v>
      </c>
      <c r="G3236" s="111" t="s">
        <v>278</v>
      </c>
      <c r="H3236" s="112">
        <v>135702</v>
      </c>
    </row>
    <row r="3237" spans="1:8" ht="15">
      <c r="A3237" s="108" t="s">
        <v>1192</v>
      </c>
      <c r="B3237" s="109">
        <v>40494</v>
      </c>
      <c r="C3237" s="110">
        <v>2010</v>
      </c>
      <c r="D3237" s="111" t="s">
        <v>232</v>
      </c>
      <c r="E3237" s="111">
        <v>2</v>
      </c>
      <c r="F3237" s="111">
        <v>12</v>
      </c>
      <c r="G3237" s="111" t="s">
        <v>279</v>
      </c>
      <c r="H3237" s="112">
        <v>83204</v>
      </c>
    </row>
    <row r="3238" spans="1:8" ht="15">
      <c r="A3238" s="108" t="s">
        <v>1192</v>
      </c>
      <c r="B3238" s="109">
        <v>40495</v>
      </c>
      <c r="C3238" s="110">
        <v>2010</v>
      </c>
      <c r="D3238" s="111" t="s">
        <v>232</v>
      </c>
      <c r="E3238" s="111">
        <v>2</v>
      </c>
      <c r="F3238" s="111">
        <v>13</v>
      </c>
      <c r="G3238" s="111" t="s">
        <v>280</v>
      </c>
      <c r="H3238" s="112">
        <v>134121</v>
      </c>
    </row>
    <row r="3239" spans="1:8" ht="15">
      <c r="A3239" s="108" t="s">
        <v>1192</v>
      </c>
      <c r="B3239" s="109">
        <v>40496</v>
      </c>
      <c r="C3239" s="110">
        <v>2010</v>
      </c>
      <c r="D3239" s="111" t="s">
        <v>232</v>
      </c>
      <c r="E3239" s="111">
        <v>2</v>
      </c>
      <c r="F3239" s="111">
        <v>14</v>
      </c>
      <c r="G3239" s="111" t="s">
        <v>281</v>
      </c>
      <c r="H3239" s="112">
        <v>45154</v>
      </c>
    </row>
    <row r="3240" spans="1:8" ht="15">
      <c r="A3240" s="108" t="s">
        <v>1192</v>
      </c>
      <c r="B3240" s="109">
        <v>40497</v>
      </c>
      <c r="C3240" s="110">
        <v>2010</v>
      </c>
      <c r="D3240" s="111" t="s">
        <v>232</v>
      </c>
      <c r="E3240" s="111">
        <v>3</v>
      </c>
      <c r="F3240" s="111">
        <v>15</v>
      </c>
      <c r="G3240" s="111" t="s">
        <v>282</v>
      </c>
      <c r="H3240" s="112">
        <v>152864</v>
      </c>
    </row>
    <row r="3241" spans="1:8" ht="15">
      <c r="A3241" s="108" t="s">
        <v>1192</v>
      </c>
      <c r="B3241" s="109">
        <v>40498</v>
      </c>
      <c r="C3241" s="110">
        <v>2010</v>
      </c>
      <c r="D3241" s="111" t="s">
        <v>232</v>
      </c>
      <c r="E3241" s="111">
        <v>3</v>
      </c>
      <c r="F3241" s="111">
        <v>16</v>
      </c>
      <c r="G3241" s="111" t="s">
        <v>1343</v>
      </c>
      <c r="H3241" s="112">
        <v>84765</v>
      </c>
    </row>
    <row r="3242" spans="1:8" ht="15">
      <c r="A3242" s="108" t="s">
        <v>1192</v>
      </c>
      <c r="B3242" s="109">
        <v>40499</v>
      </c>
      <c r="C3242" s="110">
        <v>2010</v>
      </c>
      <c r="D3242" s="111" t="s">
        <v>232</v>
      </c>
      <c r="E3242" s="111">
        <v>3</v>
      </c>
      <c r="F3242" s="111">
        <v>17</v>
      </c>
      <c r="G3242" s="111" t="s">
        <v>1342</v>
      </c>
      <c r="H3242" s="112">
        <v>69268</v>
      </c>
    </row>
    <row r="3243" spans="1:8" ht="15">
      <c r="A3243" s="108" t="s">
        <v>1192</v>
      </c>
      <c r="B3243" s="109">
        <v>40500</v>
      </c>
      <c r="C3243" s="110">
        <v>2010</v>
      </c>
      <c r="D3243" s="111" t="s">
        <v>232</v>
      </c>
      <c r="E3243" s="111">
        <v>3</v>
      </c>
      <c r="F3243" s="111">
        <v>18</v>
      </c>
      <c r="G3243" s="111" t="s">
        <v>278</v>
      </c>
      <c r="H3243" s="112">
        <v>81141</v>
      </c>
    </row>
    <row r="3244" spans="1:8" ht="15">
      <c r="A3244" s="108" t="s">
        <v>1192</v>
      </c>
      <c r="B3244" s="109">
        <v>40501</v>
      </c>
      <c r="C3244" s="110">
        <v>2010</v>
      </c>
      <c r="D3244" s="111" t="s">
        <v>232</v>
      </c>
      <c r="E3244" s="111">
        <v>3</v>
      </c>
      <c r="F3244" s="111">
        <v>19</v>
      </c>
      <c r="G3244" s="111" t="s">
        <v>279</v>
      </c>
      <c r="H3244" s="112">
        <v>75412</v>
      </c>
    </row>
    <row r="3245" spans="1:8" ht="15">
      <c r="A3245" s="108" t="s">
        <v>1192</v>
      </c>
      <c r="B3245" s="109">
        <v>40502</v>
      </c>
      <c r="C3245" s="110">
        <v>2010</v>
      </c>
      <c r="D3245" s="111" t="s">
        <v>232</v>
      </c>
      <c r="E3245" s="111">
        <v>3</v>
      </c>
      <c r="F3245" s="111">
        <v>20</v>
      </c>
      <c r="G3245" s="111" t="s">
        <v>280</v>
      </c>
      <c r="H3245" s="112">
        <v>46101</v>
      </c>
    </row>
    <row r="3246" spans="1:8" ht="15">
      <c r="A3246" s="108" t="s">
        <v>1192</v>
      </c>
      <c r="B3246" s="109">
        <v>40503</v>
      </c>
      <c r="C3246" s="110">
        <v>2010</v>
      </c>
      <c r="D3246" s="111" t="s">
        <v>232</v>
      </c>
      <c r="E3246" s="111">
        <v>3</v>
      </c>
      <c r="F3246" s="111">
        <v>21</v>
      </c>
      <c r="G3246" s="111" t="s">
        <v>281</v>
      </c>
      <c r="H3246" s="112">
        <v>46942</v>
      </c>
    </row>
    <row r="3247" spans="1:8" ht="15">
      <c r="A3247" s="108" t="s">
        <v>1192</v>
      </c>
      <c r="B3247" s="109">
        <v>40504</v>
      </c>
      <c r="C3247" s="110">
        <v>2010</v>
      </c>
      <c r="D3247" s="111" t="s">
        <v>232</v>
      </c>
      <c r="E3247" s="111">
        <v>4</v>
      </c>
      <c r="F3247" s="111">
        <v>22</v>
      </c>
      <c r="G3247" s="111" t="s">
        <v>282</v>
      </c>
      <c r="H3247" s="112">
        <v>71562</v>
      </c>
    </row>
    <row r="3248" spans="1:8" ht="15">
      <c r="A3248" s="108" t="s">
        <v>1192</v>
      </c>
      <c r="B3248" s="109">
        <v>40505</v>
      </c>
      <c r="C3248" s="110">
        <v>2010</v>
      </c>
      <c r="D3248" s="111" t="s">
        <v>232</v>
      </c>
      <c r="E3248" s="111">
        <v>4</v>
      </c>
      <c r="F3248" s="111">
        <v>23</v>
      </c>
      <c r="G3248" s="111" t="s">
        <v>1343</v>
      </c>
      <c r="H3248" s="112">
        <v>49010</v>
      </c>
    </row>
    <row r="3249" spans="1:8" ht="15">
      <c r="A3249" s="108" t="s">
        <v>1192</v>
      </c>
      <c r="B3249" s="109">
        <v>40506</v>
      </c>
      <c r="C3249" s="110">
        <v>2010</v>
      </c>
      <c r="D3249" s="111" t="s">
        <v>232</v>
      </c>
      <c r="E3249" s="111">
        <v>4</v>
      </c>
      <c r="F3249" s="111">
        <v>24</v>
      </c>
      <c r="G3249" s="111" t="s">
        <v>1342</v>
      </c>
      <c r="H3249" s="112">
        <v>73982</v>
      </c>
    </row>
    <row r="3250" spans="1:8" ht="15">
      <c r="A3250" s="108" t="s">
        <v>1192</v>
      </c>
      <c r="B3250" s="109">
        <v>40507</v>
      </c>
      <c r="C3250" s="110">
        <v>2010</v>
      </c>
      <c r="D3250" s="111" t="s">
        <v>232</v>
      </c>
      <c r="E3250" s="111">
        <v>4</v>
      </c>
      <c r="F3250" s="111">
        <v>25</v>
      </c>
      <c r="G3250" s="111" t="s">
        <v>278</v>
      </c>
      <c r="H3250" s="112">
        <v>102377</v>
      </c>
    </row>
    <row r="3251" spans="1:8" ht="15">
      <c r="A3251" s="108" t="s">
        <v>1192</v>
      </c>
      <c r="B3251" s="109">
        <v>40508</v>
      </c>
      <c r="C3251" s="110">
        <v>2010</v>
      </c>
      <c r="D3251" s="111" t="s">
        <v>232</v>
      </c>
      <c r="E3251" s="111">
        <v>4</v>
      </c>
      <c r="F3251" s="111">
        <v>26</v>
      </c>
      <c r="G3251" s="111" t="s">
        <v>279</v>
      </c>
      <c r="H3251" s="112">
        <v>141162</v>
      </c>
    </row>
    <row r="3252" spans="1:8" ht="15">
      <c r="A3252" s="108" t="s">
        <v>1192</v>
      </c>
      <c r="B3252" s="109">
        <v>40509</v>
      </c>
      <c r="C3252" s="110">
        <v>2010</v>
      </c>
      <c r="D3252" s="111" t="s">
        <v>232</v>
      </c>
      <c r="E3252" s="111">
        <v>4</v>
      </c>
      <c r="F3252" s="111">
        <v>27</v>
      </c>
      <c r="G3252" s="111" t="s">
        <v>280</v>
      </c>
      <c r="H3252" s="112">
        <v>86004</v>
      </c>
    </row>
    <row r="3253" spans="1:8" ht="15">
      <c r="A3253" s="108" t="s">
        <v>1192</v>
      </c>
      <c r="B3253" s="109">
        <v>40510</v>
      </c>
      <c r="C3253" s="110">
        <v>2010</v>
      </c>
      <c r="D3253" s="111" t="s">
        <v>232</v>
      </c>
      <c r="E3253" s="111">
        <v>4</v>
      </c>
      <c r="F3253" s="111">
        <v>28</v>
      </c>
      <c r="G3253" s="111" t="s">
        <v>281</v>
      </c>
      <c r="H3253" s="112">
        <v>107057</v>
      </c>
    </row>
    <row r="3254" spans="1:8" ht="15">
      <c r="A3254" s="108" t="s">
        <v>1192</v>
      </c>
      <c r="B3254" s="109">
        <v>40511</v>
      </c>
      <c r="C3254" s="110">
        <v>2010</v>
      </c>
      <c r="D3254" s="111" t="s">
        <v>232</v>
      </c>
      <c r="E3254" s="111">
        <v>5</v>
      </c>
      <c r="F3254" s="111">
        <v>29</v>
      </c>
      <c r="G3254" s="111" t="s">
        <v>282</v>
      </c>
      <c r="H3254" s="112">
        <v>122457</v>
      </c>
    </row>
    <row r="3255" spans="1:8" ht="15">
      <c r="A3255" s="108" t="s">
        <v>1192</v>
      </c>
      <c r="B3255" s="109">
        <v>40512</v>
      </c>
      <c r="C3255" s="110">
        <v>2010</v>
      </c>
      <c r="D3255" s="111" t="s">
        <v>232</v>
      </c>
      <c r="E3255" s="111">
        <v>5</v>
      </c>
      <c r="F3255" s="111">
        <v>30</v>
      </c>
      <c r="G3255" s="111" t="s">
        <v>1343</v>
      </c>
      <c r="H3255" s="112">
        <v>114339</v>
      </c>
    </row>
    <row r="3256" spans="1:8" ht="15">
      <c r="A3256" s="108" t="s">
        <v>1192</v>
      </c>
      <c r="B3256" s="109">
        <v>40513</v>
      </c>
      <c r="C3256" s="110">
        <v>2010</v>
      </c>
      <c r="D3256" s="111" t="s">
        <v>233</v>
      </c>
      <c r="E3256" s="111">
        <v>1</v>
      </c>
      <c r="F3256" s="111">
        <v>1</v>
      </c>
      <c r="G3256" s="111" t="s">
        <v>1342</v>
      </c>
      <c r="H3256" s="112">
        <v>127273</v>
      </c>
    </row>
    <row r="3257" spans="1:8" ht="15">
      <c r="A3257" s="108" t="s">
        <v>1192</v>
      </c>
      <c r="B3257" s="109">
        <v>40514</v>
      </c>
      <c r="C3257" s="110">
        <v>2010</v>
      </c>
      <c r="D3257" s="111" t="s">
        <v>233</v>
      </c>
      <c r="E3257" s="111">
        <v>1</v>
      </c>
      <c r="F3257" s="111">
        <v>2</v>
      </c>
      <c r="G3257" s="111" t="s">
        <v>278</v>
      </c>
      <c r="H3257" s="112">
        <v>147077</v>
      </c>
    </row>
    <row r="3258" spans="1:8" ht="15">
      <c r="A3258" s="108" t="s">
        <v>1192</v>
      </c>
      <c r="B3258" s="109">
        <v>40515</v>
      </c>
      <c r="C3258" s="110">
        <v>2010</v>
      </c>
      <c r="D3258" s="111" t="s">
        <v>233</v>
      </c>
      <c r="E3258" s="111">
        <v>1</v>
      </c>
      <c r="F3258" s="111">
        <v>3</v>
      </c>
      <c r="G3258" s="111" t="s">
        <v>279</v>
      </c>
      <c r="H3258" s="112">
        <v>125860</v>
      </c>
    </row>
    <row r="3259" spans="1:8" ht="15">
      <c r="A3259" s="108" t="s">
        <v>1192</v>
      </c>
      <c r="B3259" s="109">
        <v>40516</v>
      </c>
      <c r="C3259" s="110">
        <v>2010</v>
      </c>
      <c r="D3259" s="111" t="s">
        <v>233</v>
      </c>
      <c r="E3259" s="111">
        <v>1</v>
      </c>
      <c r="F3259" s="111">
        <v>4</v>
      </c>
      <c r="G3259" s="111" t="s">
        <v>280</v>
      </c>
      <c r="H3259" s="112">
        <v>94487</v>
      </c>
    </row>
    <row r="3260" spans="1:8" ht="15">
      <c r="A3260" s="108" t="s">
        <v>1192</v>
      </c>
      <c r="B3260" s="109">
        <v>40517</v>
      </c>
      <c r="C3260" s="110">
        <v>2010</v>
      </c>
      <c r="D3260" s="111" t="s">
        <v>233</v>
      </c>
      <c r="E3260" s="111">
        <v>1</v>
      </c>
      <c r="F3260" s="111">
        <v>5</v>
      </c>
      <c r="G3260" s="111" t="s">
        <v>281</v>
      </c>
      <c r="H3260" s="112">
        <v>111185</v>
      </c>
    </row>
    <row r="3261" spans="1:8" ht="15">
      <c r="A3261" s="108" t="s">
        <v>1192</v>
      </c>
      <c r="B3261" s="109">
        <v>40518</v>
      </c>
      <c r="C3261" s="110">
        <v>2010</v>
      </c>
      <c r="D3261" s="111" t="s">
        <v>233</v>
      </c>
      <c r="E3261" s="111">
        <v>1</v>
      </c>
      <c r="F3261" s="111">
        <v>6</v>
      </c>
      <c r="G3261" s="111" t="s">
        <v>282</v>
      </c>
      <c r="H3261" s="112">
        <v>62628</v>
      </c>
    </row>
    <row r="3262" spans="1:8" ht="15">
      <c r="A3262" s="108" t="s">
        <v>1192</v>
      </c>
      <c r="B3262" s="109">
        <v>40519</v>
      </c>
      <c r="C3262" s="110">
        <v>2010</v>
      </c>
      <c r="D3262" s="111" t="s">
        <v>233</v>
      </c>
      <c r="E3262" s="111">
        <v>1</v>
      </c>
      <c r="F3262" s="111">
        <v>7</v>
      </c>
      <c r="G3262" s="111" t="s">
        <v>1343</v>
      </c>
      <c r="H3262" s="112">
        <v>104942</v>
      </c>
    </row>
    <row r="3263" spans="1:8" ht="15">
      <c r="A3263" s="108" t="s">
        <v>1192</v>
      </c>
      <c r="B3263" s="109">
        <v>40520</v>
      </c>
      <c r="C3263" s="110">
        <v>2010</v>
      </c>
      <c r="D3263" s="111" t="s">
        <v>233</v>
      </c>
      <c r="E3263" s="111">
        <v>2</v>
      </c>
      <c r="F3263" s="111">
        <v>8</v>
      </c>
      <c r="G3263" s="111" t="s">
        <v>1342</v>
      </c>
      <c r="H3263" s="112">
        <v>47597</v>
      </c>
    </row>
    <row r="3264" spans="1:8" ht="15">
      <c r="A3264" s="108" t="s">
        <v>1192</v>
      </c>
      <c r="B3264" s="109">
        <v>40521</v>
      </c>
      <c r="C3264" s="110">
        <v>2010</v>
      </c>
      <c r="D3264" s="111" t="s">
        <v>233</v>
      </c>
      <c r="E3264" s="111">
        <v>2</v>
      </c>
      <c r="F3264" s="111">
        <v>9</v>
      </c>
      <c r="G3264" s="111" t="s">
        <v>278</v>
      </c>
      <c r="H3264" s="112">
        <v>115304</v>
      </c>
    </row>
    <row r="3265" spans="1:8" ht="15">
      <c r="A3265" s="108" t="s">
        <v>1192</v>
      </c>
      <c r="B3265" s="109">
        <v>40522</v>
      </c>
      <c r="C3265" s="110">
        <v>2010</v>
      </c>
      <c r="D3265" s="111" t="s">
        <v>233</v>
      </c>
      <c r="E3265" s="111">
        <v>2</v>
      </c>
      <c r="F3265" s="111">
        <v>10</v>
      </c>
      <c r="G3265" s="111" t="s">
        <v>279</v>
      </c>
      <c r="H3265" s="112">
        <v>72319</v>
      </c>
    </row>
    <row r="3266" spans="1:8" ht="15">
      <c r="A3266" s="108" t="s">
        <v>1192</v>
      </c>
      <c r="B3266" s="109">
        <v>40523</v>
      </c>
      <c r="C3266" s="110">
        <v>2010</v>
      </c>
      <c r="D3266" s="111" t="s">
        <v>233</v>
      </c>
      <c r="E3266" s="111">
        <v>2</v>
      </c>
      <c r="F3266" s="111">
        <v>11</v>
      </c>
      <c r="G3266" s="111" t="s">
        <v>280</v>
      </c>
      <c r="H3266" s="112">
        <v>56090</v>
      </c>
    </row>
    <row r="3267" spans="1:8" ht="15">
      <c r="A3267" s="108" t="s">
        <v>1192</v>
      </c>
      <c r="B3267" s="109">
        <v>40524</v>
      </c>
      <c r="C3267" s="110">
        <v>2010</v>
      </c>
      <c r="D3267" s="111" t="s">
        <v>233</v>
      </c>
      <c r="E3267" s="111">
        <v>2</v>
      </c>
      <c r="F3267" s="111">
        <v>12</v>
      </c>
      <c r="G3267" s="111" t="s">
        <v>281</v>
      </c>
      <c r="H3267" s="112">
        <v>118627</v>
      </c>
    </row>
    <row r="3268" spans="1:8" ht="15">
      <c r="A3268" s="108" t="s">
        <v>1192</v>
      </c>
      <c r="B3268" s="109">
        <v>40525</v>
      </c>
      <c r="C3268" s="110">
        <v>2010</v>
      </c>
      <c r="D3268" s="111" t="s">
        <v>233</v>
      </c>
      <c r="E3268" s="111">
        <v>2</v>
      </c>
      <c r="F3268" s="111">
        <v>13</v>
      </c>
      <c r="G3268" s="111" t="s">
        <v>282</v>
      </c>
      <c r="H3268" s="112">
        <v>94962</v>
      </c>
    </row>
    <row r="3269" spans="1:8" ht="15">
      <c r="A3269" s="108" t="s">
        <v>1192</v>
      </c>
      <c r="B3269" s="109">
        <v>40526</v>
      </c>
      <c r="C3269" s="110">
        <v>2010</v>
      </c>
      <c r="D3269" s="111" t="s">
        <v>233</v>
      </c>
      <c r="E3269" s="111">
        <v>2</v>
      </c>
      <c r="F3269" s="111">
        <v>14</v>
      </c>
      <c r="G3269" s="111" t="s">
        <v>1343</v>
      </c>
      <c r="H3269" s="112">
        <v>158594</v>
      </c>
    </row>
    <row r="3270" spans="1:8" ht="15">
      <c r="A3270" s="108" t="s">
        <v>1192</v>
      </c>
      <c r="B3270" s="109">
        <v>40527</v>
      </c>
      <c r="C3270" s="110">
        <v>2010</v>
      </c>
      <c r="D3270" s="111" t="s">
        <v>233</v>
      </c>
      <c r="E3270" s="111">
        <v>3</v>
      </c>
      <c r="F3270" s="111">
        <v>15</v>
      </c>
      <c r="G3270" s="111" t="s">
        <v>1342</v>
      </c>
      <c r="H3270" s="112">
        <v>103922</v>
      </c>
    </row>
    <row r="3271" spans="1:8" ht="15">
      <c r="A3271" s="108" t="s">
        <v>1192</v>
      </c>
      <c r="B3271" s="109">
        <v>40528</v>
      </c>
      <c r="C3271" s="110">
        <v>2010</v>
      </c>
      <c r="D3271" s="111" t="s">
        <v>233</v>
      </c>
      <c r="E3271" s="111">
        <v>3</v>
      </c>
      <c r="F3271" s="111">
        <v>16</v>
      </c>
      <c r="G3271" s="111" t="s">
        <v>278</v>
      </c>
      <c r="H3271" s="112">
        <v>85496</v>
      </c>
    </row>
    <row r="3272" spans="1:8" ht="15">
      <c r="A3272" s="108" t="s">
        <v>1192</v>
      </c>
      <c r="B3272" s="109">
        <v>40529</v>
      </c>
      <c r="C3272" s="110">
        <v>2010</v>
      </c>
      <c r="D3272" s="111" t="s">
        <v>233</v>
      </c>
      <c r="E3272" s="111">
        <v>3</v>
      </c>
      <c r="F3272" s="111">
        <v>17</v>
      </c>
      <c r="G3272" s="111" t="s">
        <v>279</v>
      </c>
      <c r="H3272" s="112">
        <v>47247</v>
      </c>
    </row>
    <row r="3273" spans="1:8" ht="15">
      <c r="A3273" s="108" t="s">
        <v>1192</v>
      </c>
      <c r="B3273" s="109">
        <v>40530</v>
      </c>
      <c r="C3273" s="110">
        <v>2010</v>
      </c>
      <c r="D3273" s="111" t="s">
        <v>233</v>
      </c>
      <c r="E3273" s="111">
        <v>3</v>
      </c>
      <c r="F3273" s="111">
        <v>18</v>
      </c>
      <c r="G3273" s="111" t="s">
        <v>280</v>
      </c>
      <c r="H3273" s="112">
        <v>155080</v>
      </c>
    </row>
    <row r="3274" spans="1:8" ht="15">
      <c r="A3274" s="108" t="s">
        <v>1192</v>
      </c>
      <c r="B3274" s="109">
        <v>40531</v>
      </c>
      <c r="C3274" s="110">
        <v>2010</v>
      </c>
      <c r="D3274" s="111" t="s">
        <v>233</v>
      </c>
      <c r="E3274" s="111">
        <v>3</v>
      </c>
      <c r="F3274" s="111">
        <v>19</v>
      </c>
      <c r="G3274" s="111" t="s">
        <v>281</v>
      </c>
      <c r="H3274" s="112">
        <v>110933</v>
      </c>
    </row>
    <row r="3275" spans="1:8" ht="15">
      <c r="A3275" s="108" t="s">
        <v>1192</v>
      </c>
      <c r="B3275" s="109">
        <v>40532</v>
      </c>
      <c r="C3275" s="110">
        <v>2010</v>
      </c>
      <c r="D3275" s="111" t="s">
        <v>233</v>
      </c>
      <c r="E3275" s="111">
        <v>3</v>
      </c>
      <c r="F3275" s="111">
        <v>20</v>
      </c>
      <c r="G3275" s="111" t="s">
        <v>282</v>
      </c>
      <c r="H3275" s="112">
        <v>54861</v>
      </c>
    </row>
    <row r="3276" spans="1:8" ht="15">
      <c r="A3276" s="108" t="s">
        <v>1192</v>
      </c>
      <c r="B3276" s="109">
        <v>40533</v>
      </c>
      <c r="C3276" s="110">
        <v>2010</v>
      </c>
      <c r="D3276" s="111" t="s">
        <v>233</v>
      </c>
      <c r="E3276" s="111">
        <v>3</v>
      </c>
      <c r="F3276" s="111">
        <v>21</v>
      </c>
      <c r="G3276" s="111" t="s">
        <v>1343</v>
      </c>
      <c r="H3276" s="112">
        <v>112338</v>
      </c>
    </row>
    <row r="3277" spans="1:8" ht="15">
      <c r="A3277" s="108" t="s">
        <v>1192</v>
      </c>
      <c r="B3277" s="109">
        <v>40534</v>
      </c>
      <c r="C3277" s="110">
        <v>2010</v>
      </c>
      <c r="D3277" s="111" t="s">
        <v>233</v>
      </c>
      <c r="E3277" s="111">
        <v>4</v>
      </c>
      <c r="F3277" s="111">
        <v>22</v>
      </c>
      <c r="G3277" s="111" t="s">
        <v>1342</v>
      </c>
      <c r="H3277" s="112">
        <v>152021</v>
      </c>
    </row>
    <row r="3278" spans="1:8" ht="15">
      <c r="A3278" s="108" t="s">
        <v>1192</v>
      </c>
      <c r="B3278" s="109">
        <v>40535</v>
      </c>
      <c r="C3278" s="110">
        <v>2010</v>
      </c>
      <c r="D3278" s="111" t="s">
        <v>233</v>
      </c>
      <c r="E3278" s="111">
        <v>4</v>
      </c>
      <c r="F3278" s="111">
        <v>23</v>
      </c>
      <c r="G3278" s="111" t="s">
        <v>278</v>
      </c>
      <c r="H3278" s="112">
        <v>113151</v>
      </c>
    </row>
    <row r="3279" spans="1:8" ht="15">
      <c r="A3279" s="108" t="s">
        <v>1192</v>
      </c>
      <c r="B3279" s="109">
        <v>40536</v>
      </c>
      <c r="C3279" s="110">
        <v>2010</v>
      </c>
      <c r="D3279" s="111" t="s">
        <v>233</v>
      </c>
      <c r="E3279" s="111">
        <v>4</v>
      </c>
      <c r="F3279" s="111">
        <v>24</v>
      </c>
      <c r="G3279" s="111" t="s">
        <v>279</v>
      </c>
      <c r="H3279" s="112">
        <v>110949</v>
      </c>
    </row>
    <row r="3280" spans="1:8" ht="15">
      <c r="A3280" s="108" t="s">
        <v>1192</v>
      </c>
      <c r="B3280" s="109">
        <v>40537</v>
      </c>
      <c r="C3280" s="110">
        <v>2010</v>
      </c>
      <c r="D3280" s="111" t="s">
        <v>233</v>
      </c>
      <c r="E3280" s="111">
        <v>4</v>
      </c>
      <c r="F3280" s="111">
        <v>25</v>
      </c>
      <c r="G3280" s="111" t="s">
        <v>280</v>
      </c>
      <c r="H3280" s="112">
        <v>143128</v>
      </c>
    </row>
    <row r="3281" spans="1:8" ht="15">
      <c r="A3281" s="108" t="s">
        <v>1192</v>
      </c>
      <c r="B3281" s="109">
        <v>40538</v>
      </c>
      <c r="C3281" s="110">
        <v>2010</v>
      </c>
      <c r="D3281" s="111" t="s">
        <v>233</v>
      </c>
      <c r="E3281" s="111">
        <v>4</v>
      </c>
      <c r="F3281" s="111">
        <v>26</v>
      </c>
      <c r="G3281" s="111" t="s">
        <v>281</v>
      </c>
      <c r="H3281" s="112">
        <v>152760</v>
      </c>
    </row>
    <row r="3282" spans="1:8" ht="15">
      <c r="A3282" s="108" t="s">
        <v>1192</v>
      </c>
      <c r="B3282" s="109">
        <v>40539</v>
      </c>
      <c r="C3282" s="110">
        <v>2010</v>
      </c>
      <c r="D3282" s="111" t="s">
        <v>233</v>
      </c>
      <c r="E3282" s="111">
        <v>4</v>
      </c>
      <c r="F3282" s="111">
        <v>27</v>
      </c>
      <c r="G3282" s="111" t="s">
        <v>282</v>
      </c>
      <c r="H3282" s="112">
        <v>157343</v>
      </c>
    </row>
    <row r="3283" spans="1:8" ht="15">
      <c r="A3283" s="108" t="s">
        <v>1192</v>
      </c>
      <c r="B3283" s="109">
        <v>40540</v>
      </c>
      <c r="C3283" s="110">
        <v>2010</v>
      </c>
      <c r="D3283" s="111" t="s">
        <v>233</v>
      </c>
      <c r="E3283" s="111">
        <v>4</v>
      </c>
      <c r="F3283" s="111">
        <v>28</v>
      </c>
      <c r="G3283" s="111" t="s">
        <v>1343</v>
      </c>
      <c r="H3283" s="112">
        <v>89005</v>
      </c>
    </row>
    <row r="3284" spans="1:8" ht="15">
      <c r="A3284" s="108" t="s">
        <v>1192</v>
      </c>
      <c r="B3284" s="109">
        <v>40541</v>
      </c>
      <c r="C3284" s="110">
        <v>2010</v>
      </c>
      <c r="D3284" s="111" t="s">
        <v>233</v>
      </c>
      <c r="E3284" s="111">
        <v>5</v>
      </c>
      <c r="F3284" s="111">
        <v>29</v>
      </c>
      <c r="G3284" s="111" t="s">
        <v>1342</v>
      </c>
      <c r="H3284" s="112">
        <v>105673</v>
      </c>
    </row>
    <row r="3285" spans="1:8" ht="15">
      <c r="A3285" s="108" t="s">
        <v>1192</v>
      </c>
      <c r="B3285" s="109">
        <v>40542</v>
      </c>
      <c r="C3285" s="110">
        <v>2010</v>
      </c>
      <c r="D3285" s="111" t="s">
        <v>233</v>
      </c>
      <c r="E3285" s="111">
        <v>5</v>
      </c>
      <c r="F3285" s="111">
        <v>30</v>
      </c>
      <c r="G3285" s="111" t="s">
        <v>278</v>
      </c>
      <c r="H3285" s="112">
        <v>152231</v>
      </c>
    </row>
    <row r="3286" spans="1:8" ht="15">
      <c r="A3286" s="108" t="s">
        <v>1192</v>
      </c>
      <c r="B3286" s="109">
        <v>40543</v>
      </c>
      <c r="C3286" s="110">
        <v>2010</v>
      </c>
      <c r="D3286" s="111" t="s">
        <v>233</v>
      </c>
      <c r="E3286" s="111">
        <v>5</v>
      </c>
      <c r="F3286" s="111">
        <v>31</v>
      </c>
      <c r="G3286" s="111" t="s">
        <v>279</v>
      </c>
      <c r="H3286" s="112">
        <v>156206</v>
      </c>
    </row>
    <row r="3287" spans="1:8" ht="15">
      <c r="A3287" s="108" t="s">
        <v>1188</v>
      </c>
      <c r="B3287" s="109">
        <v>39814</v>
      </c>
      <c r="C3287" s="110">
        <v>2009</v>
      </c>
      <c r="D3287" s="111" t="s">
        <v>1347</v>
      </c>
      <c r="E3287" s="111">
        <v>1</v>
      </c>
      <c r="F3287" s="111">
        <v>1</v>
      </c>
      <c r="G3287" s="111" t="s">
        <v>280</v>
      </c>
      <c r="H3287" s="112">
        <v>46144</v>
      </c>
    </row>
    <row r="3288" spans="1:8" ht="15">
      <c r="A3288" s="108" t="s">
        <v>1188</v>
      </c>
      <c r="B3288" s="109">
        <v>39815</v>
      </c>
      <c r="C3288" s="110">
        <v>2009</v>
      </c>
      <c r="D3288" s="111" t="s">
        <v>1347</v>
      </c>
      <c r="E3288" s="111">
        <v>1</v>
      </c>
      <c r="F3288" s="111">
        <v>2</v>
      </c>
      <c r="G3288" s="111" t="s">
        <v>281</v>
      </c>
      <c r="H3288" s="112">
        <v>105578</v>
      </c>
    </row>
    <row r="3289" spans="1:8" ht="15">
      <c r="A3289" s="108" t="s">
        <v>1188</v>
      </c>
      <c r="B3289" s="109">
        <v>39816</v>
      </c>
      <c r="C3289" s="110">
        <v>2009</v>
      </c>
      <c r="D3289" s="111" t="s">
        <v>1347</v>
      </c>
      <c r="E3289" s="111">
        <v>1</v>
      </c>
      <c r="F3289" s="111">
        <v>3</v>
      </c>
      <c r="G3289" s="111" t="s">
        <v>282</v>
      </c>
      <c r="H3289" s="112">
        <v>83669</v>
      </c>
    </row>
    <row r="3290" spans="1:8" ht="15">
      <c r="A3290" s="108" t="s">
        <v>1188</v>
      </c>
      <c r="B3290" s="109">
        <v>39817</v>
      </c>
      <c r="C3290" s="110">
        <v>2009</v>
      </c>
      <c r="D3290" s="111" t="s">
        <v>1347</v>
      </c>
      <c r="E3290" s="111">
        <v>1</v>
      </c>
      <c r="F3290" s="111">
        <v>4</v>
      </c>
      <c r="G3290" s="111" t="s">
        <v>1343</v>
      </c>
      <c r="H3290" s="112">
        <v>100240</v>
      </c>
    </row>
    <row r="3291" spans="1:8" ht="15">
      <c r="A3291" s="108" t="s">
        <v>1188</v>
      </c>
      <c r="B3291" s="109">
        <v>39818</v>
      </c>
      <c r="C3291" s="110">
        <v>2009</v>
      </c>
      <c r="D3291" s="111" t="s">
        <v>1347</v>
      </c>
      <c r="E3291" s="111">
        <v>1</v>
      </c>
      <c r="F3291" s="111">
        <v>5</v>
      </c>
      <c r="G3291" s="111" t="s">
        <v>1342</v>
      </c>
      <c r="H3291" s="112">
        <v>130597</v>
      </c>
    </row>
    <row r="3292" spans="1:8" ht="15">
      <c r="A3292" s="108" t="s">
        <v>1188</v>
      </c>
      <c r="B3292" s="109">
        <v>39819</v>
      </c>
      <c r="C3292" s="110">
        <v>2009</v>
      </c>
      <c r="D3292" s="111" t="s">
        <v>1347</v>
      </c>
      <c r="E3292" s="111">
        <v>1</v>
      </c>
      <c r="F3292" s="111">
        <v>6</v>
      </c>
      <c r="G3292" s="111" t="s">
        <v>278</v>
      </c>
      <c r="H3292" s="112">
        <v>123563</v>
      </c>
    </row>
    <row r="3293" spans="1:8" ht="15">
      <c r="A3293" s="108" t="s">
        <v>1188</v>
      </c>
      <c r="B3293" s="109">
        <v>39820</v>
      </c>
      <c r="C3293" s="110">
        <v>2009</v>
      </c>
      <c r="D3293" s="111" t="s">
        <v>1347</v>
      </c>
      <c r="E3293" s="111">
        <v>1</v>
      </c>
      <c r="F3293" s="111">
        <v>7</v>
      </c>
      <c r="G3293" s="111" t="s">
        <v>279</v>
      </c>
      <c r="H3293" s="112">
        <v>50054</v>
      </c>
    </row>
    <row r="3294" spans="1:8" ht="15">
      <c r="A3294" s="108" t="s">
        <v>1188</v>
      </c>
      <c r="B3294" s="109">
        <v>39821</v>
      </c>
      <c r="C3294" s="110">
        <v>2009</v>
      </c>
      <c r="D3294" s="111" t="s">
        <v>1347</v>
      </c>
      <c r="E3294" s="111">
        <v>2</v>
      </c>
      <c r="F3294" s="111">
        <v>8</v>
      </c>
      <c r="G3294" s="111" t="s">
        <v>280</v>
      </c>
      <c r="H3294" s="112">
        <v>78540</v>
      </c>
    </row>
    <row r="3295" spans="1:8" ht="15">
      <c r="A3295" s="108" t="s">
        <v>1188</v>
      </c>
      <c r="B3295" s="109">
        <v>39822</v>
      </c>
      <c r="C3295" s="110">
        <v>2009</v>
      </c>
      <c r="D3295" s="111" t="s">
        <v>1347</v>
      </c>
      <c r="E3295" s="111">
        <v>2</v>
      </c>
      <c r="F3295" s="111">
        <v>9</v>
      </c>
      <c r="G3295" s="111" t="s">
        <v>281</v>
      </c>
      <c r="H3295" s="112">
        <v>82893</v>
      </c>
    </row>
    <row r="3296" spans="1:8" ht="15">
      <c r="A3296" s="108" t="s">
        <v>1188</v>
      </c>
      <c r="B3296" s="109">
        <v>39823</v>
      </c>
      <c r="C3296" s="110">
        <v>2009</v>
      </c>
      <c r="D3296" s="111" t="s">
        <v>1347</v>
      </c>
      <c r="E3296" s="111">
        <v>2</v>
      </c>
      <c r="F3296" s="111">
        <v>10</v>
      </c>
      <c r="G3296" s="111" t="s">
        <v>282</v>
      </c>
      <c r="H3296" s="112">
        <v>88487</v>
      </c>
    </row>
    <row r="3297" spans="1:8" ht="15">
      <c r="A3297" s="108" t="s">
        <v>1188</v>
      </c>
      <c r="B3297" s="109">
        <v>39824</v>
      </c>
      <c r="C3297" s="110">
        <v>2009</v>
      </c>
      <c r="D3297" s="111" t="s">
        <v>1347</v>
      </c>
      <c r="E3297" s="111">
        <v>2</v>
      </c>
      <c r="F3297" s="111">
        <v>11</v>
      </c>
      <c r="G3297" s="111" t="s">
        <v>1343</v>
      </c>
      <c r="H3297" s="112">
        <v>121631</v>
      </c>
    </row>
    <row r="3298" spans="1:8" ht="15">
      <c r="A3298" s="108" t="s">
        <v>1188</v>
      </c>
      <c r="B3298" s="109">
        <v>39825</v>
      </c>
      <c r="C3298" s="110">
        <v>2009</v>
      </c>
      <c r="D3298" s="111" t="s">
        <v>1347</v>
      </c>
      <c r="E3298" s="111">
        <v>2</v>
      </c>
      <c r="F3298" s="111">
        <v>12</v>
      </c>
      <c r="G3298" s="111" t="s">
        <v>1342</v>
      </c>
      <c r="H3298" s="112">
        <v>150493</v>
      </c>
    </row>
    <row r="3299" spans="1:8" ht="15">
      <c r="A3299" s="108" t="s">
        <v>1188</v>
      </c>
      <c r="B3299" s="109">
        <v>39826</v>
      </c>
      <c r="C3299" s="110">
        <v>2009</v>
      </c>
      <c r="D3299" s="111" t="s">
        <v>1347</v>
      </c>
      <c r="E3299" s="111">
        <v>2</v>
      </c>
      <c r="F3299" s="111">
        <v>13</v>
      </c>
      <c r="G3299" s="111" t="s">
        <v>278</v>
      </c>
      <c r="H3299" s="112">
        <v>131155</v>
      </c>
    </row>
    <row r="3300" spans="1:8" ht="15">
      <c r="A3300" s="108" t="s">
        <v>1188</v>
      </c>
      <c r="B3300" s="109">
        <v>39827</v>
      </c>
      <c r="C3300" s="110">
        <v>2009</v>
      </c>
      <c r="D3300" s="111" t="s">
        <v>1347</v>
      </c>
      <c r="E3300" s="111">
        <v>2</v>
      </c>
      <c r="F3300" s="111">
        <v>14</v>
      </c>
      <c r="G3300" s="111" t="s">
        <v>279</v>
      </c>
      <c r="H3300" s="112">
        <v>145227</v>
      </c>
    </row>
    <row r="3301" spans="1:8" ht="15">
      <c r="A3301" s="108" t="s">
        <v>1188</v>
      </c>
      <c r="B3301" s="109">
        <v>39828</v>
      </c>
      <c r="C3301" s="110">
        <v>2009</v>
      </c>
      <c r="D3301" s="111" t="s">
        <v>1347</v>
      </c>
      <c r="E3301" s="111">
        <v>3</v>
      </c>
      <c r="F3301" s="111">
        <v>15</v>
      </c>
      <c r="G3301" s="111" t="s">
        <v>280</v>
      </c>
      <c r="H3301" s="112">
        <v>122083</v>
      </c>
    </row>
    <row r="3302" spans="1:8" ht="15">
      <c r="A3302" s="108" t="s">
        <v>1188</v>
      </c>
      <c r="B3302" s="109">
        <v>39829</v>
      </c>
      <c r="C3302" s="110">
        <v>2009</v>
      </c>
      <c r="D3302" s="111" t="s">
        <v>1347</v>
      </c>
      <c r="E3302" s="111">
        <v>3</v>
      </c>
      <c r="F3302" s="111">
        <v>16</v>
      </c>
      <c r="G3302" s="111" t="s">
        <v>281</v>
      </c>
      <c r="H3302" s="112">
        <v>79928</v>
      </c>
    </row>
    <row r="3303" spans="1:8" ht="15">
      <c r="A3303" s="108" t="s">
        <v>1188</v>
      </c>
      <c r="B3303" s="109">
        <v>39830</v>
      </c>
      <c r="C3303" s="110">
        <v>2009</v>
      </c>
      <c r="D3303" s="111" t="s">
        <v>1347</v>
      </c>
      <c r="E3303" s="111">
        <v>3</v>
      </c>
      <c r="F3303" s="111">
        <v>17</v>
      </c>
      <c r="G3303" s="111" t="s">
        <v>282</v>
      </c>
      <c r="H3303" s="112">
        <v>58421</v>
      </c>
    </row>
    <row r="3304" spans="1:8" ht="15">
      <c r="A3304" s="108" t="s">
        <v>1188</v>
      </c>
      <c r="B3304" s="109">
        <v>39831</v>
      </c>
      <c r="C3304" s="110">
        <v>2009</v>
      </c>
      <c r="D3304" s="111" t="s">
        <v>1347</v>
      </c>
      <c r="E3304" s="111">
        <v>3</v>
      </c>
      <c r="F3304" s="111">
        <v>18</v>
      </c>
      <c r="G3304" s="111" t="s">
        <v>1343</v>
      </c>
      <c r="H3304" s="112">
        <v>128805</v>
      </c>
    </row>
    <row r="3305" spans="1:8" ht="15">
      <c r="A3305" s="108" t="s">
        <v>1188</v>
      </c>
      <c r="B3305" s="109">
        <v>39832</v>
      </c>
      <c r="C3305" s="110">
        <v>2009</v>
      </c>
      <c r="D3305" s="111" t="s">
        <v>1347</v>
      </c>
      <c r="E3305" s="111">
        <v>3</v>
      </c>
      <c r="F3305" s="111">
        <v>19</v>
      </c>
      <c r="G3305" s="111" t="s">
        <v>1342</v>
      </c>
      <c r="H3305" s="112">
        <v>53609</v>
      </c>
    </row>
    <row r="3306" spans="1:8" ht="15">
      <c r="A3306" s="108" t="s">
        <v>1188</v>
      </c>
      <c r="B3306" s="109">
        <v>39833</v>
      </c>
      <c r="C3306" s="110">
        <v>2009</v>
      </c>
      <c r="D3306" s="111" t="s">
        <v>1347</v>
      </c>
      <c r="E3306" s="111">
        <v>3</v>
      </c>
      <c r="F3306" s="111">
        <v>20</v>
      </c>
      <c r="G3306" s="111" t="s">
        <v>278</v>
      </c>
      <c r="H3306" s="112">
        <v>77660</v>
      </c>
    </row>
    <row r="3307" spans="1:8" ht="15">
      <c r="A3307" s="108" t="s">
        <v>1188</v>
      </c>
      <c r="B3307" s="109">
        <v>39834</v>
      </c>
      <c r="C3307" s="110">
        <v>2009</v>
      </c>
      <c r="D3307" s="111" t="s">
        <v>1347</v>
      </c>
      <c r="E3307" s="111">
        <v>3</v>
      </c>
      <c r="F3307" s="111">
        <v>21</v>
      </c>
      <c r="G3307" s="111" t="s">
        <v>279</v>
      </c>
      <c r="H3307" s="112">
        <v>41413</v>
      </c>
    </row>
    <row r="3308" spans="1:8" ht="15">
      <c r="A3308" s="108" t="s">
        <v>1188</v>
      </c>
      <c r="B3308" s="109">
        <v>39835</v>
      </c>
      <c r="C3308" s="110">
        <v>2009</v>
      </c>
      <c r="D3308" s="111" t="s">
        <v>1347</v>
      </c>
      <c r="E3308" s="111">
        <v>4</v>
      </c>
      <c r="F3308" s="111">
        <v>22</v>
      </c>
      <c r="G3308" s="111" t="s">
        <v>280</v>
      </c>
      <c r="H3308" s="112">
        <v>41705</v>
      </c>
    </row>
    <row r="3309" spans="1:8" ht="15">
      <c r="A3309" s="108" t="s">
        <v>1188</v>
      </c>
      <c r="B3309" s="109">
        <v>39836</v>
      </c>
      <c r="C3309" s="110">
        <v>2009</v>
      </c>
      <c r="D3309" s="111" t="s">
        <v>1347</v>
      </c>
      <c r="E3309" s="111">
        <v>4</v>
      </c>
      <c r="F3309" s="111">
        <v>23</v>
      </c>
      <c r="G3309" s="111" t="s">
        <v>281</v>
      </c>
      <c r="H3309" s="112">
        <v>62075</v>
      </c>
    </row>
    <row r="3310" spans="1:8" ht="15">
      <c r="A3310" s="108" t="s">
        <v>1188</v>
      </c>
      <c r="B3310" s="109">
        <v>39837</v>
      </c>
      <c r="C3310" s="110">
        <v>2009</v>
      </c>
      <c r="D3310" s="111" t="s">
        <v>1347</v>
      </c>
      <c r="E3310" s="111">
        <v>4</v>
      </c>
      <c r="F3310" s="111">
        <v>24</v>
      </c>
      <c r="G3310" s="111" t="s">
        <v>282</v>
      </c>
      <c r="H3310" s="112">
        <v>51240</v>
      </c>
    </row>
    <row r="3311" spans="1:8" ht="15">
      <c r="A3311" s="108" t="s">
        <v>1188</v>
      </c>
      <c r="B3311" s="109">
        <v>39838</v>
      </c>
      <c r="C3311" s="110">
        <v>2009</v>
      </c>
      <c r="D3311" s="111" t="s">
        <v>1347</v>
      </c>
      <c r="E3311" s="111">
        <v>4</v>
      </c>
      <c r="F3311" s="111">
        <v>25</v>
      </c>
      <c r="G3311" s="111" t="s">
        <v>1343</v>
      </c>
      <c r="H3311" s="112">
        <v>152155</v>
      </c>
    </row>
    <row r="3312" spans="1:8" ht="15">
      <c r="A3312" s="108" t="s">
        <v>1188</v>
      </c>
      <c r="B3312" s="109">
        <v>39839</v>
      </c>
      <c r="C3312" s="110">
        <v>2009</v>
      </c>
      <c r="D3312" s="111" t="s">
        <v>1347</v>
      </c>
      <c r="E3312" s="111">
        <v>4</v>
      </c>
      <c r="F3312" s="111">
        <v>26</v>
      </c>
      <c r="G3312" s="111" t="s">
        <v>1342</v>
      </c>
      <c r="H3312" s="112">
        <v>68595</v>
      </c>
    </row>
    <row r="3313" spans="1:8" ht="15">
      <c r="A3313" s="108" t="s">
        <v>1188</v>
      </c>
      <c r="B3313" s="109">
        <v>39840</v>
      </c>
      <c r="C3313" s="110">
        <v>2009</v>
      </c>
      <c r="D3313" s="111" t="s">
        <v>1347</v>
      </c>
      <c r="E3313" s="111">
        <v>4</v>
      </c>
      <c r="F3313" s="111">
        <v>27</v>
      </c>
      <c r="G3313" s="111" t="s">
        <v>278</v>
      </c>
      <c r="H3313" s="112">
        <v>140201</v>
      </c>
    </row>
    <row r="3314" spans="1:8" ht="15">
      <c r="A3314" s="108" t="s">
        <v>1188</v>
      </c>
      <c r="B3314" s="109">
        <v>39841</v>
      </c>
      <c r="C3314" s="110">
        <v>2009</v>
      </c>
      <c r="D3314" s="111" t="s">
        <v>1347</v>
      </c>
      <c r="E3314" s="111">
        <v>4</v>
      </c>
      <c r="F3314" s="111">
        <v>28</v>
      </c>
      <c r="G3314" s="111" t="s">
        <v>279</v>
      </c>
      <c r="H3314" s="112">
        <v>93618</v>
      </c>
    </row>
    <row r="3315" spans="1:8" ht="15">
      <c r="A3315" s="108" t="s">
        <v>1188</v>
      </c>
      <c r="B3315" s="109">
        <v>39842</v>
      </c>
      <c r="C3315" s="110">
        <v>2009</v>
      </c>
      <c r="D3315" s="111" t="s">
        <v>1347</v>
      </c>
      <c r="E3315" s="111">
        <v>5</v>
      </c>
      <c r="F3315" s="111">
        <v>29</v>
      </c>
      <c r="G3315" s="111" t="s">
        <v>280</v>
      </c>
      <c r="H3315" s="112">
        <v>119223</v>
      </c>
    </row>
    <row r="3316" spans="1:8" ht="15">
      <c r="A3316" s="108" t="s">
        <v>1188</v>
      </c>
      <c r="B3316" s="109">
        <v>39843</v>
      </c>
      <c r="C3316" s="110">
        <v>2009</v>
      </c>
      <c r="D3316" s="111" t="s">
        <v>1347</v>
      </c>
      <c r="E3316" s="111">
        <v>5</v>
      </c>
      <c r="F3316" s="111">
        <v>30</v>
      </c>
      <c r="G3316" s="111" t="s">
        <v>281</v>
      </c>
      <c r="H3316" s="112">
        <v>89694</v>
      </c>
    </row>
    <row r="3317" spans="1:8" ht="15">
      <c r="A3317" s="108" t="s">
        <v>1188</v>
      </c>
      <c r="B3317" s="109">
        <v>39844</v>
      </c>
      <c r="C3317" s="110">
        <v>2009</v>
      </c>
      <c r="D3317" s="111" t="s">
        <v>1347</v>
      </c>
      <c r="E3317" s="111">
        <v>5</v>
      </c>
      <c r="F3317" s="111">
        <v>31</v>
      </c>
      <c r="G3317" s="111" t="s">
        <v>282</v>
      </c>
      <c r="H3317" s="112">
        <v>147568</v>
      </c>
    </row>
    <row r="3318" spans="1:8" ht="15">
      <c r="A3318" s="108" t="s">
        <v>1188</v>
      </c>
      <c r="B3318" s="109">
        <v>39845</v>
      </c>
      <c r="C3318" s="110">
        <v>2009</v>
      </c>
      <c r="D3318" s="111" t="s">
        <v>223</v>
      </c>
      <c r="E3318" s="111">
        <v>1</v>
      </c>
      <c r="F3318" s="111">
        <v>1</v>
      </c>
      <c r="G3318" s="111" t="s">
        <v>1343</v>
      </c>
      <c r="H3318" s="112">
        <v>27399</v>
      </c>
    </row>
    <row r="3319" spans="1:8" ht="15">
      <c r="A3319" s="108" t="s">
        <v>1188</v>
      </c>
      <c r="B3319" s="109">
        <v>39846</v>
      </c>
      <c r="C3319" s="110">
        <v>2009</v>
      </c>
      <c r="D3319" s="111" t="s">
        <v>223</v>
      </c>
      <c r="E3319" s="111">
        <v>1</v>
      </c>
      <c r="F3319" s="111">
        <v>2</v>
      </c>
      <c r="G3319" s="111" t="s">
        <v>1342</v>
      </c>
      <c r="H3319" s="112">
        <v>40136</v>
      </c>
    </row>
    <row r="3320" spans="1:8" ht="15">
      <c r="A3320" s="108" t="s">
        <v>1188</v>
      </c>
      <c r="B3320" s="109">
        <v>39847</v>
      </c>
      <c r="C3320" s="110">
        <v>2009</v>
      </c>
      <c r="D3320" s="111" t="s">
        <v>223</v>
      </c>
      <c r="E3320" s="111">
        <v>1</v>
      </c>
      <c r="F3320" s="111">
        <v>3</v>
      </c>
      <c r="G3320" s="111" t="s">
        <v>278</v>
      </c>
      <c r="H3320" s="112">
        <v>55044</v>
      </c>
    </row>
    <row r="3321" spans="1:8" ht="15">
      <c r="A3321" s="108" t="s">
        <v>1188</v>
      </c>
      <c r="B3321" s="109">
        <v>39848</v>
      </c>
      <c r="C3321" s="110">
        <v>2009</v>
      </c>
      <c r="D3321" s="111" t="s">
        <v>223</v>
      </c>
      <c r="E3321" s="111">
        <v>1</v>
      </c>
      <c r="F3321" s="111">
        <v>4</v>
      </c>
      <c r="G3321" s="111" t="s">
        <v>279</v>
      </c>
      <c r="H3321" s="112">
        <v>34322</v>
      </c>
    </row>
    <row r="3322" spans="1:8" ht="15">
      <c r="A3322" s="108" t="s">
        <v>1188</v>
      </c>
      <c r="B3322" s="109">
        <v>39849</v>
      </c>
      <c r="C3322" s="110">
        <v>2009</v>
      </c>
      <c r="D3322" s="111" t="s">
        <v>223</v>
      </c>
      <c r="E3322" s="111">
        <v>1</v>
      </c>
      <c r="F3322" s="111">
        <v>5</v>
      </c>
      <c r="G3322" s="111" t="s">
        <v>280</v>
      </c>
      <c r="H3322" s="112">
        <v>74079</v>
      </c>
    </row>
    <row r="3323" spans="1:8" ht="15">
      <c r="A3323" s="108" t="s">
        <v>1188</v>
      </c>
      <c r="B3323" s="109">
        <v>39850</v>
      </c>
      <c r="C3323" s="110">
        <v>2009</v>
      </c>
      <c r="D3323" s="111" t="s">
        <v>223</v>
      </c>
      <c r="E3323" s="111">
        <v>1</v>
      </c>
      <c r="F3323" s="111">
        <v>6</v>
      </c>
      <c r="G3323" s="111" t="s">
        <v>281</v>
      </c>
      <c r="H3323" s="112">
        <v>69545</v>
      </c>
    </row>
    <row r="3324" spans="1:8" ht="15">
      <c r="A3324" s="108" t="s">
        <v>1188</v>
      </c>
      <c r="B3324" s="109">
        <v>39851</v>
      </c>
      <c r="C3324" s="110">
        <v>2009</v>
      </c>
      <c r="D3324" s="111" t="s">
        <v>223</v>
      </c>
      <c r="E3324" s="111">
        <v>1</v>
      </c>
      <c r="F3324" s="111">
        <v>7</v>
      </c>
      <c r="G3324" s="111" t="s">
        <v>282</v>
      </c>
      <c r="H3324" s="112">
        <v>19389</v>
      </c>
    </row>
    <row r="3325" spans="1:8" ht="15">
      <c r="A3325" s="108" t="s">
        <v>1188</v>
      </c>
      <c r="B3325" s="109">
        <v>39852</v>
      </c>
      <c r="C3325" s="110">
        <v>2009</v>
      </c>
      <c r="D3325" s="111" t="s">
        <v>223</v>
      </c>
      <c r="E3325" s="111">
        <v>2</v>
      </c>
      <c r="F3325" s="111">
        <v>8</v>
      </c>
      <c r="G3325" s="111" t="s">
        <v>1343</v>
      </c>
      <c r="H3325" s="112">
        <v>84827</v>
      </c>
    </row>
    <row r="3326" spans="1:8" ht="15">
      <c r="A3326" s="108" t="s">
        <v>1188</v>
      </c>
      <c r="B3326" s="109">
        <v>39853</v>
      </c>
      <c r="C3326" s="110">
        <v>2009</v>
      </c>
      <c r="D3326" s="111" t="s">
        <v>223</v>
      </c>
      <c r="E3326" s="111">
        <v>2</v>
      </c>
      <c r="F3326" s="111">
        <v>9</v>
      </c>
      <c r="G3326" s="111" t="s">
        <v>1342</v>
      </c>
      <c r="H3326" s="112">
        <v>33644</v>
      </c>
    </row>
    <row r="3327" spans="1:8" ht="15">
      <c r="A3327" s="108" t="s">
        <v>1188</v>
      </c>
      <c r="B3327" s="109">
        <v>39854</v>
      </c>
      <c r="C3327" s="110">
        <v>2009</v>
      </c>
      <c r="D3327" s="111" t="s">
        <v>223</v>
      </c>
      <c r="E3327" s="111">
        <v>2</v>
      </c>
      <c r="F3327" s="111">
        <v>10</v>
      </c>
      <c r="G3327" s="111" t="s">
        <v>278</v>
      </c>
      <c r="H3327" s="112">
        <v>80376</v>
      </c>
    </row>
    <row r="3328" spans="1:8" ht="15">
      <c r="A3328" s="108" t="s">
        <v>1188</v>
      </c>
      <c r="B3328" s="109">
        <v>39855</v>
      </c>
      <c r="C3328" s="110">
        <v>2009</v>
      </c>
      <c r="D3328" s="111" t="s">
        <v>223</v>
      </c>
      <c r="E3328" s="111">
        <v>2</v>
      </c>
      <c r="F3328" s="111">
        <v>11</v>
      </c>
      <c r="G3328" s="111" t="s">
        <v>279</v>
      </c>
      <c r="H3328" s="112">
        <v>87182</v>
      </c>
    </row>
    <row r="3329" spans="1:8" ht="15">
      <c r="A3329" s="108" t="s">
        <v>1188</v>
      </c>
      <c r="B3329" s="109">
        <v>39856</v>
      </c>
      <c r="C3329" s="110">
        <v>2009</v>
      </c>
      <c r="D3329" s="111" t="s">
        <v>223</v>
      </c>
      <c r="E3329" s="111">
        <v>2</v>
      </c>
      <c r="F3329" s="111">
        <v>12</v>
      </c>
      <c r="G3329" s="111" t="s">
        <v>280</v>
      </c>
      <c r="H3329" s="112">
        <v>86845</v>
      </c>
    </row>
    <row r="3330" spans="1:8" ht="15">
      <c r="A3330" s="108" t="s">
        <v>1188</v>
      </c>
      <c r="B3330" s="109">
        <v>39857</v>
      </c>
      <c r="C3330" s="110">
        <v>2009</v>
      </c>
      <c r="D3330" s="111" t="s">
        <v>223</v>
      </c>
      <c r="E3330" s="111">
        <v>2</v>
      </c>
      <c r="F3330" s="111">
        <v>13</v>
      </c>
      <c r="G3330" s="111" t="s">
        <v>281</v>
      </c>
      <c r="H3330" s="112">
        <v>43235</v>
      </c>
    </row>
    <row r="3331" spans="1:8" ht="15">
      <c r="A3331" s="108" t="s">
        <v>1188</v>
      </c>
      <c r="B3331" s="109">
        <v>39858</v>
      </c>
      <c r="C3331" s="110">
        <v>2009</v>
      </c>
      <c r="D3331" s="111" t="s">
        <v>223</v>
      </c>
      <c r="E3331" s="111">
        <v>2</v>
      </c>
      <c r="F3331" s="111">
        <v>14</v>
      </c>
      <c r="G3331" s="111" t="s">
        <v>282</v>
      </c>
      <c r="H3331" s="112">
        <v>18501</v>
      </c>
    </row>
    <row r="3332" spans="1:8" ht="15">
      <c r="A3332" s="108" t="s">
        <v>1188</v>
      </c>
      <c r="B3332" s="109">
        <v>39859</v>
      </c>
      <c r="C3332" s="110">
        <v>2009</v>
      </c>
      <c r="D3332" s="111" t="s">
        <v>223</v>
      </c>
      <c r="E3332" s="111">
        <v>3</v>
      </c>
      <c r="F3332" s="111">
        <v>15</v>
      </c>
      <c r="G3332" s="111" t="s">
        <v>1343</v>
      </c>
      <c r="H3332" s="112">
        <v>34302</v>
      </c>
    </row>
    <row r="3333" spans="1:8" ht="15">
      <c r="A3333" s="108" t="s">
        <v>1188</v>
      </c>
      <c r="B3333" s="109">
        <v>39860</v>
      </c>
      <c r="C3333" s="110">
        <v>2009</v>
      </c>
      <c r="D3333" s="111" t="s">
        <v>223</v>
      </c>
      <c r="E3333" s="111">
        <v>3</v>
      </c>
      <c r="F3333" s="111">
        <v>16</v>
      </c>
      <c r="G3333" s="111" t="s">
        <v>1342</v>
      </c>
      <c r="H3333" s="112">
        <v>28455</v>
      </c>
    </row>
    <row r="3334" spans="1:8" ht="15">
      <c r="A3334" s="108" t="s">
        <v>1188</v>
      </c>
      <c r="B3334" s="109">
        <v>39861</v>
      </c>
      <c r="C3334" s="110">
        <v>2009</v>
      </c>
      <c r="D3334" s="111" t="s">
        <v>223</v>
      </c>
      <c r="E3334" s="111">
        <v>3</v>
      </c>
      <c r="F3334" s="111">
        <v>17</v>
      </c>
      <c r="G3334" s="111" t="s">
        <v>278</v>
      </c>
      <c r="H3334" s="112">
        <v>25890</v>
      </c>
    </row>
    <row r="3335" spans="1:8" ht="15">
      <c r="A3335" s="108" t="s">
        <v>1188</v>
      </c>
      <c r="B3335" s="109">
        <v>39862</v>
      </c>
      <c r="C3335" s="110">
        <v>2009</v>
      </c>
      <c r="D3335" s="111" t="s">
        <v>223</v>
      </c>
      <c r="E3335" s="111">
        <v>3</v>
      </c>
      <c r="F3335" s="111">
        <v>18</v>
      </c>
      <c r="G3335" s="111" t="s">
        <v>279</v>
      </c>
      <c r="H3335" s="112">
        <v>29314</v>
      </c>
    </row>
    <row r="3336" spans="1:8" ht="15">
      <c r="A3336" s="108" t="s">
        <v>1188</v>
      </c>
      <c r="B3336" s="109">
        <v>39863</v>
      </c>
      <c r="C3336" s="110">
        <v>2009</v>
      </c>
      <c r="D3336" s="111" t="s">
        <v>223</v>
      </c>
      <c r="E3336" s="111">
        <v>3</v>
      </c>
      <c r="F3336" s="111">
        <v>19</v>
      </c>
      <c r="G3336" s="111" t="s">
        <v>280</v>
      </c>
      <c r="H3336" s="112">
        <v>81003</v>
      </c>
    </row>
    <row r="3337" spans="1:8" ht="15">
      <c r="A3337" s="108" t="s">
        <v>1188</v>
      </c>
      <c r="B3337" s="109">
        <v>39864</v>
      </c>
      <c r="C3337" s="110">
        <v>2009</v>
      </c>
      <c r="D3337" s="111" t="s">
        <v>223</v>
      </c>
      <c r="E3337" s="111">
        <v>3</v>
      </c>
      <c r="F3337" s="111">
        <v>20</v>
      </c>
      <c r="G3337" s="111" t="s">
        <v>281</v>
      </c>
      <c r="H3337" s="112">
        <v>45402</v>
      </c>
    </row>
    <row r="3338" spans="1:8" ht="15">
      <c r="A3338" s="108" t="s">
        <v>1188</v>
      </c>
      <c r="B3338" s="109">
        <v>39865</v>
      </c>
      <c r="C3338" s="110">
        <v>2009</v>
      </c>
      <c r="D3338" s="111" t="s">
        <v>223</v>
      </c>
      <c r="E3338" s="111">
        <v>3</v>
      </c>
      <c r="F3338" s="111">
        <v>21</v>
      </c>
      <c r="G3338" s="111" t="s">
        <v>282</v>
      </c>
      <c r="H3338" s="112">
        <v>78381</v>
      </c>
    </row>
    <row r="3339" spans="1:8" ht="15">
      <c r="A3339" s="108" t="s">
        <v>1188</v>
      </c>
      <c r="B3339" s="109">
        <v>39866</v>
      </c>
      <c r="C3339" s="110">
        <v>2009</v>
      </c>
      <c r="D3339" s="111" t="s">
        <v>223</v>
      </c>
      <c r="E3339" s="111">
        <v>4</v>
      </c>
      <c r="F3339" s="111">
        <v>22</v>
      </c>
      <c r="G3339" s="111" t="s">
        <v>1343</v>
      </c>
      <c r="H3339" s="112">
        <v>76953</v>
      </c>
    </row>
    <row r="3340" spans="1:8" ht="15">
      <c r="A3340" s="108" t="s">
        <v>1188</v>
      </c>
      <c r="B3340" s="109">
        <v>39867</v>
      </c>
      <c r="C3340" s="110">
        <v>2009</v>
      </c>
      <c r="D3340" s="111" t="s">
        <v>223</v>
      </c>
      <c r="E3340" s="111">
        <v>4</v>
      </c>
      <c r="F3340" s="111">
        <v>23</v>
      </c>
      <c r="G3340" s="111" t="s">
        <v>1342</v>
      </c>
      <c r="H3340" s="112">
        <v>55127</v>
      </c>
    </row>
    <row r="3341" spans="1:8" ht="15">
      <c r="A3341" s="108" t="s">
        <v>1188</v>
      </c>
      <c r="B3341" s="109">
        <v>39868</v>
      </c>
      <c r="C3341" s="110">
        <v>2009</v>
      </c>
      <c r="D3341" s="111" t="s">
        <v>223</v>
      </c>
      <c r="E3341" s="111">
        <v>4</v>
      </c>
      <c r="F3341" s="111">
        <v>24</v>
      </c>
      <c r="G3341" s="111" t="s">
        <v>278</v>
      </c>
      <c r="H3341" s="112">
        <v>43255</v>
      </c>
    </row>
    <row r="3342" spans="1:8" ht="15">
      <c r="A3342" s="108" t="s">
        <v>1188</v>
      </c>
      <c r="B3342" s="109">
        <v>39869</v>
      </c>
      <c r="C3342" s="110">
        <v>2009</v>
      </c>
      <c r="D3342" s="111" t="s">
        <v>223</v>
      </c>
      <c r="E3342" s="111">
        <v>4</v>
      </c>
      <c r="F3342" s="111">
        <v>25</v>
      </c>
      <c r="G3342" s="111" t="s">
        <v>279</v>
      </c>
      <c r="H3342" s="112">
        <v>56580</v>
      </c>
    </row>
    <row r="3343" spans="1:8" ht="15">
      <c r="A3343" s="108" t="s">
        <v>1188</v>
      </c>
      <c r="B3343" s="109">
        <v>39870</v>
      </c>
      <c r="C3343" s="110">
        <v>2009</v>
      </c>
      <c r="D3343" s="111" t="s">
        <v>223</v>
      </c>
      <c r="E3343" s="111">
        <v>4</v>
      </c>
      <c r="F3343" s="111">
        <v>26</v>
      </c>
      <c r="G3343" s="111" t="s">
        <v>280</v>
      </c>
      <c r="H3343" s="112">
        <v>88778</v>
      </c>
    </row>
    <row r="3344" spans="1:8" ht="15">
      <c r="A3344" s="108" t="s">
        <v>1188</v>
      </c>
      <c r="B3344" s="109">
        <v>39871</v>
      </c>
      <c r="C3344" s="110">
        <v>2009</v>
      </c>
      <c r="D3344" s="111" t="s">
        <v>223</v>
      </c>
      <c r="E3344" s="111">
        <v>4</v>
      </c>
      <c r="F3344" s="111">
        <v>27</v>
      </c>
      <c r="G3344" s="111" t="s">
        <v>281</v>
      </c>
      <c r="H3344" s="112">
        <v>87901</v>
      </c>
    </row>
    <row r="3345" spans="1:8" ht="15">
      <c r="A3345" s="108" t="s">
        <v>1188</v>
      </c>
      <c r="B3345" s="109">
        <v>39872</v>
      </c>
      <c r="C3345" s="110">
        <v>2009</v>
      </c>
      <c r="D3345" s="111" t="s">
        <v>223</v>
      </c>
      <c r="E3345" s="111">
        <v>4</v>
      </c>
      <c r="F3345" s="111">
        <v>28</v>
      </c>
      <c r="G3345" s="111" t="s">
        <v>282</v>
      </c>
      <c r="H3345" s="112">
        <v>55861</v>
      </c>
    </row>
    <row r="3346" spans="1:8" ht="15">
      <c r="A3346" s="108" t="s">
        <v>1188</v>
      </c>
      <c r="B3346" s="109">
        <v>39873</v>
      </c>
      <c r="C3346" s="110">
        <v>2009</v>
      </c>
      <c r="D3346" s="111" t="s">
        <v>224</v>
      </c>
      <c r="E3346" s="111">
        <v>1</v>
      </c>
      <c r="F3346" s="111">
        <v>1</v>
      </c>
      <c r="G3346" s="111" t="s">
        <v>1343</v>
      </c>
      <c r="H3346" s="112">
        <v>47273</v>
      </c>
    </row>
    <row r="3347" spans="1:8" ht="15">
      <c r="A3347" s="108" t="s">
        <v>1188</v>
      </c>
      <c r="B3347" s="109">
        <v>39874</v>
      </c>
      <c r="C3347" s="110">
        <v>2009</v>
      </c>
      <c r="D3347" s="111" t="s">
        <v>224</v>
      </c>
      <c r="E3347" s="111">
        <v>1</v>
      </c>
      <c r="F3347" s="111">
        <v>2</v>
      </c>
      <c r="G3347" s="111" t="s">
        <v>1342</v>
      </c>
      <c r="H3347" s="112">
        <v>76954</v>
      </c>
    </row>
    <row r="3348" spans="1:8" ht="15">
      <c r="A3348" s="108" t="s">
        <v>1188</v>
      </c>
      <c r="B3348" s="109">
        <v>39875</v>
      </c>
      <c r="C3348" s="110">
        <v>2009</v>
      </c>
      <c r="D3348" s="111" t="s">
        <v>224</v>
      </c>
      <c r="E3348" s="111">
        <v>1</v>
      </c>
      <c r="F3348" s="111">
        <v>3</v>
      </c>
      <c r="G3348" s="111" t="s">
        <v>278</v>
      </c>
      <c r="H3348" s="112">
        <v>76612</v>
      </c>
    </row>
    <row r="3349" spans="1:8" ht="15">
      <c r="A3349" s="108" t="s">
        <v>1188</v>
      </c>
      <c r="B3349" s="109">
        <v>39876</v>
      </c>
      <c r="C3349" s="110">
        <v>2009</v>
      </c>
      <c r="D3349" s="111" t="s">
        <v>224</v>
      </c>
      <c r="E3349" s="111">
        <v>1</v>
      </c>
      <c r="F3349" s="111">
        <v>4</v>
      </c>
      <c r="G3349" s="111" t="s">
        <v>279</v>
      </c>
      <c r="H3349" s="112">
        <v>52393</v>
      </c>
    </row>
    <row r="3350" spans="1:8" ht="15">
      <c r="A3350" s="108" t="s">
        <v>1188</v>
      </c>
      <c r="B3350" s="109">
        <v>39877</v>
      </c>
      <c r="C3350" s="110">
        <v>2009</v>
      </c>
      <c r="D3350" s="111" t="s">
        <v>224</v>
      </c>
      <c r="E3350" s="111">
        <v>1</v>
      </c>
      <c r="F3350" s="111">
        <v>5</v>
      </c>
      <c r="G3350" s="111" t="s">
        <v>280</v>
      </c>
      <c r="H3350" s="112">
        <v>30882</v>
      </c>
    </row>
    <row r="3351" spans="1:8" ht="15">
      <c r="A3351" s="108" t="s">
        <v>1188</v>
      </c>
      <c r="B3351" s="109">
        <v>39878</v>
      </c>
      <c r="C3351" s="110">
        <v>2009</v>
      </c>
      <c r="D3351" s="111" t="s">
        <v>224</v>
      </c>
      <c r="E3351" s="111">
        <v>1</v>
      </c>
      <c r="F3351" s="111">
        <v>6</v>
      </c>
      <c r="G3351" s="111" t="s">
        <v>281</v>
      </c>
      <c r="H3351" s="112">
        <v>24398</v>
      </c>
    </row>
    <row r="3352" spans="1:8" ht="15">
      <c r="A3352" s="108" t="s">
        <v>1188</v>
      </c>
      <c r="B3352" s="109">
        <v>39879</v>
      </c>
      <c r="C3352" s="110">
        <v>2009</v>
      </c>
      <c r="D3352" s="111" t="s">
        <v>224</v>
      </c>
      <c r="E3352" s="111">
        <v>1</v>
      </c>
      <c r="F3352" s="111">
        <v>7</v>
      </c>
      <c r="G3352" s="111" t="s">
        <v>282</v>
      </c>
      <c r="H3352" s="112">
        <v>56878</v>
      </c>
    </row>
    <row r="3353" spans="1:8" ht="15">
      <c r="A3353" s="108" t="s">
        <v>1188</v>
      </c>
      <c r="B3353" s="109">
        <v>39880</v>
      </c>
      <c r="C3353" s="110">
        <v>2009</v>
      </c>
      <c r="D3353" s="111" t="s">
        <v>224</v>
      </c>
      <c r="E3353" s="111">
        <v>2</v>
      </c>
      <c r="F3353" s="111">
        <v>8</v>
      </c>
      <c r="G3353" s="111" t="s">
        <v>1343</v>
      </c>
      <c r="H3353" s="112">
        <v>71052</v>
      </c>
    </row>
    <row r="3354" spans="1:8" ht="15">
      <c r="A3354" s="108" t="s">
        <v>1188</v>
      </c>
      <c r="B3354" s="109">
        <v>39881</v>
      </c>
      <c r="C3354" s="110">
        <v>2009</v>
      </c>
      <c r="D3354" s="111" t="s">
        <v>224</v>
      </c>
      <c r="E3354" s="111">
        <v>2</v>
      </c>
      <c r="F3354" s="111">
        <v>9</v>
      </c>
      <c r="G3354" s="111" t="s">
        <v>1342</v>
      </c>
      <c r="H3354" s="112">
        <v>25030</v>
      </c>
    </row>
    <row r="3355" spans="1:8" ht="15">
      <c r="A3355" s="108" t="s">
        <v>1188</v>
      </c>
      <c r="B3355" s="109">
        <v>39882</v>
      </c>
      <c r="C3355" s="110">
        <v>2009</v>
      </c>
      <c r="D3355" s="111" t="s">
        <v>224</v>
      </c>
      <c r="E3355" s="111">
        <v>2</v>
      </c>
      <c r="F3355" s="111">
        <v>10</v>
      </c>
      <c r="G3355" s="111" t="s">
        <v>278</v>
      </c>
      <c r="H3355" s="112">
        <v>70200</v>
      </c>
    </row>
    <row r="3356" spans="1:8" ht="15">
      <c r="A3356" s="108" t="s">
        <v>1188</v>
      </c>
      <c r="B3356" s="109">
        <v>39883</v>
      </c>
      <c r="C3356" s="110">
        <v>2009</v>
      </c>
      <c r="D3356" s="111" t="s">
        <v>224</v>
      </c>
      <c r="E3356" s="111">
        <v>2</v>
      </c>
      <c r="F3356" s="111">
        <v>11</v>
      </c>
      <c r="G3356" s="111" t="s">
        <v>279</v>
      </c>
      <c r="H3356" s="112">
        <v>20703</v>
      </c>
    </row>
    <row r="3357" spans="1:8" ht="15">
      <c r="A3357" s="108" t="s">
        <v>1188</v>
      </c>
      <c r="B3357" s="109">
        <v>39884</v>
      </c>
      <c r="C3357" s="110">
        <v>2009</v>
      </c>
      <c r="D3357" s="111" t="s">
        <v>224</v>
      </c>
      <c r="E3357" s="111">
        <v>2</v>
      </c>
      <c r="F3357" s="111">
        <v>12</v>
      </c>
      <c r="G3357" s="111" t="s">
        <v>280</v>
      </c>
      <c r="H3357" s="112">
        <v>73720</v>
      </c>
    </row>
    <row r="3358" spans="1:8" ht="15">
      <c r="A3358" s="108" t="s">
        <v>1188</v>
      </c>
      <c r="B3358" s="109">
        <v>39885</v>
      </c>
      <c r="C3358" s="110">
        <v>2009</v>
      </c>
      <c r="D3358" s="111" t="s">
        <v>224</v>
      </c>
      <c r="E3358" s="111">
        <v>2</v>
      </c>
      <c r="F3358" s="111">
        <v>13</v>
      </c>
      <c r="G3358" s="111" t="s">
        <v>281</v>
      </c>
      <c r="H3358" s="112">
        <v>85574</v>
      </c>
    </row>
    <row r="3359" spans="1:8" ht="15">
      <c r="A3359" s="108" t="s">
        <v>1188</v>
      </c>
      <c r="B3359" s="109">
        <v>39886</v>
      </c>
      <c r="C3359" s="110">
        <v>2009</v>
      </c>
      <c r="D3359" s="111" t="s">
        <v>224</v>
      </c>
      <c r="E3359" s="111">
        <v>2</v>
      </c>
      <c r="F3359" s="111">
        <v>14</v>
      </c>
      <c r="G3359" s="111" t="s">
        <v>282</v>
      </c>
      <c r="H3359" s="112">
        <v>57973</v>
      </c>
    </row>
    <row r="3360" spans="1:8" ht="15">
      <c r="A3360" s="108" t="s">
        <v>1188</v>
      </c>
      <c r="B3360" s="109">
        <v>39887</v>
      </c>
      <c r="C3360" s="110">
        <v>2009</v>
      </c>
      <c r="D3360" s="111" t="s">
        <v>224</v>
      </c>
      <c r="E3360" s="111">
        <v>3</v>
      </c>
      <c r="F3360" s="111">
        <v>15</v>
      </c>
      <c r="G3360" s="111" t="s">
        <v>1343</v>
      </c>
      <c r="H3360" s="112">
        <v>70894</v>
      </c>
    </row>
    <row r="3361" spans="1:8" ht="15">
      <c r="A3361" s="108" t="s">
        <v>1188</v>
      </c>
      <c r="B3361" s="109">
        <v>39888</v>
      </c>
      <c r="C3361" s="110">
        <v>2009</v>
      </c>
      <c r="D3361" s="111" t="s">
        <v>224</v>
      </c>
      <c r="E3361" s="111">
        <v>3</v>
      </c>
      <c r="F3361" s="111">
        <v>16</v>
      </c>
      <c r="G3361" s="111" t="s">
        <v>1342</v>
      </c>
      <c r="H3361" s="112">
        <v>60140</v>
      </c>
    </row>
    <row r="3362" spans="1:8" ht="15">
      <c r="A3362" s="108" t="s">
        <v>1188</v>
      </c>
      <c r="B3362" s="109">
        <v>39889</v>
      </c>
      <c r="C3362" s="110">
        <v>2009</v>
      </c>
      <c r="D3362" s="111" t="s">
        <v>224</v>
      </c>
      <c r="E3362" s="111">
        <v>3</v>
      </c>
      <c r="F3362" s="111">
        <v>17</v>
      </c>
      <c r="G3362" s="111" t="s">
        <v>278</v>
      </c>
      <c r="H3362" s="112">
        <v>26761</v>
      </c>
    </row>
    <row r="3363" spans="1:8" ht="15">
      <c r="A3363" s="108" t="s">
        <v>1188</v>
      </c>
      <c r="B3363" s="109">
        <v>39890</v>
      </c>
      <c r="C3363" s="110">
        <v>2009</v>
      </c>
      <c r="D3363" s="111" t="s">
        <v>224</v>
      </c>
      <c r="E3363" s="111">
        <v>3</v>
      </c>
      <c r="F3363" s="111">
        <v>18</v>
      </c>
      <c r="G3363" s="111" t="s">
        <v>279</v>
      </c>
      <c r="H3363" s="112">
        <v>71962</v>
      </c>
    </row>
    <row r="3364" spans="1:8" ht="15">
      <c r="A3364" s="108" t="s">
        <v>1188</v>
      </c>
      <c r="B3364" s="109">
        <v>39891</v>
      </c>
      <c r="C3364" s="110">
        <v>2009</v>
      </c>
      <c r="D3364" s="111" t="s">
        <v>224</v>
      </c>
      <c r="E3364" s="111">
        <v>3</v>
      </c>
      <c r="F3364" s="111">
        <v>19</v>
      </c>
      <c r="G3364" s="111" t="s">
        <v>280</v>
      </c>
      <c r="H3364" s="112">
        <v>48464</v>
      </c>
    </row>
    <row r="3365" spans="1:8" ht="15">
      <c r="A3365" s="108" t="s">
        <v>1188</v>
      </c>
      <c r="B3365" s="109">
        <v>39892</v>
      </c>
      <c r="C3365" s="110">
        <v>2009</v>
      </c>
      <c r="D3365" s="111" t="s">
        <v>224</v>
      </c>
      <c r="E3365" s="111">
        <v>3</v>
      </c>
      <c r="F3365" s="111">
        <v>20</v>
      </c>
      <c r="G3365" s="111" t="s">
        <v>281</v>
      </c>
      <c r="H3365" s="112">
        <v>75583</v>
      </c>
    </row>
    <row r="3366" spans="1:8" ht="15">
      <c r="A3366" s="108" t="s">
        <v>1188</v>
      </c>
      <c r="B3366" s="109">
        <v>39893</v>
      </c>
      <c r="C3366" s="110">
        <v>2009</v>
      </c>
      <c r="D3366" s="111" t="s">
        <v>224</v>
      </c>
      <c r="E3366" s="111">
        <v>3</v>
      </c>
      <c r="F3366" s="111">
        <v>21</v>
      </c>
      <c r="G3366" s="111" t="s">
        <v>282</v>
      </c>
      <c r="H3366" s="112">
        <v>17925</v>
      </c>
    </row>
    <row r="3367" spans="1:8" ht="15">
      <c r="A3367" s="108" t="s">
        <v>1188</v>
      </c>
      <c r="B3367" s="109">
        <v>39894</v>
      </c>
      <c r="C3367" s="110">
        <v>2009</v>
      </c>
      <c r="D3367" s="111" t="s">
        <v>224</v>
      </c>
      <c r="E3367" s="111">
        <v>4</v>
      </c>
      <c r="F3367" s="111">
        <v>22</v>
      </c>
      <c r="G3367" s="111" t="s">
        <v>1343</v>
      </c>
      <c r="H3367" s="112">
        <v>50192</v>
      </c>
    </row>
    <row r="3368" spans="1:8" ht="15">
      <c r="A3368" s="108" t="s">
        <v>1188</v>
      </c>
      <c r="B3368" s="109">
        <v>39895</v>
      </c>
      <c r="C3368" s="110">
        <v>2009</v>
      </c>
      <c r="D3368" s="111" t="s">
        <v>224</v>
      </c>
      <c r="E3368" s="111">
        <v>4</v>
      </c>
      <c r="F3368" s="111">
        <v>23</v>
      </c>
      <c r="G3368" s="111" t="s">
        <v>1342</v>
      </c>
      <c r="H3368" s="112">
        <v>27445</v>
      </c>
    </row>
    <row r="3369" spans="1:8" ht="15">
      <c r="A3369" s="108" t="s">
        <v>1188</v>
      </c>
      <c r="B3369" s="109">
        <v>39896</v>
      </c>
      <c r="C3369" s="110">
        <v>2009</v>
      </c>
      <c r="D3369" s="111" t="s">
        <v>224</v>
      </c>
      <c r="E3369" s="111">
        <v>4</v>
      </c>
      <c r="F3369" s="111">
        <v>24</v>
      </c>
      <c r="G3369" s="111" t="s">
        <v>278</v>
      </c>
      <c r="H3369" s="112">
        <v>47527</v>
      </c>
    </row>
    <row r="3370" spans="1:8" ht="15">
      <c r="A3370" s="108" t="s">
        <v>1188</v>
      </c>
      <c r="B3370" s="109">
        <v>39897</v>
      </c>
      <c r="C3370" s="110">
        <v>2009</v>
      </c>
      <c r="D3370" s="111" t="s">
        <v>224</v>
      </c>
      <c r="E3370" s="111">
        <v>4</v>
      </c>
      <c r="F3370" s="111">
        <v>25</v>
      </c>
      <c r="G3370" s="111" t="s">
        <v>279</v>
      </c>
      <c r="H3370" s="112">
        <v>69170</v>
      </c>
    </row>
    <row r="3371" spans="1:8" ht="15">
      <c r="A3371" s="108" t="s">
        <v>1188</v>
      </c>
      <c r="B3371" s="109">
        <v>39898</v>
      </c>
      <c r="C3371" s="110">
        <v>2009</v>
      </c>
      <c r="D3371" s="111" t="s">
        <v>224</v>
      </c>
      <c r="E3371" s="111">
        <v>4</v>
      </c>
      <c r="F3371" s="111">
        <v>26</v>
      </c>
      <c r="G3371" s="111" t="s">
        <v>280</v>
      </c>
      <c r="H3371" s="112">
        <v>79861</v>
      </c>
    </row>
    <row r="3372" spans="1:8" ht="15">
      <c r="A3372" s="108" t="s">
        <v>1188</v>
      </c>
      <c r="B3372" s="109">
        <v>39899</v>
      </c>
      <c r="C3372" s="110">
        <v>2009</v>
      </c>
      <c r="D3372" s="111" t="s">
        <v>224</v>
      </c>
      <c r="E3372" s="111">
        <v>4</v>
      </c>
      <c r="F3372" s="111">
        <v>27</v>
      </c>
      <c r="G3372" s="111" t="s">
        <v>281</v>
      </c>
      <c r="H3372" s="112">
        <v>46944</v>
      </c>
    </row>
    <row r="3373" spans="1:8" ht="15">
      <c r="A3373" s="108" t="s">
        <v>1188</v>
      </c>
      <c r="B3373" s="109">
        <v>39900</v>
      </c>
      <c r="C3373" s="110">
        <v>2009</v>
      </c>
      <c r="D3373" s="111" t="s">
        <v>224</v>
      </c>
      <c r="E3373" s="111">
        <v>4</v>
      </c>
      <c r="F3373" s="111">
        <v>28</v>
      </c>
      <c r="G3373" s="111" t="s">
        <v>282</v>
      </c>
      <c r="H3373" s="112">
        <v>84003</v>
      </c>
    </row>
    <row r="3374" spans="1:8" ht="15">
      <c r="A3374" s="108" t="s">
        <v>1188</v>
      </c>
      <c r="B3374" s="109">
        <v>39901</v>
      </c>
      <c r="C3374" s="110">
        <v>2009</v>
      </c>
      <c r="D3374" s="111" t="s">
        <v>224</v>
      </c>
      <c r="E3374" s="111">
        <v>5</v>
      </c>
      <c r="F3374" s="111">
        <v>29</v>
      </c>
      <c r="G3374" s="111" t="s">
        <v>1343</v>
      </c>
      <c r="H3374" s="112">
        <v>50337</v>
      </c>
    </row>
    <row r="3375" spans="1:8" ht="15">
      <c r="A3375" s="108" t="s">
        <v>1188</v>
      </c>
      <c r="B3375" s="109">
        <v>39902</v>
      </c>
      <c r="C3375" s="110">
        <v>2009</v>
      </c>
      <c r="D3375" s="111" t="s">
        <v>224</v>
      </c>
      <c r="E3375" s="111">
        <v>5</v>
      </c>
      <c r="F3375" s="111">
        <v>30</v>
      </c>
      <c r="G3375" s="111" t="s">
        <v>1342</v>
      </c>
      <c r="H3375" s="112">
        <v>33811</v>
      </c>
    </row>
    <row r="3376" spans="1:8" ht="15">
      <c r="A3376" s="108" t="s">
        <v>1188</v>
      </c>
      <c r="B3376" s="109">
        <v>39903</v>
      </c>
      <c r="C3376" s="110">
        <v>2009</v>
      </c>
      <c r="D3376" s="111" t="s">
        <v>224</v>
      </c>
      <c r="E3376" s="111">
        <v>5</v>
      </c>
      <c r="F3376" s="111">
        <v>31</v>
      </c>
      <c r="G3376" s="111" t="s">
        <v>278</v>
      </c>
      <c r="H3376" s="112">
        <v>57366</v>
      </c>
    </row>
    <row r="3377" spans="1:8" ht="15">
      <c r="A3377" s="108" t="s">
        <v>1188</v>
      </c>
      <c r="B3377" s="109">
        <v>39904</v>
      </c>
      <c r="C3377" s="110">
        <v>2009</v>
      </c>
      <c r="D3377" s="111" t="s">
        <v>225</v>
      </c>
      <c r="E3377" s="111">
        <v>1</v>
      </c>
      <c r="F3377" s="111">
        <v>1</v>
      </c>
      <c r="G3377" s="111" t="s">
        <v>279</v>
      </c>
      <c r="H3377" s="112">
        <v>17854</v>
      </c>
    </row>
    <row r="3378" spans="1:8" ht="15">
      <c r="A3378" s="108" t="s">
        <v>1188</v>
      </c>
      <c r="B3378" s="109">
        <v>39905</v>
      </c>
      <c r="C3378" s="110">
        <v>2009</v>
      </c>
      <c r="D3378" s="111" t="s">
        <v>225</v>
      </c>
      <c r="E3378" s="111">
        <v>1</v>
      </c>
      <c r="F3378" s="111">
        <v>2</v>
      </c>
      <c r="G3378" s="111" t="s">
        <v>280</v>
      </c>
      <c r="H3378" s="112">
        <v>51862</v>
      </c>
    </row>
    <row r="3379" spans="1:8" ht="15">
      <c r="A3379" s="108" t="s">
        <v>1188</v>
      </c>
      <c r="B3379" s="109">
        <v>39906</v>
      </c>
      <c r="C3379" s="110">
        <v>2009</v>
      </c>
      <c r="D3379" s="111" t="s">
        <v>225</v>
      </c>
      <c r="E3379" s="111">
        <v>1</v>
      </c>
      <c r="F3379" s="111">
        <v>3</v>
      </c>
      <c r="G3379" s="111" t="s">
        <v>281</v>
      </c>
      <c r="H3379" s="112">
        <v>40514</v>
      </c>
    </row>
    <row r="3380" spans="1:8" ht="15">
      <c r="A3380" s="108" t="s">
        <v>1188</v>
      </c>
      <c r="B3380" s="109">
        <v>39907</v>
      </c>
      <c r="C3380" s="110">
        <v>2009</v>
      </c>
      <c r="D3380" s="111" t="s">
        <v>225</v>
      </c>
      <c r="E3380" s="111">
        <v>1</v>
      </c>
      <c r="F3380" s="111">
        <v>4</v>
      </c>
      <c r="G3380" s="111" t="s">
        <v>282</v>
      </c>
      <c r="H3380" s="112">
        <v>49550</v>
      </c>
    </row>
    <row r="3381" spans="1:8" ht="15">
      <c r="A3381" s="108" t="s">
        <v>1188</v>
      </c>
      <c r="B3381" s="109">
        <v>39908</v>
      </c>
      <c r="C3381" s="110">
        <v>2009</v>
      </c>
      <c r="D3381" s="111" t="s">
        <v>225</v>
      </c>
      <c r="E3381" s="111">
        <v>1</v>
      </c>
      <c r="F3381" s="111">
        <v>5</v>
      </c>
      <c r="G3381" s="111" t="s">
        <v>1343</v>
      </c>
      <c r="H3381" s="112">
        <v>57264</v>
      </c>
    </row>
    <row r="3382" spans="1:8" ht="15">
      <c r="A3382" s="108" t="s">
        <v>1188</v>
      </c>
      <c r="B3382" s="109">
        <v>39909</v>
      </c>
      <c r="C3382" s="110">
        <v>2009</v>
      </c>
      <c r="D3382" s="111" t="s">
        <v>225</v>
      </c>
      <c r="E3382" s="111">
        <v>1</v>
      </c>
      <c r="F3382" s="111">
        <v>6</v>
      </c>
      <c r="G3382" s="111" t="s">
        <v>1342</v>
      </c>
      <c r="H3382" s="112">
        <v>42151</v>
      </c>
    </row>
    <row r="3383" spans="1:8" ht="15">
      <c r="A3383" s="108" t="s">
        <v>1188</v>
      </c>
      <c r="B3383" s="109">
        <v>39910</v>
      </c>
      <c r="C3383" s="110">
        <v>2009</v>
      </c>
      <c r="D3383" s="111" t="s">
        <v>225</v>
      </c>
      <c r="E3383" s="111">
        <v>1</v>
      </c>
      <c r="F3383" s="111">
        <v>7</v>
      </c>
      <c r="G3383" s="111" t="s">
        <v>278</v>
      </c>
      <c r="H3383" s="112">
        <v>29342</v>
      </c>
    </row>
    <row r="3384" spans="1:8" ht="15">
      <c r="A3384" s="108" t="s">
        <v>1188</v>
      </c>
      <c r="B3384" s="109">
        <v>39911</v>
      </c>
      <c r="C3384" s="110">
        <v>2009</v>
      </c>
      <c r="D3384" s="111" t="s">
        <v>225</v>
      </c>
      <c r="E3384" s="111">
        <v>2</v>
      </c>
      <c r="F3384" s="111">
        <v>8</v>
      </c>
      <c r="G3384" s="111" t="s">
        <v>279</v>
      </c>
      <c r="H3384" s="112">
        <v>63123</v>
      </c>
    </row>
    <row r="3385" spans="1:8" ht="15">
      <c r="A3385" s="108" t="s">
        <v>1188</v>
      </c>
      <c r="B3385" s="109">
        <v>39912</v>
      </c>
      <c r="C3385" s="110">
        <v>2009</v>
      </c>
      <c r="D3385" s="111" t="s">
        <v>225</v>
      </c>
      <c r="E3385" s="111">
        <v>2</v>
      </c>
      <c r="F3385" s="111">
        <v>9</v>
      </c>
      <c r="G3385" s="111" t="s">
        <v>280</v>
      </c>
      <c r="H3385" s="112">
        <v>43349</v>
      </c>
    </row>
    <row r="3386" spans="1:8" ht="15">
      <c r="A3386" s="108" t="s">
        <v>1188</v>
      </c>
      <c r="B3386" s="109">
        <v>39913</v>
      </c>
      <c r="C3386" s="110">
        <v>2009</v>
      </c>
      <c r="D3386" s="111" t="s">
        <v>225</v>
      </c>
      <c r="E3386" s="111">
        <v>2</v>
      </c>
      <c r="F3386" s="111">
        <v>10</v>
      </c>
      <c r="G3386" s="111" t="s">
        <v>281</v>
      </c>
      <c r="H3386" s="112">
        <v>72147</v>
      </c>
    </row>
    <row r="3387" spans="1:8" ht="15">
      <c r="A3387" s="108" t="s">
        <v>1188</v>
      </c>
      <c r="B3387" s="109">
        <v>39914</v>
      </c>
      <c r="C3387" s="110">
        <v>2009</v>
      </c>
      <c r="D3387" s="111" t="s">
        <v>225</v>
      </c>
      <c r="E3387" s="111">
        <v>2</v>
      </c>
      <c r="F3387" s="111">
        <v>11</v>
      </c>
      <c r="G3387" s="111" t="s">
        <v>282</v>
      </c>
      <c r="H3387" s="112">
        <v>52981</v>
      </c>
    </row>
    <row r="3388" spans="1:8" ht="15">
      <c r="A3388" s="108" t="s">
        <v>1188</v>
      </c>
      <c r="B3388" s="109">
        <v>39915</v>
      </c>
      <c r="C3388" s="110">
        <v>2009</v>
      </c>
      <c r="D3388" s="111" t="s">
        <v>225</v>
      </c>
      <c r="E3388" s="111">
        <v>2</v>
      </c>
      <c r="F3388" s="111">
        <v>12</v>
      </c>
      <c r="G3388" s="111" t="s">
        <v>1343</v>
      </c>
      <c r="H3388" s="112">
        <v>85828</v>
      </c>
    </row>
    <row r="3389" spans="1:8" ht="15">
      <c r="A3389" s="108" t="s">
        <v>1188</v>
      </c>
      <c r="B3389" s="109">
        <v>39916</v>
      </c>
      <c r="C3389" s="110">
        <v>2009</v>
      </c>
      <c r="D3389" s="111" t="s">
        <v>225</v>
      </c>
      <c r="E3389" s="111">
        <v>2</v>
      </c>
      <c r="F3389" s="111">
        <v>13</v>
      </c>
      <c r="G3389" s="111" t="s">
        <v>1342</v>
      </c>
      <c r="H3389" s="112">
        <v>73073</v>
      </c>
    </row>
    <row r="3390" spans="1:8" ht="15">
      <c r="A3390" s="108" t="s">
        <v>1188</v>
      </c>
      <c r="B3390" s="109">
        <v>39917</v>
      </c>
      <c r="C3390" s="110">
        <v>2009</v>
      </c>
      <c r="D3390" s="111" t="s">
        <v>225</v>
      </c>
      <c r="E3390" s="111">
        <v>2</v>
      </c>
      <c r="F3390" s="111">
        <v>14</v>
      </c>
      <c r="G3390" s="111" t="s">
        <v>278</v>
      </c>
      <c r="H3390" s="112">
        <v>16771</v>
      </c>
    </row>
    <row r="3391" spans="1:8" ht="15">
      <c r="A3391" s="108" t="s">
        <v>1188</v>
      </c>
      <c r="B3391" s="109">
        <v>39918</v>
      </c>
      <c r="C3391" s="110">
        <v>2009</v>
      </c>
      <c r="D3391" s="111" t="s">
        <v>225</v>
      </c>
      <c r="E3391" s="111">
        <v>3</v>
      </c>
      <c r="F3391" s="111">
        <v>15</v>
      </c>
      <c r="G3391" s="111" t="s">
        <v>279</v>
      </c>
      <c r="H3391" s="112">
        <v>84789</v>
      </c>
    </row>
    <row r="3392" spans="1:8" ht="15">
      <c r="A3392" s="108" t="s">
        <v>1188</v>
      </c>
      <c r="B3392" s="109">
        <v>39919</v>
      </c>
      <c r="C3392" s="110">
        <v>2009</v>
      </c>
      <c r="D3392" s="111" t="s">
        <v>225</v>
      </c>
      <c r="E3392" s="111">
        <v>3</v>
      </c>
      <c r="F3392" s="111">
        <v>16</v>
      </c>
      <c r="G3392" s="111" t="s">
        <v>280</v>
      </c>
      <c r="H3392" s="112">
        <v>78133</v>
      </c>
    </row>
    <row r="3393" spans="1:8" ht="15">
      <c r="A3393" s="108" t="s">
        <v>1188</v>
      </c>
      <c r="B3393" s="109">
        <v>39920</v>
      </c>
      <c r="C3393" s="110">
        <v>2009</v>
      </c>
      <c r="D3393" s="111" t="s">
        <v>225</v>
      </c>
      <c r="E3393" s="111">
        <v>3</v>
      </c>
      <c r="F3393" s="111">
        <v>17</v>
      </c>
      <c r="G3393" s="111" t="s">
        <v>281</v>
      </c>
      <c r="H3393" s="112">
        <v>77414</v>
      </c>
    </row>
    <row r="3394" spans="1:8" ht="15">
      <c r="A3394" s="108" t="s">
        <v>1188</v>
      </c>
      <c r="B3394" s="109">
        <v>39921</v>
      </c>
      <c r="C3394" s="110">
        <v>2009</v>
      </c>
      <c r="D3394" s="111" t="s">
        <v>225</v>
      </c>
      <c r="E3394" s="111">
        <v>3</v>
      </c>
      <c r="F3394" s="111">
        <v>18</v>
      </c>
      <c r="G3394" s="111" t="s">
        <v>282</v>
      </c>
      <c r="H3394" s="112">
        <v>33165</v>
      </c>
    </row>
    <row r="3395" spans="1:8" ht="15">
      <c r="A3395" s="108" t="s">
        <v>1188</v>
      </c>
      <c r="B3395" s="109">
        <v>39922</v>
      </c>
      <c r="C3395" s="110">
        <v>2009</v>
      </c>
      <c r="D3395" s="111" t="s">
        <v>225</v>
      </c>
      <c r="E3395" s="111">
        <v>3</v>
      </c>
      <c r="F3395" s="111">
        <v>19</v>
      </c>
      <c r="G3395" s="111" t="s">
        <v>1343</v>
      </c>
      <c r="H3395" s="112">
        <v>28740</v>
      </c>
    </row>
    <row r="3396" spans="1:8" ht="15">
      <c r="A3396" s="108" t="s">
        <v>1188</v>
      </c>
      <c r="B3396" s="109">
        <v>39923</v>
      </c>
      <c r="C3396" s="110">
        <v>2009</v>
      </c>
      <c r="D3396" s="111" t="s">
        <v>225</v>
      </c>
      <c r="E3396" s="111">
        <v>3</v>
      </c>
      <c r="F3396" s="111">
        <v>20</v>
      </c>
      <c r="G3396" s="111" t="s">
        <v>1342</v>
      </c>
      <c r="H3396" s="112">
        <v>26403</v>
      </c>
    </row>
    <row r="3397" spans="1:8" ht="15">
      <c r="A3397" s="108" t="s">
        <v>1188</v>
      </c>
      <c r="B3397" s="109">
        <v>39924</v>
      </c>
      <c r="C3397" s="110">
        <v>2009</v>
      </c>
      <c r="D3397" s="111" t="s">
        <v>225</v>
      </c>
      <c r="E3397" s="111">
        <v>3</v>
      </c>
      <c r="F3397" s="111">
        <v>21</v>
      </c>
      <c r="G3397" s="111" t="s">
        <v>278</v>
      </c>
      <c r="H3397" s="112">
        <v>52422</v>
      </c>
    </row>
    <row r="3398" spans="1:8" ht="15">
      <c r="A3398" s="108" t="s">
        <v>1188</v>
      </c>
      <c r="B3398" s="109">
        <v>39925</v>
      </c>
      <c r="C3398" s="110">
        <v>2009</v>
      </c>
      <c r="D3398" s="111" t="s">
        <v>225</v>
      </c>
      <c r="E3398" s="111">
        <v>4</v>
      </c>
      <c r="F3398" s="111">
        <v>22</v>
      </c>
      <c r="G3398" s="111" t="s">
        <v>279</v>
      </c>
      <c r="H3398" s="112">
        <v>31354</v>
      </c>
    </row>
    <row r="3399" spans="1:8" ht="15">
      <c r="A3399" s="108" t="s">
        <v>1188</v>
      </c>
      <c r="B3399" s="109">
        <v>39926</v>
      </c>
      <c r="C3399" s="110">
        <v>2009</v>
      </c>
      <c r="D3399" s="111" t="s">
        <v>225</v>
      </c>
      <c r="E3399" s="111">
        <v>4</v>
      </c>
      <c r="F3399" s="111">
        <v>23</v>
      </c>
      <c r="G3399" s="111" t="s">
        <v>280</v>
      </c>
      <c r="H3399" s="112">
        <v>66633</v>
      </c>
    </row>
    <row r="3400" spans="1:8" ht="15">
      <c r="A3400" s="108" t="s">
        <v>1188</v>
      </c>
      <c r="B3400" s="109">
        <v>39927</v>
      </c>
      <c r="C3400" s="110">
        <v>2009</v>
      </c>
      <c r="D3400" s="111" t="s">
        <v>225</v>
      </c>
      <c r="E3400" s="111">
        <v>4</v>
      </c>
      <c r="F3400" s="111">
        <v>24</v>
      </c>
      <c r="G3400" s="111" t="s">
        <v>281</v>
      </c>
      <c r="H3400" s="112">
        <v>24296</v>
      </c>
    </row>
    <row r="3401" spans="1:8" ht="15">
      <c r="A3401" s="108" t="s">
        <v>1188</v>
      </c>
      <c r="B3401" s="109">
        <v>39928</v>
      </c>
      <c r="C3401" s="110">
        <v>2009</v>
      </c>
      <c r="D3401" s="111" t="s">
        <v>225</v>
      </c>
      <c r="E3401" s="111">
        <v>4</v>
      </c>
      <c r="F3401" s="111">
        <v>25</v>
      </c>
      <c r="G3401" s="111" t="s">
        <v>282</v>
      </c>
      <c r="H3401" s="112">
        <v>23598</v>
      </c>
    </row>
    <row r="3402" spans="1:8" ht="15">
      <c r="A3402" s="108" t="s">
        <v>1188</v>
      </c>
      <c r="B3402" s="109">
        <v>39929</v>
      </c>
      <c r="C3402" s="110">
        <v>2009</v>
      </c>
      <c r="D3402" s="111" t="s">
        <v>225</v>
      </c>
      <c r="E3402" s="111">
        <v>4</v>
      </c>
      <c r="F3402" s="111">
        <v>26</v>
      </c>
      <c r="G3402" s="111" t="s">
        <v>1343</v>
      </c>
      <c r="H3402" s="112">
        <v>56810</v>
      </c>
    </row>
    <row r="3403" spans="1:8" ht="15">
      <c r="A3403" s="108" t="s">
        <v>1188</v>
      </c>
      <c r="B3403" s="109">
        <v>39930</v>
      </c>
      <c r="C3403" s="110">
        <v>2009</v>
      </c>
      <c r="D3403" s="111" t="s">
        <v>225</v>
      </c>
      <c r="E3403" s="111">
        <v>4</v>
      </c>
      <c r="F3403" s="111">
        <v>27</v>
      </c>
      <c r="G3403" s="111" t="s">
        <v>1342</v>
      </c>
      <c r="H3403" s="112">
        <v>38470</v>
      </c>
    </row>
    <row r="3404" spans="1:8" ht="15">
      <c r="A3404" s="108" t="s">
        <v>1188</v>
      </c>
      <c r="B3404" s="109">
        <v>39931</v>
      </c>
      <c r="C3404" s="110">
        <v>2009</v>
      </c>
      <c r="D3404" s="111" t="s">
        <v>225</v>
      </c>
      <c r="E3404" s="111">
        <v>4</v>
      </c>
      <c r="F3404" s="111">
        <v>28</v>
      </c>
      <c r="G3404" s="111" t="s">
        <v>278</v>
      </c>
      <c r="H3404" s="112">
        <v>27068</v>
      </c>
    </row>
    <row r="3405" spans="1:8" ht="15">
      <c r="A3405" s="108" t="s">
        <v>1188</v>
      </c>
      <c r="B3405" s="109">
        <v>39932</v>
      </c>
      <c r="C3405" s="110">
        <v>2009</v>
      </c>
      <c r="D3405" s="111" t="s">
        <v>225</v>
      </c>
      <c r="E3405" s="111">
        <v>5</v>
      </c>
      <c r="F3405" s="111">
        <v>29</v>
      </c>
      <c r="G3405" s="111" t="s">
        <v>279</v>
      </c>
      <c r="H3405" s="112">
        <v>30616</v>
      </c>
    </row>
    <row r="3406" spans="1:8" ht="15">
      <c r="A3406" s="108" t="s">
        <v>1188</v>
      </c>
      <c r="B3406" s="109">
        <v>39933</v>
      </c>
      <c r="C3406" s="110">
        <v>2009</v>
      </c>
      <c r="D3406" s="111" t="s">
        <v>225</v>
      </c>
      <c r="E3406" s="111">
        <v>5</v>
      </c>
      <c r="F3406" s="111">
        <v>30</v>
      </c>
      <c r="G3406" s="111" t="s">
        <v>280</v>
      </c>
      <c r="H3406" s="112">
        <v>69716</v>
      </c>
    </row>
    <row r="3407" spans="1:8" ht="15">
      <c r="A3407" s="108" t="s">
        <v>1188</v>
      </c>
      <c r="B3407" s="109">
        <v>39934</v>
      </c>
      <c r="C3407" s="110">
        <v>2009</v>
      </c>
      <c r="D3407" s="111" t="s">
        <v>226</v>
      </c>
      <c r="E3407" s="111">
        <v>1</v>
      </c>
      <c r="F3407" s="111">
        <v>1</v>
      </c>
      <c r="G3407" s="111" t="s">
        <v>281</v>
      </c>
      <c r="H3407" s="112">
        <v>60229</v>
      </c>
    </row>
    <row r="3408" spans="1:8" ht="15">
      <c r="A3408" s="108" t="s">
        <v>1188</v>
      </c>
      <c r="B3408" s="109">
        <v>39935</v>
      </c>
      <c r="C3408" s="110">
        <v>2009</v>
      </c>
      <c r="D3408" s="111" t="s">
        <v>226</v>
      </c>
      <c r="E3408" s="111">
        <v>1</v>
      </c>
      <c r="F3408" s="111">
        <v>2</v>
      </c>
      <c r="G3408" s="111" t="s">
        <v>282</v>
      </c>
      <c r="H3408" s="112">
        <v>37623</v>
      </c>
    </row>
    <row r="3409" spans="1:8" ht="15">
      <c r="A3409" s="108" t="s">
        <v>1188</v>
      </c>
      <c r="B3409" s="109">
        <v>39936</v>
      </c>
      <c r="C3409" s="110">
        <v>2009</v>
      </c>
      <c r="D3409" s="111" t="s">
        <v>226</v>
      </c>
      <c r="E3409" s="111">
        <v>1</v>
      </c>
      <c r="F3409" s="111">
        <v>3</v>
      </c>
      <c r="G3409" s="111" t="s">
        <v>1343</v>
      </c>
      <c r="H3409" s="112">
        <v>52351</v>
      </c>
    </row>
    <row r="3410" spans="1:8" ht="15">
      <c r="A3410" s="108" t="s">
        <v>1188</v>
      </c>
      <c r="B3410" s="109">
        <v>39937</v>
      </c>
      <c r="C3410" s="110">
        <v>2009</v>
      </c>
      <c r="D3410" s="111" t="s">
        <v>226</v>
      </c>
      <c r="E3410" s="111">
        <v>1</v>
      </c>
      <c r="F3410" s="111">
        <v>4</v>
      </c>
      <c r="G3410" s="111" t="s">
        <v>1342</v>
      </c>
      <c r="H3410" s="112">
        <v>77459</v>
      </c>
    </row>
    <row r="3411" spans="1:8" ht="15">
      <c r="A3411" s="108" t="s">
        <v>1188</v>
      </c>
      <c r="B3411" s="109">
        <v>39938</v>
      </c>
      <c r="C3411" s="110">
        <v>2009</v>
      </c>
      <c r="D3411" s="111" t="s">
        <v>226</v>
      </c>
      <c r="E3411" s="111">
        <v>1</v>
      </c>
      <c r="F3411" s="111">
        <v>5</v>
      </c>
      <c r="G3411" s="111" t="s">
        <v>278</v>
      </c>
      <c r="H3411" s="112">
        <v>87217</v>
      </c>
    </row>
    <row r="3412" spans="1:8" ht="15">
      <c r="A3412" s="108" t="s">
        <v>1188</v>
      </c>
      <c r="B3412" s="109">
        <v>39939</v>
      </c>
      <c r="C3412" s="110">
        <v>2009</v>
      </c>
      <c r="D3412" s="111" t="s">
        <v>226</v>
      </c>
      <c r="E3412" s="111">
        <v>1</v>
      </c>
      <c r="F3412" s="111">
        <v>6</v>
      </c>
      <c r="G3412" s="111" t="s">
        <v>279</v>
      </c>
      <c r="H3412" s="112">
        <v>84914</v>
      </c>
    </row>
    <row r="3413" spans="1:8" ht="15">
      <c r="A3413" s="108" t="s">
        <v>1188</v>
      </c>
      <c r="B3413" s="109">
        <v>39940</v>
      </c>
      <c r="C3413" s="110">
        <v>2009</v>
      </c>
      <c r="D3413" s="111" t="s">
        <v>226</v>
      </c>
      <c r="E3413" s="111">
        <v>1</v>
      </c>
      <c r="F3413" s="111">
        <v>7</v>
      </c>
      <c r="G3413" s="111" t="s">
        <v>280</v>
      </c>
      <c r="H3413" s="112">
        <v>61668</v>
      </c>
    </row>
    <row r="3414" spans="1:8" ht="15">
      <c r="A3414" s="108" t="s">
        <v>1188</v>
      </c>
      <c r="B3414" s="109">
        <v>39941</v>
      </c>
      <c r="C3414" s="110">
        <v>2009</v>
      </c>
      <c r="D3414" s="111" t="s">
        <v>226</v>
      </c>
      <c r="E3414" s="111">
        <v>2</v>
      </c>
      <c r="F3414" s="111">
        <v>8</v>
      </c>
      <c r="G3414" s="111" t="s">
        <v>281</v>
      </c>
      <c r="H3414" s="112">
        <v>19395</v>
      </c>
    </row>
    <row r="3415" spans="1:8" ht="15">
      <c r="A3415" s="108" t="s">
        <v>1188</v>
      </c>
      <c r="B3415" s="109">
        <v>39942</v>
      </c>
      <c r="C3415" s="110">
        <v>2009</v>
      </c>
      <c r="D3415" s="111" t="s">
        <v>226</v>
      </c>
      <c r="E3415" s="111">
        <v>2</v>
      </c>
      <c r="F3415" s="111">
        <v>9</v>
      </c>
      <c r="G3415" s="111" t="s">
        <v>282</v>
      </c>
      <c r="H3415" s="112">
        <v>18728</v>
      </c>
    </row>
    <row r="3416" spans="1:8" ht="15">
      <c r="A3416" s="108" t="s">
        <v>1188</v>
      </c>
      <c r="B3416" s="109">
        <v>39943</v>
      </c>
      <c r="C3416" s="110">
        <v>2009</v>
      </c>
      <c r="D3416" s="111" t="s">
        <v>226</v>
      </c>
      <c r="E3416" s="111">
        <v>2</v>
      </c>
      <c r="F3416" s="111">
        <v>10</v>
      </c>
      <c r="G3416" s="111" t="s">
        <v>1343</v>
      </c>
      <c r="H3416" s="112">
        <v>19641</v>
      </c>
    </row>
    <row r="3417" spans="1:8" ht="15">
      <c r="A3417" s="108" t="s">
        <v>1188</v>
      </c>
      <c r="B3417" s="109">
        <v>39944</v>
      </c>
      <c r="C3417" s="110">
        <v>2009</v>
      </c>
      <c r="D3417" s="111" t="s">
        <v>226</v>
      </c>
      <c r="E3417" s="111">
        <v>2</v>
      </c>
      <c r="F3417" s="111">
        <v>11</v>
      </c>
      <c r="G3417" s="111" t="s">
        <v>1342</v>
      </c>
      <c r="H3417" s="112">
        <v>40513</v>
      </c>
    </row>
    <row r="3418" spans="1:8" ht="15">
      <c r="A3418" s="108" t="s">
        <v>1188</v>
      </c>
      <c r="B3418" s="109">
        <v>39945</v>
      </c>
      <c r="C3418" s="110">
        <v>2009</v>
      </c>
      <c r="D3418" s="111" t="s">
        <v>226</v>
      </c>
      <c r="E3418" s="111">
        <v>2</v>
      </c>
      <c r="F3418" s="111">
        <v>12</v>
      </c>
      <c r="G3418" s="111" t="s">
        <v>278</v>
      </c>
      <c r="H3418" s="112">
        <v>21239</v>
      </c>
    </row>
    <row r="3419" spans="1:8" ht="15">
      <c r="A3419" s="108" t="s">
        <v>1188</v>
      </c>
      <c r="B3419" s="109">
        <v>39946</v>
      </c>
      <c r="C3419" s="110">
        <v>2009</v>
      </c>
      <c r="D3419" s="111" t="s">
        <v>226</v>
      </c>
      <c r="E3419" s="111">
        <v>2</v>
      </c>
      <c r="F3419" s="111">
        <v>13</v>
      </c>
      <c r="G3419" s="111" t="s">
        <v>279</v>
      </c>
      <c r="H3419" s="112">
        <v>28737</v>
      </c>
    </row>
    <row r="3420" spans="1:8" ht="15">
      <c r="A3420" s="108" t="s">
        <v>1188</v>
      </c>
      <c r="B3420" s="109">
        <v>39947</v>
      </c>
      <c r="C3420" s="110">
        <v>2009</v>
      </c>
      <c r="D3420" s="111" t="s">
        <v>226</v>
      </c>
      <c r="E3420" s="111">
        <v>2</v>
      </c>
      <c r="F3420" s="111">
        <v>14</v>
      </c>
      <c r="G3420" s="111" t="s">
        <v>280</v>
      </c>
      <c r="H3420" s="112">
        <v>23330</v>
      </c>
    </row>
    <row r="3421" spans="1:8" ht="15">
      <c r="A3421" s="108" t="s">
        <v>1188</v>
      </c>
      <c r="B3421" s="109">
        <v>39948</v>
      </c>
      <c r="C3421" s="110">
        <v>2009</v>
      </c>
      <c r="D3421" s="111" t="s">
        <v>226</v>
      </c>
      <c r="E3421" s="111">
        <v>3</v>
      </c>
      <c r="F3421" s="111">
        <v>15</v>
      </c>
      <c r="G3421" s="111" t="s">
        <v>281</v>
      </c>
      <c r="H3421" s="112">
        <v>51164</v>
      </c>
    </row>
    <row r="3422" spans="1:8" ht="15">
      <c r="A3422" s="108" t="s">
        <v>1188</v>
      </c>
      <c r="B3422" s="109">
        <v>39949</v>
      </c>
      <c r="C3422" s="110">
        <v>2009</v>
      </c>
      <c r="D3422" s="111" t="s">
        <v>226</v>
      </c>
      <c r="E3422" s="111">
        <v>3</v>
      </c>
      <c r="F3422" s="111">
        <v>16</v>
      </c>
      <c r="G3422" s="111" t="s">
        <v>282</v>
      </c>
      <c r="H3422" s="112">
        <v>84695</v>
      </c>
    </row>
    <row r="3423" spans="1:8" ht="15">
      <c r="A3423" s="108" t="s">
        <v>1188</v>
      </c>
      <c r="B3423" s="109">
        <v>39950</v>
      </c>
      <c r="C3423" s="110">
        <v>2009</v>
      </c>
      <c r="D3423" s="111" t="s">
        <v>226</v>
      </c>
      <c r="E3423" s="111">
        <v>3</v>
      </c>
      <c r="F3423" s="111">
        <v>17</v>
      </c>
      <c r="G3423" s="111" t="s">
        <v>1343</v>
      </c>
      <c r="H3423" s="112">
        <v>45604</v>
      </c>
    </row>
    <row r="3424" spans="1:8" ht="15">
      <c r="A3424" s="108" t="s">
        <v>1188</v>
      </c>
      <c r="B3424" s="109">
        <v>39951</v>
      </c>
      <c r="C3424" s="110">
        <v>2009</v>
      </c>
      <c r="D3424" s="111" t="s">
        <v>226</v>
      </c>
      <c r="E3424" s="111">
        <v>3</v>
      </c>
      <c r="F3424" s="111">
        <v>18</v>
      </c>
      <c r="G3424" s="111" t="s">
        <v>1342</v>
      </c>
      <c r="H3424" s="112">
        <v>73779</v>
      </c>
    </row>
    <row r="3425" spans="1:8" ht="15">
      <c r="A3425" s="108" t="s">
        <v>1188</v>
      </c>
      <c r="B3425" s="109">
        <v>39952</v>
      </c>
      <c r="C3425" s="110">
        <v>2009</v>
      </c>
      <c r="D3425" s="111" t="s">
        <v>226</v>
      </c>
      <c r="E3425" s="111">
        <v>3</v>
      </c>
      <c r="F3425" s="111">
        <v>19</v>
      </c>
      <c r="G3425" s="111" t="s">
        <v>278</v>
      </c>
      <c r="H3425" s="112">
        <v>86572</v>
      </c>
    </row>
    <row r="3426" spans="1:8" ht="15">
      <c r="A3426" s="108" t="s">
        <v>1188</v>
      </c>
      <c r="B3426" s="109">
        <v>39953</v>
      </c>
      <c r="C3426" s="110">
        <v>2009</v>
      </c>
      <c r="D3426" s="111" t="s">
        <v>226</v>
      </c>
      <c r="E3426" s="111">
        <v>3</v>
      </c>
      <c r="F3426" s="111">
        <v>20</v>
      </c>
      <c r="G3426" s="111" t="s">
        <v>279</v>
      </c>
      <c r="H3426" s="112">
        <v>49235</v>
      </c>
    </row>
    <row r="3427" spans="1:8" ht="15">
      <c r="A3427" s="108" t="s">
        <v>1188</v>
      </c>
      <c r="B3427" s="109">
        <v>39954</v>
      </c>
      <c r="C3427" s="110">
        <v>2009</v>
      </c>
      <c r="D3427" s="111" t="s">
        <v>226</v>
      </c>
      <c r="E3427" s="111">
        <v>3</v>
      </c>
      <c r="F3427" s="111">
        <v>21</v>
      </c>
      <c r="G3427" s="111" t="s">
        <v>280</v>
      </c>
      <c r="H3427" s="112">
        <v>37136</v>
      </c>
    </row>
    <row r="3428" spans="1:8" ht="15">
      <c r="A3428" s="108" t="s">
        <v>1188</v>
      </c>
      <c r="B3428" s="109">
        <v>39955</v>
      </c>
      <c r="C3428" s="110">
        <v>2009</v>
      </c>
      <c r="D3428" s="111" t="s">
        <v>226</v>
      </c>
      <c r="E3428" s="111">
        <v>4</v>
      </c>
      <c r="F3428" s="111">
        <v>22</v>
      </c>
      <c r="G3428" s="111" t="s">
        <v>281</v>
      </c>
      <c r="H3428" s="112">
        <v>18377</v>
      </c>
    </row>
    <row r="3429" spans="1:8" ht="15">
      <c r="A3429" s="108" t="s">
        <v>1188</v>
      </c>
      <c r="B3429" s="109">
        <v>39956</v>
      </c>
      <c r="C3429" s="110">
        <v>2009</v>
      </c>
      <c r="D3429" s="111" t="s">
        <v>226</v>
      </c>
      <c r="E3429" s="111">
        <v>4</v>
      </c>
      <c r="F3429" s="111">
        <v>23</v>
      </c>
      <c r="G3429" s="111" t="s">
        <v>282</v>
      </c>
      <c r="H3429" s="112">
        <v>70881</v>
      </c>
    </row>
    <row r="3430" spans="1:8" ht="15">
      <c r="A3430" s="108" t="s">
        <v>1188</v>
      </c>
      <c r="B3430" s="109">
        <v>39957</v>
      </c>
      <c r="C3430" s="110">
        <v>2009</v>
      </c>
      <c r="D3430" s="111" t="s">
        <v>226</v>
      </c>
      <c r="E3430" s="111">
        <v>4</v>
      </c>
      <c r="F3430" s="111">
        <v>24</v>
      </c>
      <c r="G3430" s="111" t="s">
        <v>1343</v>
      </c>
      <c r="H3430" s="112">
        <v>17693</v>
      </c>
    </row>
    <row r="3431" spans="1:8" ht="15">
      <c r="A3431" s="108" t="s">
        <v>1188</v>
      </c>
      <c r="B3431" s="109">
        <v>39958</v>
      </c>
      <c r="C3431" s="110">
        <v>2009</v>
      </c>
      <c r="D3431" s="111" t="s">
        <v>226</v>
      </c>
      <c r="E3431" s="111">
        <v>4</v>
      </c>
      <c r="F3431" s="111">
        <v>25</v>
      </c>
      <c r="G3431" s="111" t="s">
        <v>1342</v>
      </c>
      <c r="H3431" s="112">
        <v>70228</v>
      </c>
    </row>
    <row r="3432" spans="1:8" ht="15">
      <c r="A3432" s="108" t="s">
        <v>1188</v>
      </c>
      <c r="B3432" s="109">
        <v>39959</v>
      </c>
      <c r="C3432" s="110">
        <v>2009</v>
      </c>
      <c r="D3432" s="111" t="s">
        <v>226</v>
      </c>
      <c r="E3432" s="111">
        <v>4</v>
      </c>
      <c r="F3432" s="111">
        <v>26</v>
      </c>
      <c r="G3432" s="111" t="s">
        <v>278</v>
      </c>
      <c r="H3432" s="112">
        <v>67658</v>
      </c>
    </row>
    <row r="3433" spans="1:8" ht="15">
      <c r="A3433" s="108" t="s">
        <v>1188</v>
      </c>
      <c r="B3433" s="109">
        <v>39960</v>
      </c>
      <c r="C3433" s="110">
        <v>2009</v>
      </c>
      <c r="D3433" s="111" t="s">
        <v>226</v>
      </c>
      <c r="E3433" s="111">
        <v>4</v>
      </c>
      <c r="F3433" s="111">
        <v>27</v>
      </c>
      <c r="G3433" s="111" t="s">
        <v>279</v>
      </c>
      <c r="H3433" s="112">
        <v>35709</v>
      </c>
    </row>
    <row r="3434" spans="1:8" ht="15">
      <c r="A3434" s="108" t="s">
        <v>1188</v>
      </c>
      <c r="B3434" s="109">
        <v>39961</v>
      </c>
      <c r="C3434" s="110">
        <v>2009</v>
      </c>
      <c r="D3434" s="111" t="s">
        <v>226</v>
      </c>
      <c r="E3434" s="111">
        <v>4</v>
      </c>
      <c r="F3434" s="111">
        <v>28</v>
      </c>
      <c r="G3434" s="111" t="s">
        <v>280</v>
      </c>
      <c r="H3434" s="112">
        <v>35377</v>
      </c>
    </row>
    <row r="3435" spans="1:8" ht="15">
      <c r="A3435" s="108" t="s">
        <v>1188</v>
      </c>
      <c r="B3435" s="109">
        <v>39962</v>
      </c>
      <c r="C3435" s="110">
        <v>2009</v>
      </c>
      <c r="D3435" s="111" t="s">
        <v>226</v>
      </c>
      <c r="E3435" s="111">
        <v>5</v>
      </c>
      <c r="F3435" s="111">
        <v>29</v>
      </c>
      <c r="G3435" s="111" t="s">
        <v>281</v>
      </c>
      <c r="H3435" s="112">
        <v>40595</v>
      </c>
    </row>
    <row r="3436" spans="1:8" ht="15">
      <c r="A3436" s="108" t="s">
        <v>1188</v>
      </c>
      <c r="B3436" s="109">
        <v>39963</v>
      </c>
      <c r="C3436" s="110">
        <v>2009</v>
      </c>
      <c r="D3436" s="111" t="s">
        <v>226</v>
      </c>
      <c r="E3436" s="111">
        <v>5</v>
      </c>
      <c r="F3436" s="111">
        <v>30</v>
      </c>
      <c r="G3436" s="111" t="s">
        <v>282</v>
      </c>
      <c r="H3436" s="112">
        <v>51676</v>
      </c>
    </row>
    <row r="3437" spans="1:8" ht="15">
      <c r="A3437" s="108" t="s">
        <v>1188</v>
      </c>
      <c r="B3437" s="109">
        <v>39964</v>
      </c>
      <c r="C3437" s="110">
        <v>2009</v>
      </c>
      <c r="D3437" s="111" t="s">
        <v>226</v>
      </c>
      <c r="E3437" s="111">
        <v>5</v>
      </c>
      <c r="F3437" s="111">
        <v>31</v>
      </c>
      <c r="G3437" s="111" t="s">
        <v>1343</v>
      </c>
      <c r="H3437" s="112">
        <v>60896</v>
      </c>
    </row>
    <row r="3438" spans="1:8" ht="15">
      <c r="A3438" s="108" t="s">
        <v>1188</v>
      </c>
      <c r="B3438" s="109">
        <v>39965</v>
      </c>
      <c r="C3438" s="110">
        <v>2009</v>
      </c>
      <c r="D3438" s="111" t="s">
        <v>227</v>
      </c>
      <c r="E3438" s="111">
        <v>1</v>
      </c>
      <c r="F3438" s="111">
        <v>1</v>
      </c>
      <c r="G3438" s="111" t="s">
        <v>1342</v>
      </c>
      <c r="H3438" s="112">
        <v>85733</v>
      </c>
    </row>
    <row r="3439" spans="1:8" ht="15">
      <c r="A3439" s="108" t="s">
        <v>1188</v>
      </c>
      <c r="B3439" s="109">
        <v>39966</v>
      </c>
      <c r="C3439" s="110">
        <v>2009</v>
      </c>
      <c r="D3439" s="111" t="s">
        <v>227</v>
      </c>
      <c r="E3439" s="111">
        <v>1</v>
      </c>
      <c r="F3439" s="111">
        <v>2</v>
      </c>
      <c r="G3439" s="111" t="s">
        <v>278</v>
      </c>
      <c r="H3439" s="112">
        <v>60065</v>
      </c>
    </row>
    <row r="3440" spans="1:8" ht="15">
      <c r="A3440" s="108" t="s">
        <v>1188</v>
      </c>
      <c r="B3440" s="109">
        <v>39967</v>
      </c>
      <c r="C3440" s="110">
        <v>2009</v>
      </c>
      <c r="D3440" s="111" t="s">
        <v>227</v>
      </c>
      <c r="E3440" s="111">
        <v>1</v>
      </c>
      <c r="F3440" s="111">
        <v>3</v>
      </c>
      <c r="G3440" s="111" t="s">
        <v>279</v>
      </c>
      <c r="H3440" s="112">
        <v>85498</v>
      </c>
    </row>
    <row r="3441" spans="1:8" ht="15">
      <c r="A3441" s="108" t="s">
        <v>1188</v>
      </c>
      <c r="B3441" s="109">
        <v>39968</v>
      </c>
      <c r="C3441" s="110">
        <v>2009</v>
      </c>
      <c r="D3441" s="111" t="s">
        <v>227</v>
      </c>
      <c r="E3441" s="111">
        <v>1</v>
      </c>
      <c r="F3441" s="111">
        <v>4</v>
      </c>
      <c r="G3441" s="111" t="s">
        <v>280</v>
      </c>
      <c r="H3441" s="112">
        <v>48140</v>
      </c>
    </row>
    <row r="3442" spans="1:8" ht="15">
      <c r="A3442" s="108" t="s">
        <v>1188</v>
      </c>
      <c r="B3442" s="109">
        <v>39969</v>
      </c>
      <c r="C3442" s="110">
        <v>2009</v>
      </c>
      <c r="D3442" s="111" t="s">
        <v>227</v>
      </c>
      <c r="E3442" s="111">
        <v>1</v>
      </c>
      <c r="F3442" s="111">
        <v>5</v>
      </c>
      <c r="G3442" s="111" t="s">
        <v>281</v>
      </c>
      <c r="H3442" s="112">
        <v>85413</v>
      </c>
    </row>
    <row r="3443" spans="1:8" ht="15">
      <c r="A3443" s="108" t="s">
        <v>1188</v>
      </c>
      <c r="B3443" s="109">
        <v>39970</v>
      </c>
      <c r="C3443" s="110">
        <v>2009</v>
      </c>
      <c r="D3443" s="111" t="s">
        <v>227</v>
      </c>
      <c r="E3443" s="111">
        <v>1</v>
      </c>
      <c r="F3443" s="111">
        <v>6</v>
      </c>
      <c r="G3443" s="111" t="s">
        <v>282</v>
      </c>
      <c r="H3443" s="112">
        <v>58743</v>
      </c>
    </row>
    <row r="3444" spans="1:8" ht="15">
      <c r="A3444" s="108" t="s">
        <v>1188</v>
      </c>
      <c r="B3444" s="109">
        <v>39971</v>
      </c>
      <c r="C3444" s="110">
        <v>2009</v>
      </c>
      <c r="D3444" s="111" t="s">
        <v>227</v>
      </c>
      <c r="E3444" s="111">
        <v>1</v>
      </c>
      <c r="F3444" s="111">
        <v>7</v>
      </c>
      <c r="G3444" s="111" t="s">
        <v>1343</v>
      </c>
      <c r="H3444" s="112">
        <v>87016</v>
      </c>
    </row>
    <row r="3445" spans="1:8" ht="15">
      <c r="A3445" s="108" t="s">
        <v>1188</v>
      </c>
      <c r="B3445" s="109">
        <v>39972</v>
      </c>
      <c r="C3445" s="110">
        <v>2009</v>
      </c>
      <c r="D3445" s="111" t="s">
        <v>227</v>
      </c>
      <c r="E3445" s="111">
        <v>2</v>
      </c>
      <c r="F3445" s="111">
        <v>8</v>
      </c>
      <c r="G3445" s="111" t="s">
        <v>1342</v>
      </c>
      <c r="H3445" s="112">
        <v>67827</v>
      </c>
    </row>
    <row r="3446" spans="1:8" ht="15">
      <c r="A3446" s="108" t="s">
        <v>1188</v>
      </c>
      <c r="B3446" s="109">
        <v>39973</v>
      </c>
      <c r="C3446" s="110">
        <v>2009</v>
      </c>
      <c r="D3446" s="111" t="s">
        <v>227</v>
      </c>
      <c r="E3446" s="111">
        <v>2</v>
      </c>
      <c r="F3446" s="111">
        <v>9</v>
      </c>
      <c r="G3446" s="111" t="s">
        <v>278</v>
      </c>
      <c r="H3446" s="112">
        <v>36707</v>
      </c>
    </row>
    <row r="3447" spans="1:8" ht="15">
      <c r="A3447" s="108" t="s">
        <v>1188</v>
      </c>
      <c r="B3447" s="109">
        <v>39974</v>
      </c>
      <c r="C3447" s="110">
        <v>2009</v>
      </c>
      <c r="D3447" s="111" t="s">
        <v>227</v>
      </c>
      <c r="E3447" s="111">
        <v>2</v>
      </c>
      <c r="F3447" s="111">
        <v>10</v>
      </c>
      <c r="G3447" s="111" t="s">
        <v>279</v>
      </c>
      <c r="H3447" s="112">
        <v>85216</v>
      </c>
    </row>
    <row r="3448" spans="1:8" ht="15">
      <c r="A3448" s="108" t="s">
        <v>1188</v>
      </c>
      <c r="B3448" s="109">
        <v>39975</v>
      </c>
      <c r="C3448" s="110">
        <v>2009</v>
      </c>
      <c r="D3448" s="111" t="s">
        <v>227</v>
      </c>
      <c r="E3448" s="111">
        <v>2</v>
      </c>
      <c r="F3448" s="111">
        <v>11</v>
      </c>
      <c r="G3448" s="111" t="s">
        <v>280</v>
      </c>
      <c r="H3448" s="112">
        <v>81323</v>
      </c>
    </row>
    <row r="3449" spans="1:8" ht="15">
      <c r="A3449" s="108" t="s">
        <v>1188</v>
      </c>
      <c r="B3449" s="109">
        <v>39976</v>
      </c>
      <c r="C3449" s="110">
        <v>2009</v>
      </c>
      <c r="D3449" s="111" t="s">
        <v>227</v>
      </c>
      <c r="E3449" s="111">
        <v>2</v>
      </c>
      <c r="F3449" s="111">
        <v>12</v>
      </c>
      <c r="G3449" s="111" t="s">
        <v>281</v>
      </c>
      <c r="H3449" s="112">
        <v>76210</v>
      </c>
    </row>
    <row r="3450" spans="1:8" ht="15">
      <c r="A3450" s="108" t="s">
        <v>1188</v>
      </c>
      <c r="B3450" s="109">
        <v>39977</v>
      </c>
      <c r="C3450" s="110">
        <v>2009</v>
      </c>
      <c r="D3450" s="111" t="s">
        <v>227</v>
      </c>
      <c r="E3450" s="111">
        <v>2</v>
      </c>
      <c r="F3450" s="111">
        <v>13</v>
      </c>
      <c r="G3450" s="111" t="s">
        <v>282</v>
      </c>
      <c r="H3450" s="112">
        <v>51003</v>
      </c>
    </row>
    <row r="3451" spans="1:8" ht="15">
      <c r="A3451" s="108" t="s">
        <v>1188</v>
      </c>
      <c r="B3451" s="109">
        <v>39978</v>
      </c>
      <c r="C3451" s="110">
        <v>2009</v>
      </c>
      <c r="D3451" s="111" t="s">
        <v>227</v>
      </c>
      <c r="E3451" s="111">
        <v>2</v>
      </c>
      <c r="F3451" s="111">
        <v>14</v>
      </c>
      <c r="G3451" s="111" t="s">
        <v>1343</v>
      </c>
      <c r="H3451" s="112">
        <v>57672</v>
      </c>
    </row>
    <row r="3452" spans="1:8" ht="15">
      <c r="A3452" s="108" t="s">
        <v>1188</v>
      </c>
      <c r="B3452" s="109">
        <v>39979</v>
      </c>
      <c r="C3452" s="110">
        <v>2009</v>
      </c>
      <c r="D3452" s="111" t="s">
        <v>227</v>
      </c>
      <c r="E3452" s="111">
        <v>3</v>
      </c>
      <c r="F3452" s="111">
        <v>15</v>
      </c>
      <c r="G3452" s="111" t="s">
        <v>1342</v>
      </c>
      <c r="H3452" s="112">
        <v>62346</v>
      </c>
    </row>
    <row r="3453" spans="1:8" ht="15">
      <c r="A3453" s="108" t="s">
        <v>1188</v>
      </c>
      <c r="B3453" s="109">
        <v>39980</v>
      </c>
      <c r="C3453" s="110">
        <v>2009</v>
      </c>
      <c r="D3453" s="111" t="s">
        <v>227</v>
      </c>
      <c r="E3453" s="111">
        <v>3</v>
      </c>
      <c r="F3453" s="111">
        <v>16</v>
      </c>
      <c r="G3453" s="111" t="s">
        <v>278</v>
      </c>
      <c r="H3453" s="112">
        <v>30523</v>
      </c>
    </row>
    <row r="3454" spans="1:8" ht="15">
      <c r="A3454" s="108" t="s">
        <v>1188</v>
      </c>
      <c r="B3454" s="109">
        <v>39981</v>
      </c>
      <c r="C3454" s="110">
        <v>2009</v>
      </c>
      <c r="D3454" s="111" t="s">
        <v>227</v>
      </c>
      <c r="E3454" s="111">
        <v>3</v>
      </c>
      <c r="F3454" s="111">
        <v>17</v>
      </c>
      <c r="G3454" s="111" t="s">
        <v>279</v>
      </c>
      <c r="H3454" s="112">
        <v>82038</v>
      </c>
    </row>
    <row r="3455" spans="1:8" ht="15">
      <c r="A3455" s="108" t="s">
        <v>1188</v>
      </c>
      <c r="B3455" s="109">
        <v>39982</v>
      </c>
      <c r="C3455" s="110">
        <v>2009</v>
      </c>
      <c r="D3455" s="111" t="s">
        <v>227</v>
      </c>
      <c r="E3455" s="111">
        <v>3</v>
      </c>
      <c r="F3455" s="111">
        <v>18</v>
      </c>
      <c r="G3455" s="111" t="s">
        <v>280</v>
      </c>
      <c r="H3455" s="112">
        <v>30468</v>
      </c>
    </row>
    <row r="3456" spans="1:8" ht="15">
      <c r="A3456" s="108" t="s">
        <v>1188</v>
      </c>
      <c r="B3456" s="109">
        <v>39983</v>
      </c>
      <c r="C3456" s="110">
        <v>2009</v>
      </c>
      <c r="D3456" s="111" t="s">
        <v>227</v>
      </c>
      <c r="E3456" s="111">
        <v>3</v>
      </c>
      <c r="F3456" s="111">
        <v>19</v>
      </c>
      <c r="G3456" s="111" t="s">
        <v>281</v>
      </c>
      <c r="H3456" s="112">
        <v>56386</v>
      </c>
    </row>
    <row r="3457" spans="1:8" ht="15">
      <c r="A3457" s="108" t="s">
        <v>1188</v>
      </c>
      <c r="B3457" s="109">
        <v>39984</v>
      </c>
      <c r="C3457" s="110">
        <v>2009</v>
      </c>
      <c r="D3457" s="111" t="s">
        <v>227</v>
      </c>
      <c r="E3457" s="111">
        <v>3</v>
      </c>
      <c r="F3457" s="111">
        <v>20</v>
      </c>
      <c r="G3457" s="111" t="s">
        <v>282</v>
      </c>
      <c r="H3457" s="112">
        <v>45070</v>
      </c>
    </row>
    <row r="3458" spans="1:8" ht="15">
      <c r="A3458" s="108" t="s">
        <v>1188</v>
      </c>
      <c r="B3458" s="109">
        <v>39985</v>
      </c>
      <c r="C3458" s="110">
        <v>2009</v>
      </c>
      <c r="D3458" s="111" t="s">
        <v>227</v>
      </c>
      <c r="E3458" s="111">
        <v>3</v>
      </c>
      <c r="F3458" s="111">
        <v>21</v>
      </c>
      <c r="G3458" s="111" t="s">
        <v>1343</v>
      </c>
      <c r="H3458" s="112">
        <v>58320</v>
      </c>
    </row>
    <row r="3459" spans="1:8" ht="15">
      <c r="A3459" s="108" t="s">
        <v>1188</v>
      </c>
      <c r="B3459" s="109">
        <v>39986</v>
      </c>
      <c r="C3459" s="110">
        <v>2009</v>
      </c>
      <c r="D3459" s="111" t="s">
        <v>227</v>
      </c>
      <c r="E3459" s="111">
        <v>4</v>
      </c>
      <c r="F3459" s="111">
        <v>22</v>
      </c>
      <c r="G3459" s="111" t="s">
        <v>1342</v>
      </c>
      <c r="H3459" s="112">
        <v>79529</v>
      </c>
    </row>
    <row r="3460" spans="1:8" ht="15">
      <c r="A3460" s="108" t="s">
        <v>1188</v>
      </c>
      <c r="B3460" s="109">
        <v>39987</v>
      </c>
      <c r="C3460" s="110">
        <v>2009</v>
      </c>
      <c r="D3460" s="111" t="s">
        <v>227</v>
      </c>
      <c r="E3460" s="111">
        <v>4</v>
      </c>
      <c r="F3460" s="111">
        <v>23</v>
      </c>
      <c r="G3460" s="111" t="s">
        <v>278</v>
      </c>
      <c r="H3460" s="112">
        <v>35781</v>
      </c>
    </row>
    <row r="3461" spans="1:8" ht="15">
      <c r="A3461" s="108" t="s">
        <v>1188</v>
      </c>
      <c r="B3461" s="109">
        <v>39988</v>
      </c>
      <c r="C3461" s="110">
        <v>2009</v>
      </c>
      <c r="D3461" s="111" t="s">
        <v>227</v>
      </c>
      <c r="E3461" s="111">
        <v>4</v>
      </c>
      <c r="F3461" s="111">
        <v>24</v>
      </c>
      <c r="G3461" s="111" t="s">
        <v>279</v>
      </c>
      <c r="H3461" s="112">
        <v>45940</v>
      </c>
    </row>
    <row r="3462" spans="1:8" ht="15">
      <c r="A3462" s="108" t="s">
        <v>1188</v>
      </c>
      <c r="B3462" s="109">
        <v>39989</v>
      </c>
      <c r="C3462" s="110">
        <v>2009</v>
      </c>
      <c r="D3462" s="111" t="s">
        <v>227</v>
      </c>
      <c r="E3462" s="111">
        <v>4</v>
      </c>
      <c r="F3462" s="111">
        <v>25</v>
      </c>
      <c r="G3462" s="111" t="s">
        <v>280</v>
      </c>
      <c r="H3462" s="112">
        <v>22553</v>
      </c>
    </row>
    <row r="3463" spans="1:8" ht="15">
      <c r="A3463" s="108" t="s">
        <v>1188</v>
      </c>
      <c r="B3463" s="109">
        <v>39990</v>
      </c>
      <c r="C3463" s="110">
        <v>2009</v>
      </c>
      <c r="D3463" s="111" t="s">
        <v>227</v>
      </c>
      <c r="E3463" s="111">
        <v>4</v>
      </c>
      <c r="F3463" s="111">
        <v>26</v>
      </c>
      <c r="G3463" s="111" t="s">
        <v>281</v>
      </c>
      <c r="H3463" s="112">
        <v>59825</v>
      </c>
    </row>
    <row r="3464" spans="1:8" ht="15">
      <c r="A3464" s="108" t="s">
        <v>1188</v>
      </c>
      <c r="B3464" s="109">
        <v>39991</v>
      </c>
      <c r="C3464" s="110">
        <v>2009</v>
      </c>
      <c r="D3464" s="111" t="s">
        <v>227</v>
      </c>
      <c r="E3464" s="111">
        <v>4</v>
      </c>
      <c r="F3464" s="111">
        <v>27</v>
      </c>
      <c r="G3464" s="111" t="s">
        <v>282</v>
      </c>
      <c r="H3464" s="112">
        <v>47525</v>
      </c>
    </row>
    <row r="3465" spans="1:8" ht="15">
      <c r="A3465" s="108" t="s">
        <v>1188</v>
      </c>
      <c r="B3465" s="109">
        <v>39992</v>
      </c>
      <c r="C3465" s="110">
        <v>2009</v>
      </c>
      <c r="D3465" s="111" t="s">
        <v>227</v>
      </c>
      <c r="E3465" s="111">
        <v>4</v>
      </c>
      <c r="F3465" s="111">
        <v>28</v>
      </c>
      <c r="G3465" s="111" t="s">
        <v>1343</v>
      </c>
      <c r="H3465" s="112">
        <v>36978</v>
      </c>
    </row>
    <row r="3466" spans="1:8" ht="15">
      <c r="A3466" s="108" t="s">
        <v>1188</v>
      </c>
      <c r="B3466" s="109">
        <v>39993</v>
      </c>
      <c r="C3466" s="110">
        <v>2009</v>
      </c>
      <c r="D3466" s="111" t="s">
        <v>227</v>
      </c>
      <c r="E3466" s="111">
        <v>5</v>
      </c>
      <c r="F3466" s="111">
        <v>29</v>
      </c>
      <c r="G3466" s="111" t="s">
        <v>1342</v>
      </c>
      <c r="H3466" s="112">
        <v>21891</v>
      </c>
    </row>
    <row r="3467" spans="1:8" ht="15">
      <c r="A3467" s="108" t="s">
        <v>1188</v>
      </c>
      <c r="B3467" s="109">
        <v>39994</v>
      </c>
      <c r="C3467" s="110">
        <v>2009</v>
      </c>
      <c r="D3467" s="111" t="s">
        <v>227</v>
      </c>
      <c r="E3467" s="111">
        <v>5</v>
      </c>
      <c r="F3467" s="111">
        <v>30</v>
      </c>
      <c r="G3467" s="111" t="s">
        <v>278</v>
      </c>
      <c r="H3467" s="112">
        <v>44031</v>
      </c>
    </row>
    <row r="3468" spans="1:8" ht="15">
      <c r="A3468" s="108" t="s">
        <v>1188</v>
      </c>
      <c r="B3468" s="109">
        <v>39995</v>
      </c>
      <c r="C3468" s="110">
        <v>2009</v>
      </c>
      <c r="D3468" s="111" t="s">
        <v>228</v>
      </c>
      <c r="E3468" s="111">
        <v>1</v>
      </c>
      <c r="F3468" s="111">
        <v>1</v>
      </c>
      <c r="G3468" s="111" t="s">
        <v>279</v>
      </c>
      <c r="H3468" s="112">
        <v>77758</v>
      </c>
    </row>
    <row r="3469" spans="1:8" ht="15">
      <c r="A3469" s="108" t="s">
        <v>1188</v>
      </c>
      <c r="B3469" s="109">
        <v>39996</v>
      </c>
      <c r="C3469" s="110">
        <v>2009</v>
      </c>
      <c r="D3469" s="111" t="s">
        <v>228</v>
      </c>
      <c r="E3469" s="111">
        <v>1</v>
      </c>
      <c r="F3469" s="111">
        <v>2</v>
      </c>
      <c r="G3469" s="111" t="s">
        <v>280</v>
      </c>
      <c r="H3469" s="112">
        <v>70446</v>
      </c>
    </row>
    <row r="3470" spans="1:8" ht="15">
      <c r="A3470" s="108" t="s">
        <v>1188</v>
      </c>
      <c r="B3470" s="109">
        <v>39997</v>
      </c>
      <c r="C3470" s="110">
        <v>2009</v>
      </c>
      <c r="D3470" s="111" t="s">
        <v>228</v>
      </c>
      <c r="E3470" s="111">
        <v>1</v>
      </c>
      <c r="F3470" s="111">
        <v>3</v>
      </c>
      <c r="G3470" s="111" t="s">
        <v>281</v>
      </c>
      <c r="H3470" s="112">
        <v>67711</v>
      </c>
    </row>
    <row r="3471" spans="1:8" ht="15">
      <c r="A3471" s="108" t="s">
        <v>1188</v>
      </c>
      <c r="B3471" s="109">
        <v>39998</v>
      </c>
      <c r="C3471" s="110">
        <v>2009</v>
      </c>
      <c r="D3471" s="111" t="s">
        <v>228</v>
      </c>
      <c r="E3471" s="111">
        <v>1</v>
      </c>
      <c r="F3471" s="111">
        <v>4</v>
      </c>
      <c r="G3471" s="111" t="s">
        <v>282</v>
      </c>
      <c r="H3471" s="112">
        <v>56766</v>
      </c>
    </row>
    <row r="3472" spans="1:8" ht="15">
      <c r="A3472" s="108" t="s">
        <v>1188</v>
      </c>
      <c r="B3472" s="109">
        <v>39999</v>
      </c>
      <c r="C3472" s="110">
        <v>2009</v>
      </c>
      <c r="D3472" s="111" t="s">
        <v>228</v>
      </c>
      <c r="E3472" s="111">
        <v>1</v>
      </c>
      <c r="F3472" s="111">
        <v>5</v>
      </c>
      <c r="G3472" s="111" t="s">
        <v>1343</v>
      </c>
      <c r="H3472" s="112">
        <v>22321</v>
      </c>
    </row>
    <row r="3473" spans="1:8" ht="15">
      <c r="A3473" s="108" t="s">
        <v>1188</v>
      </c>
      <c r="B3473" s="109">
        <v>40000</v>
      </c>
      <c r="C3473" s="110">
        <v>2009</v>
      </c>
      <c r="D3473" s="111" t="s">
        <v>228</v>
      </c>
      <c r="E3473" s="111">
        <v>1</v>
      </c>
      <c r="F3473" s="111">
        <v>6</v>
      </c>
      <c r="G3473" s="111" t="s">
        <v>1342</v>
      </c>
      <c r="H3473" s="112">
        <v>32771</v>
      </c>
    </row>
    <row r="3474" spans="1:8" ht="15">
      <c r="A3474" s="108" t="s">
        <v>1188</v>
      </c>
      <c r="B3474" s="109">
        <v>40001</v>
      </c>
      <c r="C3474" s="110">
        <v>2009</v>
      </c>
      <c r="D3474" s="111" t="s">
        <v>228</v>
      </c>
      <c r="E3474" s="111">
        <v>1</v>
      </c>
      <c r="F3474" s="111">
        <v>7</v>
      </c>
      <c r="G3474" s="111" t="s">
        <v>278</v>
      </c>
      <c r="H3474" s="112">
        <v>57583</v>
      </c>
    </row>
    <row r="3475" spans="1:8" ht="15">
      <c r="A3475" s="108" t="s">
        <v>1188</v>
      </c>
      <c r="B3475" s="109">
        <v>40002</v>
      </c>
      <c r="C3475" s="110">
        <v>2009</v>
      </c>
      <c r="D3475" s="111" t="s">
        <v>228</v>
      </c>
      <c r="E3475" s="111">
        <v>2</v>
      </c>
      <c r="F3475" s="111">
        <v>8</v>
      </c>
      <c r="G3475" s="111" t="s">
        <v>279</v>
      </c>
      <c r="H3475" s="112">
        <v>63730</v>
      </c>
    </row>
    <row r="3476" spans="1:8" ht="15">
      <c r="A3476" s="108" t="s">
        <v>1188</v>
      </c>
      <c r="B3476" s="109">
        <v>40003</v>
      </c>
      <c r="C3476" s="110">
        <v>2009</v>
      </c>
      <c r="D3476" s="111" t="s">
        <v>228</v>
      </c>
      <c r="E3476" s="111">
        <v>2</v>
      </c>
      <c r="F3476" s="111">
        <v>9</v>
      </c>
      <c r="G3476" s="111" t="s">
        <v>280</v>
      </c>
      <c r="H3476" s="112">
        <v>30751</v>
      </c>
    </row>
    <row r="3477" spans="1:8" ht="15">
      <c r="A3477" s="108" t="s">
        <v>1188</v>
      </c>
      <c r="B3477" s="109">
        <v>40004</v>
      </c>
      <c r="C3477" s="110">
        <v>2009</v>
      </c>
      <c r="D3477" s="111" t="s">
        <v>228</v>
      </c>
      <c r="E3477" s="111">
        <v>2</v>
      </c>
      <c r="F3477" s="111">
        <v>10</v>
      </c>
      <c r="G3477" s="111" t="s">
        <v>281</v>
      </c>
      <c r="H3477" s="112">
        <v>34495</v>
      </c>
    </row>
    <row r="3478" spans="1:8" ht="15">
      <c r="A3478" s="108" t="s">
        <v>1188</v>
      </c>
      <c r="B3478" s="109">
        <v>40005</v>
      </c>
      <c r="C3478" s="110">
        <v>2009</v>
      </c>
      <c r="D3478" s="111" t="s">
        <v>228</v>
      </c>
      <c r="E3478" s="111">
        <v>2</v>
      </c>
      <c r="F3478" s="111">
        <v>11</v>
      </c>
      <c r="G3478" s="111" t="s">
        <v>282</v>
      </c>
      <c r="H3478" s="112">
        <v>31917</v>
      </c>
    </row>
    <row r="3479" spans="1:8" ht="15">
      <c r="A3479" s="108" t="s">
        <v>1188</v>
      </c>
      <c r="B3479" s="109">
        <v>40006</v>
      </c>
      <c r="C3479" s="110">
        <v>2009</v>
      </c>
      <c r="D3479" s="111" t="s">
        <v>228</v>
      </c>
      <c r="E3479" s="111">
        <v>2</v>
      </c>
      <c r="F3479" s="111">
        <v>12</v>
      </c>
      <c r="G3479" s="111" t="s">
        <v>1343</v>
      </c>
      <c r="H3479" s="112">
        <v>87175</v>
      </c>
    </row>
    <row r="3480" spans="1:8" ht="15">
      <c r="A3480" s="108" t="s">
        <v>1188</v>
      </c>
      <c r="B3480" s="109">
        <v>40007</v>
      </c>
      <c r="C3480" s="110">
        <v>2009</v>
      </c>
      <c r="D3480" s="111" t="s">
        <v>228</v>
      </c>
      <c r="E3480" s="111">
        <v>2</v>
      </c>
      <c r="F3480" s="111">
        <v>13</v>
      </c>
      <c r="G3480" s="111" t="s">
        <v>1342</v>
      </c>
      <c r="H3480" s="112">
        <v>47339</v>
      </c>
    </row>
    <row r="3481" spans="1:8" ht="15">
      <c r="A3481" s="108" t="s">
        <v>1188</v>
      </c>
      <c r="B3481" s="109">
        <v>40008</v>
      </c>
      <c r="C3481" s="110">
        <v>2009</v>
      </c>
      <c r="D3481" s="111" t="s">
        <v>228</v>
      </c>
      <c r="E3481" s="111">
        <v>2</v>
      </c>
      <c r="F3481" s="111">
        <v>14</v>
      </c>
      <c r="G3481" s="111" t="s">
        <v>278</v>
      </c>
      <c r="H3481" s="112">
        <v>83699</v>
      </c>
    </row>
    <row r="3482" spans="1:8" ht="15">
      <c r="A3482" s="108" t="s">
        <v>1188</v>
      </c>
      <c r="B3482" s="109">
        <v>40009</v>
      </c>
      <c r="C3482" s="110">
        <v>2009</v>
      </c>
      <c r="D3482" s="111" t="s">
        <v>228</v>
      </c>
      <c r="E3482" s="111">
        <v>3</v>
      </c>
      <c r="F3482" s="111">
        <v>15</v>
      </c>
      <c r="G3482" s="111" t="s">
        <v>279</v>
      </c>
      <c r="H3482" s="112">
        <v>72421</v>
      </c>
    </row>
    <row r="3483" spans="1:8" ht="15">
      <c r="A3483" s="108" t="s">
        <v>1188</v>
      </c>
      <c r="B3483" s="109">
        <v>40010</v>
      </c>
      <c r="C3483" s="110">
        <v>2009</v>
      </c>
      <c r="D3483" s="111" t="s">
        <v>228</v>
      </c>
      <c r="E3483" s="111">
        <v>3</v>
      </c>
      <c r="F3483" s="111">
        <v>16</v>
      </c>
      <c r="G3483" s="111" t="s">
        <v>280</v>
      </c>
      <c r="H3483" s="112">
        <v>61952</v>
      </c>
    </row>
    <row r="3484" spans="1:8" ht="15">
      <c r="A3484" s="108" t="s">
        <v>1188</v>
      </c>
      <c r="B3484" s="109">
        <v>40011</v>
      </c>
      <c r="C3484" s="110">
        <v>2009</v>
      </c>
      <c r="D3484" s="111" t="s">
        <v>228</v>
      </c>
      <c r="E3484" s="111">
        <v>3</v>
      </c>
      <c r="F3484" s="111">
        <v>17</v>
      </c>
      <c r="G3484" s="111" t="s">
        <v>281</v>
      </c>
      <c r="H3484" s="112">
        <v>83344</v>
      </c>
    </row>
    <row r="3485" spans="1:8" ht="15">
      <c r="A3485" s="108" t="s">
        <v>1188</v>
      </c>
      <c r="B3485" s="109">
        <v>40012</v>
      </c>
      <c r="C3485" s="110">
        <v>2009</v>
      </c>
      <c r="D3485" s="111" t="s">
        <v>228</v>
      </c>
      <c r="E3485" s="111">
        <v>3</v>
      </c>
      <c r="F3485" s="111">
        <v>18</v>
      </c>
      <c r="G3485" s="111" t="s">
        <v>282</v>
      </c>
      <c r="H3485" s="112">
        <v>18323</v>
      </c>
    </row>
    <row r="3486" spans="1:8" ht="15">
      <c r="A3486" s="108" t="s">
        <v>1188</v>
      </c>
      <c r="B3486" s="109">
        <v>40013</v>
      </c>
      <c r="C3486" s="110">
        <v>2009</v>
      </c>
      <c r="D3486" s="111" t="s">
        <v>228</v>
      </c>
      <c r="E3486" s="111">
        <v>3</v>
      </c>
      <c r="F3486" s="111">
        <v>19</v>
      </c>
      <c r="G3486" s="111" t="s">
        <v>1343</v>
      </c>
      <c r="H3486" s="112">
        <v>64966</v>
      </c>
    </row>
    <row r="3487" spans="1:8" ht="15">
      <c r="A3487" s="108" t="s">
        <v>1188</v>
      </c>
      <c r="B3487" s="109">
        <v>40014</v>
      </c>
      <c r="C3487" s="110">
        <v>2009</v>
      </c>
      <c r="D3487" s="111" t="s">
        <v>228</v>
      </c>
      <c r="E3487" s="111">
        <v>3</v>
      </c>
      <c r="F3487" s="111">
        <v>20</v>
      </c>
      <c r="G3487" s="111" t="s">
        <v>1342</v>
      </c>
      <c r="H3487" s="112">
        <v>19024</v>
      </c>
    </row>
    <row r="3488" spans="1:8" ht="15">
      <c r="A3488" s="108" t="s">
        <v>1188</v>
      </c>
      <c r="B3488" s="109">
        <v>40015</v>
      </c>
      <c r="C3488" s="110">
        <v>2009</v>
      </c>
      <c r="D3488" s="111" t="s">
        <v>228</v>
      </c>
      <c r="E3488" s="111">
        <v>3</v>
      </c>
      <c r="F3488" s="111">
        <v>21</v>
      </c>
      <c r="G3488" s="111" t="s">
        <v>278</v>
      </c>
      <c r="H3488" s="112">
        <v>56686</v>
      </c>
    </row>
    <row r="3489" spans="1:8" ht="15">
      <c r="A3489" s="108" t="s">
        <v>1188</v>
      </c>
      <c r="B3489" s="109">
        <v>40016</v>
      </c>
      <c r="C3489" s="110">
        <v>2009</v>
      </c>
      <c r="D3489" s="111" t="s">
        <v>228</v>
      </c>
      <c r="E3489" s="111">
        <v>4</v>
      </c>
      <c r="F3489" s="111">
        <v>22</v>
      </c>
      <c r="G3489" s="111" t="s">
        <v>279</v>
      </c>
      <c r="H3489" s="112">
        <v>24630</v>
      </c>
    </row>
    <row r="3490" spans="1:8" ht="15">
      <c r="A3490" s="108" t="s">
        <v>1188</v>
      </c>
      <c r="B3490" s="109">
        <v>40017</v>
      </c>
      <c r="C3490" s="110">
        <v>2009</v>
      </c>
      <c r="D3490" s="111" t="s">
        <v>228</v>
      </c>
      <c r="E3490" s="111">
        <v>4</v>
      </c>
      <c r="F3490" s="111">
        <v>23</v>
      </c>
      <c r="G3490" s="111" t="s">
        <v>280</v>
      </c>
      <c r="H3490" s="112">
        <v>39345</v>
      </c>
    </row>
    <row r="3491" spans="1:8" ht="15">
      <c r="A3491" s="108" t="s">
        <v>1188</v>
      </c>
      <c r="B3491" s="109">
        <v>40018</v>
      </c>
      <c r="C3491" s="110">
        <v>2009</v>
      </c>
      <c r="D3491" s="111" t="s">
        <v>228</v>
      </c>
      <c r="E3491" s="111">
        <v>4</v>
      </c>
      <c r="F3491" s="111">
        <v>24</v>
      </c>
      <c r="G3491" s="111" t="s">
        <v>281</v>
      </c>
      <c r="H3491" s="112">
        <v>85080</v>
      </c>
    </row>
    <row r="3492" spans="1:8" ht="15">
      <c r="A3492" s="108" t="s">
        <v>1188</v>
      </c>
      <c r="B3492" s="109">
        <v>40019</v>
      </c>
      <c r="C3492" s="110">
        <v>2009</v>
      </c>
      <c r="D3492" s="111" t="s">
        <v>228</v>
      </c>
      <c r="E3492" s="111">
        <v>4</v>
      </c>
      <c r="F3492" s="111">
        <v>25</v>
      </c>
      <c r="G3492" s="111" t="s">
        <v>282</v>
      </c>
      <c r="H3492" s="112">
        <v>58346</v>
      </c>
    </row>
    <row r="3493" spans="1:8" ht="15">
      <c r="A3493" s="108" t="s">
        <v>1188</v>
      </c>
      <c r="B3493" s="109">
        <v>40020</v>
      </c>
      <c r="C3493" s="110">
        <v>2009</v>
      </c>
      <c r="D3493" s="111" t="s">
        <v>228</v>
      </c>
      <c r="E3493" s="111">
        <v>4</v>
      </c>
      <c r="F3493" s="111">
        <v>26</v>
      </c>
      <c r="G3493" s="111" t="s">
        <v>1343</v>
      </c>
      <c r="H3493" s="112">
        <v>50264</v>
      </c>
    </row>
    <row r="3494" spans="1:8" ht="15">
      <c r="A3494" s="108" t="s">
        <v>1188</v>
      </c>
      <c r="B3494" s="109">
        <v>40021</v>
      </c>
      <c r="C3494" s="110">
        <v>2009</v>
      </c>
      <c r="D3494" s="111" t="s">
        <v>228</v>
      </c>
      <c r="E3494" s="111">
        <v>4</v>
      </c>
      <c r="F3494" s="111">
        <v>27</v>
      </c>
      <c r="G3494" s="111" t="s">
        <v>1342</v>
      </c>
      <c r="H3494" s="112">
        <v>40714</v>
      </c>
    </row>
    <row r="3495" spans="1:8" ht="15">
      <c r="A3495" s="108" t="s">
        <v>1188</v>
      </c>
      <c r="B3495" s="109">
        <v>40022</v>
      </c>
      <c r="C3495" s="110">
        <v>2009</v>
      </c>
      <c r="D3495" s="111" t="s">
        <v>228</v>
      </c>
      <c r="E3495" s="111">
        <v>4</v>
      </c>
      <c r="F3495" s="111">
        <v>28</v>
      </c>
      <c r="G3495" s="111" t="s">
        <v>278</v>
      </c>
      <c r="H3495" s="112">
        <v>21611</v>
      </c>
    </row>
    <row r="3496" spans="1:8" ht="15">
      <c r="A3496" s="108" t="s">
        <v>1188</v>
      </c>
      <c r="B3496" s="109">
        <v>40023</v>
      </c>
      <c r="C3496" s="110">
        <v>2009</v>
      </c>
      <c r="D3496" s="111" t="s">
        <v>228</v>
      </c>
      <c r="E3496" s="111">
        <v>5</v>
      </c>
      <c r="F3496" s="111">
        <v>29</v>
      </c>
      <c r="G3496" s="111" t="s">
        <v>279</v>
      </c>
      <c r="H3496" s="112">
        <v>65104</v>
      </c>
    </row>
    <row r="3497" spans="1:8" ht="15">
      <c r="A3497" s="108" t="s">
        <v>1188</v>
      </c>
      <c r="B3497" s="109">
        <v>40024</v>
      </c>
      <c r="C3497" s="110">
        <v>2009</v>
      </c>
      <c r="D3497" s="111" t="s">
        <v>228</v>
      </c>
      <c r="E3497" s="111">
        <v>5</v>
      </c>
      <c r="F3497" s="111">
        <v>30</v>
      </c>
      <c r="G3497" s="111" t="s">
        <v>280</v>
      </c>
      <c r="H3497" s="112">
        <v>33499</v>
      </c>
    </row>
    <row r="3498" spans="1:8" ht="15">
      <c r="A3498" s="108" t="s">
        <v>1188</v>
      </c>
      <c r="B3498" s="109">
        <v>40025</v>
      </c>
      <c r="C3498" s="110">
        <v>2009</v>
      </c>
      <c r="D3498" s="111" t="s">
        <v>228</v>
      </c>
      <c r="E3498" s="111">
        <v>5</v>
      </c>
      <c r="F3498" s="111">
        <v>31</v>
      </c>
      <c r="G3498" s="111" t="s">
        <v>281</v>
      </c>
      <c r="H3498" s="112">
        <v>21569</v>
      </c>
    </row>
    <row r="3499" spans="1:8" ht="15">
      <c r="A3499" s="108" t="s">
        <v>1188</v>
      </c>
      <c r="B3499" s="109">
        <v>40026</v>
      </c>
      <c r="C3499" s="110">
        <v>2009</v>
      </c>
      <c r="D3499" s="111" t="s">
        <v>229</v>
      </c>
      <c r="E3499" s="111">
        <v>1</v>
      </c>
      <c r="F3499" s="111">
        <v>1</v>
      </c>
      <c r="G3499" s="111" t="s">
        <v>282</v>
      </c>
      <c r="H3499" s="112">
        <v>29095</v>
      </c>
    </row>
    <row r="3500" spans="1:8" ht="15">
      <c r="A3500" s="108" t="s">
        <v>1188</v>
      </c>
      <c r="B3500" s="109">
        <v>40027</v>
      </c>
      <c r="C3500" s="110">
        <v>2009</v>
      </c>
      <c r="D3500" s="111" t="s">
        <v>229</v>
      </c>
      <c r="E3500" s="111">
        <v>1</v>
      </c>
      <c r="F3500" s="111">
        <v>2</v>
      </c>
      <c r="G3500" s="111" t="s">
        <v>1343</v>
      </c>
      <c r="H3500" s="112">
        <v>44426</v>
      </c>
    </row>
    <row r="3501" spans="1:8" ht="15">
      <c r="A3501" s="108" t="s">
        <v>1188</v>
      </c>
      <c r="B3501" s="109">
        <v>40028</v>
      </c>
      <c r="C3501" s="110">
        <v>2009</v>
      </c>
      <c r="D3501" s="111" t="s">
        <v>229</v>
      </c>
      <c r="E3501" s="111">
        <v>1</v>
      </c>
      <c r="F3501" s="111">
        <v>3</v>
      </c>
      <c r="G3501" s="111" t="s">
        <v>1342</v>
      </c>
      <c r="H3501" s="112">
        <v>50421</v>
      </c>
    </row>
    <row r="3502" spans="1:8" ht="15">
      <c r="A3502" s="108" t="s">
        <v>1188</v>
      </c>
      <c r="B3502" s="109">
        <v>40029</v>
      </c>
      <c r="C3502" s="110">
        <v>2009</v>
      </c>
      <c r="D3502" s="111" t="s">
        <v>229</v>
      </c>
      <c r="E3502" s="111">
        <v>1</v>
      </c>
      <c r="F3502" s="111">
        <v>4</v>
      </c>
      <c r="G3502" s="111" t="s">
        <v>278</v>
      </c>
      <c r="H3502" s="112">
        <v>48556</v>
      </c>
    </row>
    <row r="3503" spans="1:8" ht="15">
      <c r="A3503" s="108" t="s">
        <v>1188</v>
      </c>
      <c r="B3503" s="109">
        <v>40030</v>
      </c>
      <c r="C3503" s="110">
        <v>2009</v>
      </c>
      <c r="D3503" s="111" t="s">
        <v>229</v>
      </c>
      <c r="E3503" s="111">
        <v>1</v>
      </c>
      <c r="F3503" s="111">
        <v>5</v>
      </c>
      <c r="G3503" s="111" t="s">
        <v>279</v>
      </c>
      <c r="H3503" s="112">
        <v>23915</v>
      </c>
    </row>
    <row r="3504" spans="1:8" ht="15">
      <c r="A3504" s="108" t="s">
        <v>1188</v>
      </c>
      <c r="B3504" s="109">
        <v>40031</v>
      </c>
      <c r="C3504" s="110">
        <v>2009</v>
      </c>
      <c r="D3504" s="111" t="s">
        <v>229</v>
      </c>
      <c r="E3504" s="111">
        <v>1</v>
      </c>
      <c r="F3504" s="111">
        <v>6</v>
      </c>
      <c r="G3504" s="111" t="s">
        <v>280</v>
      </c>
      <c r="H3504" s="112">
        <v>44081</v>
      </c>
    </row>
    <row r="3505" spans="1:8" ht="15">
      <c r="A3505" s="108" t="s">
        <v>1188</v>
      </c>
      <c r="B3505" s="109">
        <v>40032</v>
      </c>
      <c r="C3505" s="110">
        <v>2009</v>
      </c>
      <c r="D3505" s="111" t="s">
        <v>229</v>
      </c>
      <c r="E3505" s="111">
        <v>1</v>
      </c>
      <c r="F3505" s="111">
        <v>7</v>
      </c>
      <c r="G3505" s="111" t="s">
        <v>281</v>
      </c>
      <c r="H3505" s="112">
        <v>43647</v>
      </c>
    </row>
    <row r="3506" spans="1:8" ht="15">
      <c r="A3506" s="108" t="s">
        <v>1188</v>
      </c>
      <c r="B3506" s="109">
        <v>40033</v>
      </c>
      <c r="C3506" s="110">
        <v>2009</v>
      </c>
      <c r="D3506" s="111" t="s">
        <v>229</v>
      </c>
      <c r="E3506" s="111">
        <v>2</v>
      </c>
      <c r="F3506" s="111">
        <v>8</v>
      </c>
      <c r="G3506" s="111" t="s">
        <v>282</v>
      </c>
      <c r="H3506" s="112">
        <v>26996</v>
      </c>
    </row>
    <row r="3507" spans="1:8" ht="15">
      <c r="A3507" s="108" t="s">
        <v>1188</v>
      </c>
      <c r="B3507" s="109">
        <v>40034</v>
      </c>
      <c r="C3507" s="110">
        <v>2009</v>
      </c>
      <c r="D3507" s="111" t="s">
        <v>229</v>
      </c>
      <c r="E3507" s="111">
        <v>2</v>
      </c>
      <c r="F3507" s="111">
        <v>9</v>
      </c>
      <c r="G3507" s="111" t="s">
        <v>1343</v>
      </c>
      <c r="H3507" s="112">
        <v>66423</v>
      </c>
    </row>
    <row r="3508" spans="1:8" ht="15">
      <c r="A3508" s="108" t="s">
        <v>1188</v>
      </c>
      <c r="B3508" s="109">
        <v>40035</v>
      </c>
      <c r="C3508" s="110">
        <v>2009</v>
      </c>
      <c r="D3508" s="111" t="s">
        <v>229</v>
      </c>
      <c r="E3508" s="111">
        <v>2</v>
      </c>
      <c r="F3508" s="111">
        <v>10</v>
      </c>
      <c r="G3508" s="111" t="s">
        <v>1342</v>
      </c>
      <c r="H3508" s="112">
        <v>20660</v>
      </c>
    </row>
    <row r="3509" spans="1:8" ht="15">
      <c r="A3509" s="108" t="s">
        <v>1188</v>
      </c>
      <c r="B3509" s="109">
        <v>40036</v>
      </c>
      <c r="C3509" s="110">
        <v>2009</v>
      </c>
      <c r="D3509" s="111" t="s">
        <v>229</v>
      </c>
      <c r="E3509" s="111">
        <v>2</v>
      </c>
      <c r="F3509" s="111">
        <v>11</v>
      </c>
      <c r="G3509" s="111" t="s">
        <v>278</v>
      </c>
      <c r="H3509" s="112">
        <v>20010</v>
      </c>
    </row>
    <row r="3510" spans="1:8" ht="15">
      <c r="A3510" s="108" t="s">
        <v>1188</v>
      </c>
      <c r="B3510" s="109">
        <v>40037</v>
      </c>
      <c r="C3510" s="110">
        <v>2009</v>
      </c>
      <c r="D3510" s="111" t="s">
        <v>229</v>
      </c>
      <c r="E3510" s="111">
        <v>2</v>
      </c>
      <c r="F3510" s="111">
        <v>12</v>
      </c>
      <c r="G3510" s="111" t="s">
        <v>279</v>
      </c>
      <c r="H3510" s="112">
        <v>82218</v>
      </c>
    </row>
    <row r="3511" spans="1:8" ht="15">
      <c r="A3511" s="108" t="s">
        <v>1188</v>
      </c>
      <c r="B3511" s="109">
        <v>40038</v>
      </c>
      <c r="C3511" s="110">
        <v>2009</v>
      </c>
      <c r="D3511" s="111" t="s">
        <v>229</v>
      </c>
      <c r="E3511" s="111">
        <v>2</v>
      </c>
      <c r="F3511" s="111">
        <v>13</v>
      </c>
      <c r="G3511" s="111" t="s">
        <v>280</v>
      </c>
      <c r="H3511" s="112">
        <v>80367</v>
      </c>
    </row>
    <row r="3512" spans="1:8" ht="15">
      <c r="A3512" s="108" t="s">
        <v>1188</v>
      </c>
      <c r="B3512" s="109">
        <v>40039</v>
      </c>
      <c r="C3512" s="110">
        <v>2009</v>
      </c>
      <c r="D3512" s="111" t="s">
        <v>229</v>
      </c>
      <c r="E3512" s="111">
        <v>2</v>
      </c>
      <c r="F3512" s="111">
        <v>14</v>
      </c>
      <c r="G3512" s="111" t="s">
        <v>281</v>
      </c>
      <c r="H3512" s="112">
        <v>25456</v>
      </c>
    </row>
    <row r="3513" spans="1:8" ht="15">
      <c r="A3513" s="108" t="s">
        <v>1188</v>
      </c>
      <c r="B3513" s="109">
        <v>40040</v>
      </c>
      <c r="C3513" s="110">
        <v>2009</v>
      </c>
      <c r="D3513" s="111" t="s">
        <v>229</v>
      </c>
      <c r="E3513" s="111">
        <v>3</v>
      </c>
      <c r="F3513" s="111">
        <v>15</v>
      </c>
      <c r="G3513" s="111" t="s">
        <v>282</v>
      </c>
      <c r="H3513" s="112">
        <v>86255</v>
      </c>
    </row>
    <row r="3514" spans="1:8" ht="15">
      <c r="A3514" s="108" t="s">
        <v>1188</v>
      </c>
      <c r="B3514" s="109">
        <v>40041</v>
      </c>
      <c r="C3514" s="110">
        <v>2009</v>
      </c>
      <c r="D3514" s="111" t="s">
        <v>229</v>
      </c>
      <c r="E3514" s="111">
        <v>3</v>
      </c>
      <c r="F3514" s="111">
        <v>16</v>
      </c>
      <c r="G3514" s="111" t="s">
        <v>1343</v>
      </c>
      <c r="H3514" s="112">
        <v>83553</v>
      </c>
    </row>
    <row r="3515" spans="1:8" ht="15">
      <c r="A3515" s="108" t="s">
        <v>1188</v>
      </c>
      <c r="B3515" s="109">
        <v>40042</v>
      </c>
      <c r="C3515" s="110">
        <v>2009</v>
      </c>
      <c r="D3515" s="111" t="s">
        <v>229</v>
      </c>
      <c r="E3515" s="111">
        <v>3</v>
      </c>
      <c r="F3515" s="111">
        <v>17</v>
      </c>
      <c r="G3515" s="111" t="s">
        <v>1342</v>
      </c>
      <c r="H3515" s="112">
        <v>26730</v>
      </c>
    </row>
    <row r="3516" spans="1:8" ht="15">
      <c r="A3516" s="108" t="s">
        <v>1188</v>
      </c>
      <c r="B3516" s="109">
        <v>40043</v>
      </c>
      <c r="C3516" s="110">
        <v>2009</v>
      </c>
      <c r="D3516" s="111" t="s">
        <v>229</v>
      </c>
      <c r="E3516" s="111">
        <v>3</v>
      </c>
      <c r="F3516" s="111">
        <v>18</v>
      </c>
      <c r="G3516" s="111" t="s">
        <v>278</v>
      </c>
      <c r="H3516" s="112">
        <v>18870</v>
      </c>
    </row>
    <row r="3517" spans="1:8" ht="15">
      <c r="A3517" s="108" t="s">
        <v>1188</v>
      </c>
      <c r="B3517" s="109">
        <v>40044</v>
      </c>
      <c r="C3517" s="110">
        <v>2009</v>
      </c>
      <c r="D3517" s="111" t="s">
        <v>229</v>
      </c>
      <c r="E3517" s="111">
        <v>3</v>
      </c>
      <c r="F3517" s="111">
        <v>19</v>
      </c>
      <c r="G3517" s="111" t="s">
        <v>279</v>
      </c>
      <c r="H3517" s="112">
        <v>40779</v>
      </c>
    </row>
    <row r="3518" spans="1:8" ht="15">
      <c r="A3518" s="108" t="s">
        <v>1188</v>
      </c>
      <c r="B3518" s="109">
        <v>40045</v>
      </c>
      <c r="C3518" s="110">
        <v>2009</v>
      </c>
      <c r="D3518" s="111" t="s">
        <v>229</v>
      </c>
      <c r="E3518" s="111">
        <v>3</v>
      </c>
      <c r="F3518" s="111">
        <v>20</v>
      </c>
      <c r="G3518" s="111" t="s">
        <v>280</v>
      </c>
      <c r="H3518" s="112">
        <v>75381</v>
      </c>
    </row>
    <row r="3519" spans="1:8" ht="15">
      <c r="A3519" s="108" t="s">
        <v>1188</v>
      </c>
      <c r="B3519" s="109">
        <v>40046</v>
      </c>
      <c r="C3519" s="110">
        <v>2009</v>
      </c>
      <c r="D3519" s="111" t="s">
        <v>229</v>
      </c>
      <c r="E3519" s="111">
        <v>3</v>
      </c>
      <c r="F3519" s="111">
        <v>21</v>
      </c>
      <c r="G3519" s="111" t="s">
        <v>281</v>
      </c>
      <c r="H3519" s="112">
        <v>31965</v>
      </c>
    </row>
    <row r="3520" spans="1:8" ht="15">
      <c r="A3520" s="108" t="s">
        <v>1188</v>
      </c>
      <c r="B3520" s="109">
        <v>40047</v>
      </c>
      <c r="C3520" s="110">
        <v>2009</v>
      </c>
      <c r="D3520" s="111" t="s">
        <v>229</v>
      </c>
      <c r="E3520" s="111">
        <v>4</v>
      </c>
      <c r="F3520" s="111">
        <v>22</v>
      </c>
      <c r="G3520" s="111" t="s">
        <v>282</v>
      </c>
      <c r="H3520" s="112">
        <v>27016</v>
      </c>
    </row>
    <row r="3521" spans="1:8" ht="15">
      <c r="A3521" s="108" t="s">
        <v>1188</v>
      </c>
      <c r="B3521" s="109">
        <v>40048</v>
      </c>
      <c r="C3521" s="110">
        <v>2009</v>
      </c>
      <c r="D3521" s="111" t="s">
        <v>229</v>
      </c>
      <c r="E3521" s="111">
        <v>4</v>
      </c>
      <c r="F3521" s="111">
        <v>23</v>
      </c>
      <c r="G3521" s="111" t="s">
        <v>1343</v>
      </c>
      <c r="H3521" s="112">
        <v>84617</v>
      </c>
    </row>
    <row r="3522" spans="1:8" ht="15">
      <c r="A3522" s="108" t="s">
        <v>1188</v>
      </c>
      <c r="B3522" s="109">
        <v>40049</v>
      </c>
      <c r="C3522" s="110">
        <v>2009</v>
      </c>
      <c r="D3522" s="111" t="s">
        <v>229</v>
      </c>
      <c r="E3522" s="111">
        <v>4</v>
      </c>
      <c r="F3522" s="111">
        <v>24</v>
      </c>
      <c r="G3522" s="111" t="s">
        <v>1342</v>
      </c>
      <c r="H3522" s="112">
        <v>76620</v>
      </c>
    </row>
    <row r="3523" spans="1:8" ht="15">
      <c r="A3523" s="108" t="s">
        <v>1188</v>
      </c>
      <c r="B3523" s="109">
        <v>40050</v>
      </c>
      <c r="C3523" s="110">
        <v>2009</v>
      </c>
      <c r="D3523" s="111" t="s">
        <v>229</v>
      </c>
      <c r="E3523" s="111">
        <v>4</v>
      </c>
      <c r="F3523" s="111">
        <v>25</v>
      </c>
      <c r="G3523" s="111" t="s">
        <v>278</v>
      </c>
      <c r="H3523" s="112">
        <v>22443</v>
      </c>
    </row>
    <row r="3524" spans="1:8" ht="15">
      <c r="A3524" s="108" t="s">
        <v>1188</v>
      </c>
      <c r="B3524" s="109">
        <v>40051</v>
      </c>
      <c r="C3524" s="110">
        <v>2009</v>
      </c>
      <c r="D3524" s="111" t="s">
        <v>229</v>
      </c>
      <c r="E3524" s="111">
        <v>4</v>
      </c>
      <c r="F3524" s="111">
        <v>26</v>
      </c>
      <c r="G3524" s="111" t="s">
        <v>279</v>
      </c>
      <c r="H3524" s="112">
        <v>18902</v>
      </c>
    </row>
    <row r="3525" spans="1:8" ht="15">
      <c r="A3525" s="108" t="s">
        <v>1188</v>
      </c>
      <c r="B3525" s="109">
        <v>40052</v>
      </c>
      <c r="C3525" s="110">
        <v>2009</v>
      </c>
      <c r="D3525" s="111" t="s">
        <v>229</v>
      </c>
      <c r="E3525" s="111">
        <v>4</v>
      </c>
      <c r="F3525" s="111">
        <v>27</v>
      </c>
      <c r="G3525" s="111" t="s">
        <v>280</v>
      </c>
      <c r="H3525" s="112">
        <v>73734</v>
      </c>
    </row>
    <row r="3526" spans="1:8" ht="15">
      <c r="A3526" s="108" t="s">
        <v>1188</v>
      </c>
      <c r="B3526" s="109">
        <v>40053</v>
      </c>
      <c r="C3526" s="110">
        <v>2009</v>
      </c>
      <c r="D3526" s="111" t="s">
        <v>229</v>
      </c>
      <c r="E3526" s="111">
        <v>4</v>
      </c>
      <c r="F3526" s="111">
        <v>28</v>
      </c>
      <c r="G3526" s="111" t="s">
        <v>281</v>
      </c>
      <c r="H3526" s="112">
        <v>86917</v>
      </c>
    </row>
    <row r="3527" spans="1:8" ht="15">
      <c r="A3527" s="108" t="s">
        <v>1188</v>
      </c>
      <c r="B3527" s="109">
        <v>40054</v>
      </c>
      <c r="C3527" s="110">
        <v>2009</v>
      </c>
      <c r="D3527" s="111" t="s">
        <v>229</v>
      </c>
      <c r="E3527" s="111">
        <v>5</v>
      </c>
      <c r="F3527" s="111">
        <v>29</v>
      </c>
      <c r="G3527" s="111" t="s">
        <v>282</v>
      </c>
      <c r="H3527" s="112">
        <v>57156</v>
      </c>
    </row>
    <row r="3528" spans="1:8" ht="15">
      <c r="A3528" s="108" t="s">
        <v>1188</v>
      </c>
      <c r="B3528" s="109">
        <v>40055</v>
      </c>
      <c r="C3528" s="110">
        <v>2009</v>
      </c>
      <c r="D3528" s="111" t="s">
        <v>229</v>
      </c>
      <c r="E3528" s="111">
        <v>5</v>
      </c>
      <c r="F3528" s="111">
        <v>30</v>
      </c>
      <c r="G3528" s="111" t="s">
        <v>1343</v>
      </c>
      <c r="H3528" s="112">
        <v>54122</v>
      </c>
    </row>
    <row r="3529" spans="1:8" ht="15">
      <c r="A3529" s="108" t="s">
        <v>1188</v>
      </c>
      <c r="B3529" s="109">
        <v>40056</v>
      </c>
      <c r="C3529" s="110">
        <v>2009</v>
      </c>
      <c r="D3529" s="111" t="s">
        <v>229</v>
      </c>
      <c r="E3529" s="111">
        <v>5</v>
      </c>
      <c r="F3529" s="111">
        <v>31</v>
      </c>
      <c r="G3529" s="111" t="s">
        <v>1342</v>
      </c>
      <c r="H3529" s="112">
        <v>48207</v>
      </c>
    </row>
    <row r="3530" spans="1:8" ht="15">
      <c r="A3530" s="108" t="s">
        <v>1188</v>
      </c>
      <c r="B3530" s="109">
        <v>40057</v>
      </c>
      <c r="C3530" s="110">
        <v>2009</v>
      </c>
      <c r="D3530" s="111" t="s">
        <v>230</v>
      </c>
      <c r="E3530" s="111">
        <v>1</v>
      </c>
      <c r="F3530" s="111">
        <v>1</v>
      </c>
      <c r="G3530" s="111" t="s">
        <v>278</v>
      </c>
      <c r="H3530" s="112">
        <v>40265</v>
      </c>
    </row>
    <row r="3531" spans="1:8" ht="15">
      <c r="A3531" s="108" t="s">
        <v>1188</v>
      </c>
      <c r="B3531" s="109">
        <v>40058</v>
      </c>
      <c r="C3531" s="110">
        <v>2009</v>
      </c>
      <c r="D3531" s="111" t="s">
        <v>230</v>
      </c>
      <c r="E3531" s="111">
        <v>1</v>
      </c>
      <c r="F3531" s="111">
        <v>2</v>
      </c>
      <c r="G3531" s="111" t="s">
        <v>279</v>
      </c>
      <c r="H3531" s="112">
        <v>55183</v>
      </c>
    </row>
    <row r="3532" spans="1:8" ht="15">
      <c r="A3532" s="108" t="s">
        <v>1188</v>
      </c>
      <c r="B3532" s="109">
        <v>40059</v>
      </c>
      <c r="C3532" s="110">
        <v>2009</v>
      </c>
      <c r="D3532" s="111" t="s">
        <v>230</v>
      </c>
      <c r="E3532" s="111">
        <v>1</v>
      </c>
      <c r="F3532" s="111">
        <v>3</v>
      </c>
      <c r="G3532" s="111" t="s">
        <v>280</v>
      </c>
      <c r="H3532" s="112">
        <v>54882</v>
      </c>
    </row>
    <row r="3533" spans="1:8" ht="15">
      <c r="A3533" s="108" t="s">
        <v>1188</v>
      </c>
      <c r="B3533" s="109">
        <v>40060</v>
      </c>
      <c r="C3533" s="110">
        <v>2009</v>
      </c>
      <c r="D3533" s="111" t="s">
        <v>230</v>
      </c>
      <c r="E3533" s="111">
        <v>1</v>
      </c>
      <c r="F3533" s="111">
        <v>4</v>
      </c>
      <c r="G3533" s="111" t="s">
        <v>281</v>
      </c>
      <c r="H3533" s="112">
        <v>56401</v>
      </c>
    </row>
    <row r="3534" spans="1:8" ht="15">
      <c r="A3534" s="108" t="s">
        <v>1188</v>
      </c>
      <c r="B3534" s="109">
        <v>40061</v>
      </c>
      <c r="C3534" s="110">
        <v>2009</v>
      </c>
      <c r="D3534" s="111" t="s">
        <v>230</v>
      </c>
      <c r="E3534" s="111">
        <v>1</v>
      </c>
      <c r="F3534" s="111">
        <v>5</v>
      </c>
      <c r="G3534" s="111" t="s">
        <v>282</v>
      </c>
      <c r="H3534" s="112">
        <v>57351</v>
      </c>
    </row>
    <row r="3535" spans="1:8" ht="15">
      <c r="A3535" s="108" t="s">
        <v>1188</v>
      </c>
      <c r="B3535" s="109">
        <v>40062</v>
      </c>
      <c r="C3535" s="110">
        <v>2009</v>
      </c>
      <c r="D3535" s="111" t="s">
        <v>230</v>
      </c>
      <c r="E3535" s="111">
        <v>1</v>
      </c>
      <c r="F3535" s="111">
        <v>6</v>
      </c>
      <c r="G3535" s="111" t="s">
        <v>1343</v>
      </c>
      <c r="H3535" s="112">
        <v>44938</v>
      </c>
    </row>
    <row r="3536" spans="1:8" ht="15">
      <c r="A3536" s="108" t="s">
        <v>1188</v>
      </c>
      <c r="B3536" s="109">
        <v>40063</v>
      </c>
      <c r="C3536" s="110">
        <v>2009</v>
      </c>
      <c r="D3536" s="111" t="s">
        <v>230</v>
      </c>
      <c r="E3536" s="111">
        <v>1</v>
      </c>
      <c r="F3536" s="111">
        <v>7</v>
      </c>
      <c r="G3536" s="111" t="s">
        <v>1342</v>
      </c>
      <c r="H3536" s="112">
        <v>40375</v>
      </c>
    </row>
    <row r="3537" spans="1:8" ht="15">
      <c r="A3537" s="108" t="s">
        <v>1188</v>
      </c>
      <c r="B3537" s="109">
        <v>40064</v>
      </c>
      <c r="C3537" s="110">
        <v>2009</v>
      </c>
      <c r="D3537" s="111" t="s">
        <v>230</v>
      </c>
      <c r="E3537" s="111">
        <v>2</v>
      </c>
      <c r="F3537" s="111">
        <v>8</v>
      </c>
      <c r="G3537" s="111" t="s">
        <v>278</v>
      </c>
      <c r="H3537" s="112">
        <v>20623</v>
      </c>
    </row>
    <row r="3538" spans="1:8" ht="15">
      <c r="A3538" s="108" t="s">
        <v>1188</v>
      </c>
      <c r="B3538" s="109">
        <v>40065</v>
      </c>
      <c r="C3538" s="110">
        <v>2009</v>
      </c>
      <c r="D3538" s="111" t="s">
        <v>230</v>
      </c>
      <c r="E3538" s="111">
        <v>2</v>
      </c>
      <c r="F3538" s="111">
        <v>9</v>
      </c>
      <c r="G3538" s="111" t="s">
        <v>279</v>
      </c>
      <c r="H3538" s="112">
        <v>42153</v>
      </c>
    </row>
    <row r="3539" spans="1:8" ht="15">
      <c r="A3539" s="108" t="s">
        <v>1188</v>
      </c>
      <c r="B3539" s="109">
        <v>40066</v>
      </c>
      <c r="C3539" s="110">
        <v>2009</v>
      </c>
      <c r="D3539" s="111" t="s">
        <v>230</v>
      </c>
      <c r="E3539" s="111">
        <v>2</v>
      </c>
      <c r="F3539" s="111">
        <v>10</v>
      </c>
      <c r="G3539" s="111" t="s">
        <v>280</v>
      </c>
      <c r="H3539" s="112">
        <v>63285</v>
      </c>
    </row>
    <row r="3540" spans="1:8" ht="15">
      <c r="A3540" s="108" t="s">
        <v>1188</v>
      </c>
      <c r="B3540" s="109">
        <v>40067</v>
      </c>
      <c r="C3540" s="110">
        <v>2009</v>
      </c>
      <c r="D3540" s="111" t="s">
        <v>230</v>
      </c>
      <c r="E3540" s="111">
        <v>2</v>
      </c>
      <c r="F3540" s="111">
        <v>11</v>
      </c>
      <c r="G3540" s="111" t="s">
        <v>281</v>
      </c>
      <c r="H3540" s="112">
        <v>32711</v>
      </c>
    </row>
    <row r="3541" spans="1:8" ht="15">
      <c r="A3541" s="108" t="s">
        <v>1188</v>
      </c>
      <c r="B3541" s="109">
        <v>40068</v>
      </c>
      <c r="C3541" s="110">
        <v>2009</v>
      </c>
      <c r="D3541" s="111" t="s">
        <v>230</v>
      </c>
      <c r="E3541" s="111">
        <v>2</v>
      </c>
      <c r="F3541" s="111">
        <v>12</v>
      </c>
      <c r="G3541" s="111" t="s">
        <v>282</v>
      </c>
      <c r="H3541" s="112">
        <v>69288</v>
      </c>
    </row>
    <row r="3542" spans="1:8" ht="15">
      <c r="A3542" s="108" t="s">
        <v>1188</v>
      </c>
      <c r="B3542" s="109">
        <v>40069</v>
      </c>
      <c r="C3542" s="110">
        <v>2009</v>
      </c>
      <c r="D3542" s="111" t="s">
        <v>230</v>
      </c>
      <c r="E3542" s="111">
        <v>2</v>
      </c>
      <c r="F3542" s="111">
        <v>13</v>
      </c>
      <c r="G3542" s="111" t="s">
        <v>1343</v>
      </c>
      <c r="H3542" s="112">
        <v>35098</v>
      </c>
    </row>
    <row r="3543" spans="1:8" ht="15">
      <c r="A3543" s="108" t="s">
        <v>1188</v>
      </c>
      <c r="B3543" s="109">
        <v>40070</v>
      </c>
      <c r="C3543" s="110">
        <v>2009</v>
      </c>
      <c r="D3543" s="111" t="s">
        <v>230</v>
      </c>
      <c r="E3543" s="111">
        <v>2</v>
      </c>
      <c r="F3543" s="111">
        <v>14</v>
      </c>
      <c r="G3543" s="111" t="s">
        <v>1342</v>
      </c>
      <c r="H3543" s="112">
        <v>51929</v>
      </c>
    </row>
    <row r="3544" spans="1:8" ht="15">
      <c r="A3544" s="108" t="s">
        <v>1188</v>
      </c>
      <c r="B3544" s="109">
        <v>40071</v>
      </c>
      <c r="C3544" s="110">
        <v>2009</v>
      </c>
      <c r="D3544" s="111" t="s">
        <v>230</v>
      </c>
      <c r="E3544" s="111">
        <v>3</v>
      </c>
      <c r="F3544" s="111">
        <v>15</v>
      </c>
      <c r="G3544" s="111" t="s">
        <v>278</v>
      </c>
      <c r="H3544" s="112">
        <v>70543</v>
      </c>
    </row>
    <row r="3545" spans="1:8" ht="15">
      <c r="A3545" s="108" t="s">
        <v>1188</v>
      </c>
      <c r="B3545" s="109">
        <v>40072</v>
      </c>
      <c r="C3545" s="110">
        <v>2009</v>
      </c>
      <c r="D3545" s="111" t="s">
        <v>230</v>
      </c>
      <c r="E3545" s="111">
        <v>3</v>
      </c>
      <c r="F3545" s="111">
        <v>16</v>
      </c>
      <c r="G3545" s="111" t="s">
        <v>279</v>
      </c>
      <c r="H3545" s="112">
        <v>79316</v>
      </c>
    </row>
    <row r="3546" spans="1:8" ht="15">
      <c r="A3546" s="108" t="s">
        <v>1188</v>
      </c>
      <c r="B3546" s="109">
        <v>40073</v>
      </c>
      <c r="C3546" s="110">
        <v>2009</v>
      </c>
      <c r="D3546" s="111" t="s">
        <v>230</v>
      </c>
      <c r="E3546" s="111">
        <v>3</v>
      </c>
      <c r="F3546" s="111">
        <v>17</v>
      </c>
      <c r="G3546" s="111" t="s">
        <v>280</v>
      </c>
      <c r="H3546" s="112">
        <v>76401</v>
      </c>
    </row>
    <row r="3547" spans="1:8" ht="15">
      <c r="A3547" s="108" t="s">
        <v>1188</v>
      </c>
      <c r="B3547" s="109">
        <v>40074</v>
      </c>
      <c r="C3547" s="110">
        <v>2009</v>
      </c>
      <c r="D3547" s="111" t="s">
        <v>230</v>
      </c>
      <c r="E3547" s="111">
        <v>3</v>
      </c>
      <c r="F3547" s="111">
        <v>18</v>
      </c>
      <c r="G3547" s="111" t="s">
        <v>281</v>
      </c>
      <c r="H3547" s="112">
        <v>24683</v>
      </c>
    </row>
    <row r="3548" spans="1:8" ht="15">
      <c r="A3548" s="108" t="s">
        <v>1188</v>
      </c>
      <c r="B3548" s="109">
        <v>40075</v>
      </c>
      <c r="C3548" s="110">
        <v>2009</v>
      </c>
      <c r="D3548" s="111" t="s">
        <v>230</v>
      </c>
      <c r="E3548" s="111">
        <v>3</v>
      </c>
      <c r="F3548" s="111">
        <v>19</v>
      </c>
      <c r="G3548" s="111" t="s">
        <v>282</v>
      </c>
      <c r="H3548" s="112">
        <v>46998</v>
      </c>
    </row>
    <row r="3549" spans="1:8" ht="15">
      <c r="A3549" s="108" t="s">
        <v>1188</v>
      </c>
      <c r="B3549" s="109">
        <v>40076</v>
      </c>
      <c r="C3549" s="110">
        <v>2009</v>
      </c>
      <c r="D3549" s="111" t="s">
        <v>230</v>
      </c>
      <c r="E3549" s="111">
        <v>3</v>
      </c>
      <c r="F3549" s="111">
        <v>20</v>
      </c>
      <c r="G3549" s="111" t="s">
        <v>1343</v>
      </c>
      <c r="H3549" s="112">
        <v>52741</v>
      </c>
    </row>
    <row r="3550" spans="1:8" ht="15">
      <c r="A3550" s="108" t="s">
        <v>1188</v>
      </c>
      <c r="B3550" s="109">
        <v>40077</v>
      </c>
      <c r="C3550" s="110">
        <v>2009</v>
      </c>
      <c r="D3550" s="111" t="s">
        <v>230</v>
      </c>
      <c r="E3550" s="111">
        <v>3</v>
      </c>
      <c r="F3550" s="111">
        <v>21</v>
      </c>
      <c r="G3550" s="111" t="s">
        <v>1342</v>
      </c>
      <c r="H3550" s="112">
        <v>25573</v>
      </c>
    </row>
    <row r="3551" spans="1:8" ht="15">
      <c r="A3551" s="108" t="s">
        <v>1188</v>
      </c>
      <c r="B3551" s="109">
        <v>40078</v>
      </c>
      <c r="C3551" s="110">
        <v>2009</v>
      </c>
      <c r="D3551" s="111" t="s">
        <v>230</v>
      </c>
      <c r="E3551" s="111">
        <v>4</v>
      </c>
      <c r="F3551" s="111">
        <v>22</v>
      </c>
      <c r="G3551" s="111" t="s">
        <v>278</v>
      </c>
      <c r="H3551" s="112">
        <v>32603</v>
      </c>
    </row>
    <row r="3552" spans="1:8" ht="15">
      <c r="A3552" s="108" t="s">
        <v>1188</v>
      </c>
      <c r="B3552" s="109">
        <v>40079</v>
      </c>
      <c r="C3552" s="110">
        <v>2009</v>
      </c>
      <c r="D3552" s="111" t="s">
        <v>230</v>
      </c>
      <c r="E3552" s="111">
        <v>4</v>
      </c>
      <c r="F3552" s="111">
        <v>23</v>
      </c>
      <c r="G3552" s="111" t="s">
        <v>279</v>
      </c>
      <c r="H3552" s="112">
        <v>85336</v>
      </c>
    </row>
    <row r="3553" spans="1:8" ht="15">
      <c r="A3553" s="108" t="s">
        <v>1188</v>
      </c>
      <c r="B3553" s="109">
        <v>40080</v>
      </c>
      <c r="C3553" s="110">
        <v>2009</v>
      </c>
      <c r="D3553" s="111" t="s">
        <v>230</v>
      </c>
      <c r="E3553" s="111">
        <v>4</v>
      </c>
      <c r="F3553" s="111">
        <v>24</v>
      </c>
      <c r="G3553" s="111" t="s">
        <v>280</v>
      </c>
      <c r="H3553" s="112">
        <v>59924</v>
      </c>
    </row>
    <row r="3554" spans="1:8" ht="15">
      <c r="A3554" s="108" t="s">
        <v>1188</v>
      </c>
      <c r="B3554" s="109">
        <v>40081</v>
      </c>
      <c r="C3554" s="110">
        <v>2009</v>
      </c>
      <c r="D3554" s="111" t="s">
        <v>230</v>
      </c>
      <c r="E3554" s="111">
        <v>4</v>
      </c>
      <c r="F3554" s="111">
        <v>25</v>
      </c>
      <c r="G3554" s="111" t="s">
        <v>281</v>
      </c>
      <c r="H3554" s="112">
        <v>58895</v>
      </c>
    </row>
    <row r="3555" spans="1:8" ht="15">
      <c r="A3555" s="108" t="s">
        <v>1188</v>
      </c>
      <c r="B3555" s="109">
        <v>40082</v>
      </c>
      <c r="C3555" s="110">
        <v>2009</v>
      </c>
      <c r="D3555" s="111" t="s">
        <v>230</v>
      </c>
      <c r="E3555" s="111">
        <v>4</v>
      </c>
      <c r="F3555" s="111">
        <v>26</v>
      </c>
      <c r="G3555" s="111" t="s">
        <v>282</v>
      </c>
      <c r="H3555" s="112">
        <v>33753</v>
      </c>
    </row>
    <row r="3556" spans="1:8" ht="15">
      <c r="A3556" s="108" t="s">
        <v>1188</v>
      </c>
      <c r="B3556" s="109">
        <v>40083</v>
      </c>
      <c r="C3556" s="110">
        <v>2009</v>
      </c>
      <c r="D3556" s="111" t="s">
        <v>230</v>
      </c>
      <c r="E3556" s="111">
        <v>4</v>
      </c>
      <c r="F3556" s="111">
        <v>27</v>
      </c>
      <c r="G3556" s="111" t="s">
        <v>1343</v>
      </c>
      <c r="H3556" s="112">
        <v>52483</v>
      </c>
    </row>
    <row r="3557" spans="1:8" ht="15">
      <c r="A3557" s="108" t="s">
        <v>1188</v>
      </c>
      <c r="B3557" s="109">
        <v>40084</v>
      </c>
      <c r="C3557" s="110">
        <v>2009</v>
      </c>
      <c r="D3557" s="111" t="s">
        <v>230</v>
      </c>
      <c r="E3557" s="111">
        <v>4</v>
      </c>
      <c r="F3557" s="111">
        <v>28</v>
      </c>
      <c r="G3557" s="111" t="s">
        <v>1342</v>
      </c>
      <c r="H3557" s="112">
        <v>41592</v>
      </c>
    </row>
    <row r="3558" spans="1:8" ht="15">
      <c r="A3558" s="108" t="s">
        <v>1188</v>
      </c>
      <c r="B3558" s="109">
        <v>40085</v>
      </c>
      <c r="C3558" s="110">
        <v>2009</v>
      </c>
      <c r="D3558" s="111" t="s">
        <v>230</v>
      </c>
      <c r="E3558" s="111">
        <v>5</v>
      </c>
      <c r="F3558" s="111">
        <v>29</v>
      </c>
      <c r="G3558" s="111" t="s">
        <v>278</v>
      </c>
      <c r="H3558" s="112">
        <v>22414</v>
      </c>
    </row>
    <row r="3559" spans="1:8" ht="15">
      <c r="A3559" s="108" t="s">
        <v>1188</v>
      </c>
      <c r="B3559" s="109">
        <v>40086</v>
      </c>
      <c r="C3559" s="110">
        <v>2009</v>
      </c>
      <c r="D3559" s="111" t="s">
        <v>230</v>
      </c>
      <c r="E3559" s="111">
        <v>5</v>
      </c>
      <c r="F3559" s="111">
        <v>30</v>
      </c>
      <c r="G3559" s="111" t="s">
        <v>279</v>
      </c>
      <c r="H3559" s="112">
        <v>66998</v>
      </c>
    </row>
    <row r="3560" spans="1:8" ht="15">
      <c r="A3560" s="108" t="s">
        <v>1188</v>
      </c>
      <c r="B3560" s="109">
        <v>40087</v>
      </c>
      <c r="C3560" s="110">
        <v>2009</v>
      </c>
      <c r="D3560" s="111" t="s">
        <v>231</v>
      </c>
      <c r="E3560" s="111">
        <v>1</v>
      </c>
      <c r="F3560" s="111">
        <v>1</v>
      </c>
      <c r="G3560" s="111" t="s">
        <v>280</v>
      </c>
      <c r="H3560" s="112">
        <v>31529</v>
      </c>
    </row>
    <row r="3561" spans="1:8" ht="15">
      <c r="A3561" s="108" t="s">
        <v>1188</v>
      </c>
      <c r="B3561" s="109">
        <v>40088</v>
      </c>
      <c r="C3561" s="110">
        <v>2009</v>
      </c>
      <c r="D3561" s="111" t="s">
        <v>231</v>
      </c>
      <c r="E3561" s="111">
        <v>1</v>
      </c>
      <c r="F3561" s="111">
        <v>2</v>
      </c>
      <c r="G3561" s="111" t="s">
        <v>281</v>
      </c>
      <c r="H3561" s="112">
        <v>68160</v>
      </c>
    </row>
    <row r="3562" spans="1:8" ht="15">
      <c r="A3562" s="108" t="s">
        <v>1188</v>
      </c>
      <c r="B3562" s="109">
        <v>40089</v>
      </c>
      <c r="C3562" s="110">
        <v>2009</v>
      </c>
      <c r="D3562" s="111" t="s">
        <v>231</v>
      </c>
      <c r="E3562" s="111">
        <v>1</v>
      </c>
      <c r="F3562" s="111">
        <v>3</v>
      </c>
      <c r="G3562" s="111" t="s">
        <v>282</v>
      </c>
      <c r="H3562" s="112">
        <v>39970</v>
      </c>
    </row>
    <row r="3563" spans="1:8" ht="15">
      <c r="A3563" s="108" t="s">
        <v>1188</v>
      </c>
      <c r="B3563" s="109">
        <v>40090</v>
      </c>
      <c r="C3563" s="110">
        <v>2009</v>
      </c>
      <c r="D3563" s="111" t="s">
        <v>231</v>
      </c>
      <c r="E3563" s="111">
        <v>1</v>
      </c>
      <c r="F3563" s="111">
        <v>4</v>
      </c>
      <c r="G3563" s="111" t="s">
        <v>1343</v>
      </c>
      <c r="H3563" s="112">
        <v>72436</v>
      </c>
    </row>
    <row r="3564" spans="1:8" ht="15">
      <c r="A3564" s="108" t="s">
        <v>1188</v>
      </c>
      <c r="B3564" s="109">
        <v>40091</v>
      </c>
      <c r="C3564" s="110">
        <v>2009</v>
      </c>
      <c r="D3564" s="111" t="s">
        <v>231</v>
      </c>
      <c r="E3564" s="111">
        <v>1</v>
      </c>
      <c r="F3564" s="111">
        <v>5</v>
      </c>
      <c r="G3564" s="111" t="s">
        <v>1342</v>
      </c>
      <c r="H3564" s="112">
        <v>67360</v>
      </c>
    </row>
    <row r="3565" spans="1:8" ht="15">
      <c r="A3565" s="108" t="s">
        <v>1188</v>
      </c>
      <c r="B3565" s="109">
        <v>40092</v>
      </c>
      <c r="C3565" s="110">
        <v>2009</v>
      </c>
      <c r="D3565" s="111" t="s">
        <v>231</v>
      </c>
      <c r="E3565" s="111">
        <v>1</v>
      </c>
      <c r="F3565" s="111">
        <v>6</v>
      </c>
      <c r="G3565" s="111" t="s">
        <v>278</v>
      </c>
      <c r="H3565" s="112">
        <v>28598</v>
      </c>
    </row>
    <row r="3566" spans="1:8" ht="15">
      <c r="A3566" s="108" t="s">
        <v>1188</v>
      </c>
      <c r="B3566" s="109">
        <v>40093</v>
      </c>
      <c r="C3566" s="110">
        <v>2009</v>
      </c>
      <c r="D3566" s="111" t="s">
        <v>231</v>
      </c>
      <c r="E3566" s="111">
        <v>1</v>
      </c>
      <c r="F3566" s="111">
        <v>7</v>
      </c>
      <c r="G3566" s="111" t="s">
        <v>279</v>
      </c>
      <c r="H3566" s="112">
        <v>57330</v>
      </c>
    </row>
    <row r="3567" spans="1:8" ht="15">
      <c r="A3567" s="108" t="s">
        <v>1188</v>
      </c>
      <c r="B3567" s="109">
        <v>40094</v>
      </c>
      <c r="C3567" s="110">
        <v>2009</v>
      </c>
      <c r="D3567" s="111" t="s">
        <v>231</v>
      </c>
      <c r="E3567" s="111">
        <v>2</v>
      </c>
      <c r="F3567" s="111">
        <v>8</v>
      </c>
      <c r="G3567" s="111" t="s">
        <v>280</v>
      </c>
      <c r="H3567" s="112">
        <v>28672</v>
      </c>
    </row>
    <row r="3568" spans="1:8" ht="15">
      <c r="A3568" s="108" t="s">
        <v>1188</v>
      </c>
      <c r="B3568" s="109">
        <v>40095</v>
      </c>
      <c r="C3568" s="110">
        <v>2009</v>
      </c>
      <c r="D3568" s="111" t="s">
        <v>231</v>
      </c>
      <c r="E3568" s="111">
        <v>2</v>
      </c>
      <c r="F3568" s="111">
        <v>9</v>
      </c>
      <c r="G3568" s="111" t="s">
        <v>281</v>
      </c>
      <c r="H3568" s="112">
        <v>56727</v>
      </c>
    </row>
    <row r="3569" spans="1:8" ht="15">
      <c r="A3569" s="108" t="s">
        <v>1188</v>
      </c>
      <c r="B3569" s="109">
        <v>40096</v>
      </c>
      <c r="C3569" s="110">
        <v>2009</v>
      </c>
      <c r="D3569" s="111" t="s">
        <v>231</v>
      </c>
      <c r="E3569" s="111">
        <v>2</v>
      </c>
      <c r="F3569" s="111">
        <v>10</v>
      </c>
      <c r="G3569" s="111" t="s">
        <v>282</v>
      </c>
      <c r="H3569" s="112">
        <v>42364</v>
      </c>
    </row>
    <row r="3570" spans="1:8" ht="15">
      <c r="A3570" s="108" t="s">
        <v>1188</v>
      </c>
      <c r="B3570" s="109">
        <v>40097</v>
      </c>
      <c r="C3570" s="110">
        <v>2009</v>
      </c>
      <c r="D3570" s="111" t="s">
        <v>231</v>
      </c>
      <c r="E3570" s="111">
        <v>2</v>
      </c>
      <c r="F3570" s="111">
        <v>11</v>
      </c>
      <c r="G3570" s="111" t="s">
        <v>1343</v>
      </c>
      <c r="H3570" s="112">
        <v>20146</v>
      </c>
    </row>
    <row r="3571" spans="1:8" ht="15">
      <c r="A3571" s="108" t="s">
        <v>1188</v>
      </c>
      <c r="B3571" s="109">
        <v>40098</v>
      </c>
      <c r="C3571" s="110">
        <v>2009</v>
      </c>
      <c r="D3571" s="111" t="s">
        <v>231</v>
      </c>
      <c r="E3571" s="111">
        <v>2</v>
      </c>
      <c r="F3571" s="111">
        <v>12</v>
      </c>
      <c r="G3571" s="111" t="s">
        <v>1342</v>
      </c>
      <c r="H3571" s="112">
        <v>82789</v>
      </c>
    </row>
    <row r="3572" spans="1:8" ht="15">
      <c r="A3572" s="108" t="s">
        <v>1188</v>
      </c>
      <c r="B3572" s="109">
        <v>40099</v>
      </c>
      <c r="C3572" s="110">
        <v>2009</v>
      </c>
      <c r="D3572" s="111" t="s">
        <v>231</v>
      </c>
      <c r="E3572" s="111">
        <v>2</v>
      </c>
      <c r="F3572" s="111">
        <v>13</v>
      </c>
      <c r="G3572" s="111" t="s">
        <v>278</v>
      </c>
      <c r="H3572" s="112">
        <v>50057</v>
      </c>
    </row>
    <row r="3573" spans="1:8" ht="15">
      <c r="A3573" s="108" t="s">
        <v>1188</v>
      </c>
      <c r="B3573" s="109">
        <v>40100</v>
      </c>
      <c r="C3573" s="110">
        <v>2009</v>
      </c>
      <c r="D3573" s="111" t="s">
        <v>231</v>
      </c>
      <c r="E3573" s="111">
        <v>2</v>
      </c>
      <c r="F3573" s="111">
        <v>14</v>
      </c>
      <c r="G3573" s="111" t="s">
        <v>279</v>
      </c>
      <c r="H3573" s="112">
        <v>76014</v>
      </c>
    </row>
    <row r="3574" spans="1:8" ht="15">
      <c r="A3574" s="108" t="s">
        <v>1188</v>
      </c>
      <c r="B3574" s="109">
        <v>40101</v>
      </c>
      <c r="C3574" s="110">
        <v>2009</v>
      </c>
      <c r="D3574" s="111" t="s">
        <v>231</v>
      </c>
      <c r="E3574" s="111">
        <v>3</v>
      </c>
      <c r="F3574" s="111">
        <v>15</v>
      </c>
      <c r="G3574" s="111" t="s">
        <v>280</v>
      </c>
      <c r="H3574" s="112">
        <v>81137</v>
      </c>
    </row>
    <row r="3575" spans="1:8" ht="15">
      <c r="A3575" s="108" t="s">
        <v>1188</v>
      </c>
      <c r="B3575" s="109">
        <v>40102</v>
      </c>
      <c r="C3575" s="110">
        <v>2009</v>
      </c>
      <c r="D3575" s="111" t="s">
        <v>231</v>
      </c>
      <c r="E3575" s="111">
        <v>3</v>
      </c>
      <c r="F3575" s="111">
        <v>16</v>
      </c>
      <c r="G3575" s="111" t="s">
        <v>281</v>
      </c>
      <c r="H3575" s="112">
        <v>77120</v>
      </c>
    </row>
    <row r="3576" spans="1:8" ht="15">
      <c r="A3576" s="108" t="s">
        <v>1188</v>
      </c>
      <c r="B3576" s="109">
        <v>40103</v>
      </c>
      <c r="C3576" s="110">
        <v>2009</v>
      </c>
      <c r="D3576" s="111" t="s">
        <v>231</v>
      </c>
      <c r="E3576" s="111">
        <v>3</v>
      </c>
      <c r="F3576" s="111">
        <v>17</v>
      </c>
      <c r="G3576" s="111" t="s">
        <v>282</v>
      </c>
      <c r="H3576" s="112">
        <v>79315</v>
      </c>
    </row>
    <row r="3577" spans="1:8" ht="15">
      <c r="A3577" s="108" t="s">
        <v>1188</v>
      </c>
      <c r="B3577" s="109">
        <v>40104</v>
      </c>
      <c r="C3577" s="110">
        <v>2009</v>
      </c>
      <c r="D3577" s="111" t="s">
        <v>231</v>
      </c>
      <c r="E3577" s="111">
        <v>3</v>
      </c>
      <c r="F3577" s="111">
        <v>18</v>
      </c>
      <c r="G3577" s="111" t="s">
        <v>1343</v>
      </c>
      <c r="H3577" s="112">
        <v>73091</v>
      </c>
    </row>
    <row r="3578" spans="1:8" ht="15">
      <c r="A3578" s="108" t="s">
        <v>1188</v>
      </c>
      <c r="B3578" s="109">
        <v>40105</v>
      </c>
      <c r="C3578" s="110">
        <v>2009</v>
      </c>
      <c r="D3578" s="111" t="s">
        <v>231</v>
      </c>
      <c r="E3578" s="111">
        <v>3</v>
      </c>
      <c r="F3578" s="111">
        <v>19</v>
      </c>
      <c r="G3578" s="111" t="s">
        <v>1342</v>
      </c>
      <c r="H3578" s="112">
        <v>66100</v>
      </c>
    </row>
    <row r="3579" spans="1:8" ht="15">
      <c r="A3579" s="108" t="s">
        <v>1188</v>
      </c>
      <c r="B3579" s="109">
        <v>40106</v>
      </c>
      <c r="C3579" s="110">
        <v>2009</v>
      </c>
      <c r="D3579" s="111" t="s">
        <v>231</v>
      </c>
      <c r="E3579" s="111">
        <v>3</v>
      </c>
      <c r="F3579" s="111">
        <v>20</v>
      </c>
      <c r="G3579" s="111" t="s">
        <v>278</v>
      </c>
      <c r="H3579" s="112">
        <v>18806</v>
      </c>
    </row>
    <row r="3580" spans="1:8" ht="15">
      <c r="A3580" s="108" t="s">
        <v>1188</v>
      </c>
      <c r="B3580" s="109">
        <v>40107</v>
      </c>
      <c r="C3580" s="110">
        <v>2009</v>
      </c>
      <c r="D3580" s="111" t="s">
        <v>231</v>
      </c>
      <c r="E3580" s="111">
        <v>3</v>
      </c>
      <c r="F3580" s="111">
        <v>21</v>
      </c>
      <c r="G3580" s="111" t="s">
        <v>279</v>
      </c>
      <c r="H3580" s="112">
        <v>81479</v>
      </c>
    </row>
    <row r="3581" spans="1:8" ht="15">
      <c r="A3581" s="108" t="s">
        <v>1188</v>
      </c>
      <c r="B3581" s="109">
        <v>40108</v>
      </c>
      <c r="C3581" s="110">
        <v>2009</v>
      </c>
      <c r="D3581" s="111" t="s">
        <v>231</v>
      </c>
      <c r="E3581" s="111">
        <v>4</v>
      </c>
      <c r="F3581" s="111">
        <v>22</v>
      </c>
      <c r="G3581" s="111" t="s">
        <v>280</v>
      </c>
      <c r="H3581" s="112">
        <v>22369</v>
      </c>
    </row>
    <row r="3582" spans="1:8" ht="15">
      <c r="A3582" s="108" t="s">
        <v>1188</v>
      </c>
      <c r="B3582" s="109">
        <v>40109</v>
      </c>
      <c r="C3582" s="110">
        <v>2009</v>
      </c>
      <c r="D3582" s="111" t="s">
        <v>231</v>
      </c>
      <c r="E3582" s="111">
        <v>4</v>
      </c>
      <c r="F3582" s="111">
        <v>23</v>
      </c>
      <c r="G3582" s="111" t="s">
        <v>281</v>
      </c>
      <c r="H3582" s="112">
        <v>72289</v>
      </c>
    </row>
    <row r="3583" spans="1:8" ht="15">
      <c r="A3583" s="108" t="s">
        <v>1188</v>
      </c>
      <c r="B3583" s="109">
        <v>40110</v>
      </c>
      <c r="C3583" s="110">
        <v>2009</v>
      </c>
      <c r="D3583" s="111" t="s">
        <v>231</v>
      </c>
      <c r="E3583" s="111">
        <v>4</v>
      </c>
      <c r="F3583" s="111">
        <v>24</v>
      </c>
      <c r="G3583" s="111" t="s">
        <v>282</v>
      </c>
      <c r="H3583" s="112">
        <v>75909</v>
      </c>
    </row>
    <row r="3584" spans="1:8" ht="15">
      <c r="A3584" s="108" t="s">
        <v>1188</v>
      </c>
      <c r="B3584" s="109">
        <v>40111</v>
      </c>
      <c r="C3584" s="110">
        <v>2009</v>
      </c>
      <c r="D3584" s="111" t="s">
        <v>231</v>
      </c>
      <c r="E3584" s="111">
        <v>4</v>
      </c>
      <c r="F3584" s="111">
        <v>25</v>
      </c>
      <c r="G3584" s="111" t="s">
        <v>1343</v>
      </c>
      <c r="H3584" s="112">
        <v>88104</v>
      </c>
    </row>
    <row r="3585" spans="1:8" ht="15">
      <c r="A3585" s="108" t="s">
        <v>1188</v>
      </c>
      <c r="B3585" s="109">
        <v>40112</v>
      </c>
      <c r="C3585" s="110">
        <v>2009</v>
      </c>
      <c r="D3585" s="111" t="s">
        <v>231</v>
      </c>
      <c r="E3585" s="111">
        <v>4</v>
      </c>
      <c r="F3585" s="111">
        <v>26</v>
      </c>
      <c r="G3585" s="111" t="s">
        <v>1342</v>
      </c>
      <c r="H3585" s="112">
        <v>42459</v>
      </c>
    </row>
    <row r="3586" spans="1:8" ht="15">
      <c r="A3586" s="108" t="s">
        <v>1188</v>
      </c>
      <c r="B3586" s="109">
        <v>40113</v>
      </c>
      <c r="C3586" s="110">
        <v>2009</v>
      </c>
      <c r="D3586" s="111" t="s">
        <v>231</v>
      </c>
      <c r="E3586" s="111">
        <v>4</v>
      </c>
      <c r="F3586" s="111">
        <v>27</v>
      </c>
      <c r="G3586" s="111" t="s">
        <v>278</v>
      </c>
      <c r="H3586" s="112">
        <v>63996</v>
      </c>
    </row>
    <row r="3587" spans="1:8" ht="15">
      <c r="A3587" s="108" t="s">
        <v>1188</v>
      </c>
      <c r="B3587" s="109">
        <v>40114</v>
      </c>
      <c r="C3587" s="110">
        <v>2009</v>
      </c>
      <c r="D3587" s="111" t="s">
        <v>231</v>
      </c>
      <c r="E3587" s="111">
        <v>4</v>
      </c>
      <c r="F3587" s="111">
        <v>28</v>
      </c>
      <c r="G3587" s="111" t="s">
        <v>279</v>
      </c>
      <c r="H3587" s="112">
        <v>34100</v>
      </c>
    </row>
    <row r="3588" spans="1:8" ht="15">
      <c r="A3588" s="108" t="s">
        <v>1188</v>
      </c>
      <c r="B3588" s="109">
        <v>40115</v>
      </c>
      <c r="C3588" s="110">
        <v>2009</v>
      </c>
      <c r="D3588" s="111" t="s">
        <v>231</v>
      </c>
      <c r="E3588" s="111">
        <v>5</v>
      </c>
      <c r="F3588" s="111">
        <v>29</v>
      </c>
      <c r="G3588" s="111" t="s">
        <v>280</v>
      </c>
      <c r="H3588" s="112">
        <v>18305</v>
      </c>
    </row>
    <row r="3589" spans="1:8" ht="15">
      <c r="A3589" s="108" t="s">
        <v>1188</v>
      </c>
      <c r="B3589" s="109">
        <v>40116</v>
      </c>
      <c r="C3589" s="110">
        <v>2009</v>
      </c>
      <c r="D3589" s="111" t="s">
        <v>231</v>
      </c>
      <c r="E3589" s="111">
        <v>5</v>
      </c>
      <c r="F3589" s="111">
        <v>30</v>
      </c>
      <c r="G3589" s="111" t="s">
        <v>281</v>
      </c>
      <c r="H3589" s="112">
        <v>59849</v>
      </c>
    </row>
    <row r="3590" spans="1:8" ht="15">
      <c r="A3590" s="108" t="s">
        <v>1188</v>
      </c>
      <c r="B3590" s="109">
        <v>40117</v>
      </c>
      <c r="C3590" s="110">
        <v>2009</v>
      </c>
      <c r="D3590" s="111" t="s">
        <v>231</v>
      </c>
      <c r="E3590" s="111">
        <v>5</v>
      </c>
      <c r="F3590" s="111">
        <v>31</v>
      </c>
      <c r="G3590" s="111" t="s">
        <v>282</v>
      </c>
      <c r="H3590" s="112">
        <v>66961</v>
      </c>
    </row>
    <row r="3591" spans="1:8" ht="15">
      <c r="A3591" s="108" t="s">
        <v>1188</v>
      </c>
      <c r="B3591" s="109">
        <v>40118</v>
      </c>
      <c r="C3591" s="110">
        <v>2009</v>
      </c>
      <c r="D3591" s="111" t="s">
        <v>232</v>
      </c>
      <c r="E3591" s="111">
        <v>1</v>
      </c>
      <c r="F3591" s="111">
        <v>1</v>
      </c>
      <c r="G3591" s="111" t="s">
        <v>1343</v>
      </c>
      <c r="H3591" s="112">
        <v>87868</v>
      </c>
    </row>
    <row r="3592" spans="1:8" ht="15">
      <c r="A3592" s="108" t="s">
        <v>1188</v>
      </c>
      <c r="B3592" s="109">
        <v>40119</v>
      </c>
      <c r="C3592" s="110">
        <v>2009</v>
      </c>
      <c r="D3592" s="111" t="s">
        <v>232</v>
      </c>
      <c r="E3592" s="111">
        <v>1</v>
      </c>
      <c r="F3592" s="111">
        <v>2</v>
      </c>
      <c r="G3592" s="111" t="s">
        <v>1342</v>
      </c>
      <c r="H3592" s="112">
        <v>106715</v>
      </c>
    </row>
    <row r="3593" spans="1:8" ht="15">
      <c r="A3593" s="108" t="s">
        <v>1188</v>
      </c>
      <c r="B3593" s="109">
        <v>40120</v>
      </c>
      <c r="C3593" s="110">
        <v>2009</v>
      </c>
      <c r="D3593" s="111" t="s">
        <v>232</v>
      </c>
      <c r="E3593" s="111">
        <v>1</v>
      </c>
      <c r="F3593" s="111">
        <v>3</v>
      </c>
      <c r="G3593" s="111" t="s">
        <v>278</v>
      </c>
      <c r="H3593" s="112">
        <v>135134</v>
      </c>
    </row>
    <row r="3594" spans="1:8" ht="15">
      <c r="A3594" s="108" t="s">
        <v>1188</v>
      </c>
      <c r="B3594" s="109">
        <v>40121</v>
      </c>
      <c r="C3594" s="110">
        <v>2009</v>
      </c>
      <c r="D3594" s="111" t="s">
        <v>232</v>
      </c>
      <c r="E3594" s="111">
        <v>1</v>
      </c>
      <c r="F3594" s="111">
        <v>4</v>
      </c>
      <c r="G3594" s="111" t="s">
        <v>279</v>
      </c>
      <c r="H3594" s="112">
        <v>141465</v>
      </c>
    </row>
    <row r="3595" spans="1:8" ht="15">
      <c r="A3595" s="108" t="s">
        <v>1188</v>
      </c>
      <c r="B3595" s="109">
        <v>40122</v>
      </c>
      <c r="C3595" s="110">
        <v>2009</v>
      </c>
      <c r="D3595" s="111" t="s">
        <v>232</v>
      </c>
      <c r="E3595" s="111">
        <v>1</v>
      </c>
      <c r="F3595" s="111">
        <v>5</v>
      </c>
      <c r="G3595" s="111" t="s">
        <v>280</v>
      </c>
      <c r="H3595" s="112">
        <v>46855</v>
      </c>
    </row>
    <row r="3596" spans="1:8" ht="15">
      <c r="A3596" s="108" t="s">
        <v>1188</v>
      </c>
      <c r="B3596" s="109">
        <v>40123</v>
      </c>
      <c r="C3596" s="110">
        <v>2009</v>
      </c>
      <c r="D3596" s="111" t="s">
        <v>232</v>
      </c>
      <c r="E3596" s="111">
        <v>1</v>
      </c>
      <c r="F3596" s="111">
        <v>6</v>
      </c>
      <c r="G3596" s="111" t="s">
        <v>281</v>
      </c>
      <c r="H3596" s="112">
        <v>55041</v>
      </c>
    </row>
    <row r="3597" spans="1:8" ht="15">
      <c r="A3597" s="108" t="s">
        <v>1188</v>
      </c>
      <c r="B3597" s="109">
        <v>40124</v>
      </c>
      <c r="C3597" s="110">
        <v>2009</v>
      </c>
      <c r="D3597" s="111" t="s">
        <v>232</v>
      </c>
      <c r="E3597" s="111">
        <v>1</v>
      </c>
      <c r="F3597" s="111">
        <v>7</v>
      </c>
      <c r="G3597" s="111" t="s">
        <v>282</v>
      </c>
      <c r="H3597" s="112">
        <v>52968</v>
      </c>
    </row>
    <row r="3598" spans="1:8" ht="15">
      <c r="A3598" s="108" t="s">
        <v>1188</v>
      </c>
      <c r="B3598" s="109">
        <v>40125</v>
      </c>
      <c r="C3598" s="110">
        <v>2009</v>
      </c>
      <c r="D3598" s="111" t="s">
        <v>232</v>
      </c>
      <c r="E3598" s="111">
        <v>2</v>
      </c>
      <c r="F3598" s="111">
        <v>8</v>
      </c>
      <c r="G3598" s="111" t="s">
        <v>1343</v>
      </c>
      <c r="H3598" s="112">
        <v>117258</v>
      </c>
    </row>
    <row r="3599" spans="1:8" ht="15">
      <c r="A3599" s="108" t="s">
        <v>1188</v>
      </c>
      <c r="B3599" s="109">
        <v>40126</v>
      </c>
      <c r="C3599" s="110">
        <v>2009</v>
      </c>
      <c r="D3599" s="111" t="s">
        <v>232</v>
      </c>
      <c r="E3599" s="111">
        <v>2</v>
      </c>
      <c r="F3599" s="111">
        <v>9</v>
      </c>
      <c r="G3599" s="111" t="s">
        <v>1342</v>
      </c>
      <c r="H3599" s="112">
        <v>152771</v>
      </c>
    </row>
    <row r="3600" spans="1:8" ht="15">
      <c r="A3600" s="108" t="s">
        <v>1188</v>
      </c>
      <c r="B3600" s="109">
        <v>40127</v>
      </c>
      <c r="C3600" s="110">
        <v>2009</v>
      </c>
      <c r="D3600" s="111" t="s">
        <v>232</v>
      </c>
      <c r="E3600" s="111">
        <v>2</v>
      </c>
      <c r="F3600" s="111">
        <v>10</v>
      </c>
      <c r="G3600" s="111" t="s">
        <v>278</v>
      </c>
      <c r="H3600" s="112">
        <v>93757</v>
      </c>
    </row>
    <row r="3601" spans="1:8" ht="15">
      <c r="A3601" s="108" t="s">
        <v>1188</v>
      </c>
      <c r="B3601" s="109">
        <v>40128</v>
      </c>
      <c r="C3601" s="110">
        <v>2009</v>
      </c>
      <c r="D3601" s="111" t="s">
        <v>232</v>
      </c>
      <c r="E3601" s="111">
        <v>2</v>
      </c>
      <c r="F3601" s="111">
        <v>11</v>
      </c>
      <c r="G3601" s="111" t="s">
        <v>279</v>
      </c>
      <c r="H3601" s="112">
        <v>67407</v>
      </c>
    </row>
    <row r="3602" spans="1:8" ht="15">
      <c r="A3602" s="108" t="s">
        <v>1188</v>
      </c>
      <c r="B3602" s="109">
        <v>40129</v>
      </c>
      <c r="C3602" s="110">
        <v>2009</v>
      </c>
      <c r="D3602" s="111" t="s">
        <v>232</v>
      </c>
      <c r="E3602" s="111">
        <v>2</v>
      </c>
      <c r="F3602" s="111">
        <v>12</v>
      </c>
      <c r="G3602" s="111" t="s">
        <v>280</v>
      </c>
      <c r="H3602" s="112">
        <v>124177</v>
      </c>
    </row>
    <row r="3603" spans="1:8" ht="15">
      <c r="A3603" s="108" t="s">
        <v>1188</v>
      </c>
      <c r="B3603" s="109">
        <v>40130</v>
      </c>
      <c r="C3603" s="110">
        <v>2009</v>
      </c>
      <c r="D3603" s="111" t="s">
        <v>232</v>
      </c>
      <c r="E3603" s="111">
        <v>2</v>
      </c>
      <c r="F3603" s="111">
        <v>13</v>
      </c>
      <c r="G3603" s="111" t="s">
        <v>281</v>
      </c>
      <c r="H3603" s="112">
        <v>129508</v>
      </c>
    </row>
    <row r="3604" spans="1:8" ht="15">
      <c r="A3604" s="108" t="s">
        <v>1188</v>
      </c>
      <c r="B3604" s="109">
        <v>40131</v>
      </c>
      <c r="C3604" s="110">
        <v>2009</v>
      </c>
      <c r="D3604" s="111" t="s">
        <v>232</v>
      </c>
      <c r="E3604" s="111">
        <v>2</v>
      </c>
      <c r="F3604" s="111">
        <v>14</v>
      </c>
      <c r="G3604" s="111" t="s">
        <v>282</v>
      </c>
      <c r="H3604" s="112">
        <v>89503</v>
      </c>
    </row>
    <row r="3605" spans="1:8" ht="15">
      <c r="A3605" s="108" t="s">
        <v>1188</v>
      </c>
      <c r="B3605" s="109">
        <v>40132</v>
      </c>
      <c r="C3605" s="110">
        <v>2009</v>
      </c>
      <c r="D3605" s="111" t="s">
        <v>232</v>
      </c>
      <c r="E3605" s="111">
        <v>3</v>
      </c>
      <c r="F3605" s="111">
        <v>15</v>
      </c>
      <c r="G3605" s="111" t="s">
        <v>1343</v>
      </c>
      <c r="H3605" s="112">
        <v>91681</v>
      </c>
    </row>
    <row r="3606" spans="1:8" ht="15">
      <c r="A3606" s="108" t="s">
        <v>1188</v>
      </c>
      <c r="B3606" s="109">
        <v>40133</v>
      </c>
      <c r="C3606" s="110">
        <v>2009</v>
      </c>
      <c r="D3606" s="111" t="s">
        <v>232</v>
      </c>
      <c r="E3606" s="111">
        <v>3</v>
      </c>
      <c r="F3606" s="111">
        <v>16</v>
      </c>
      <c r="G3606" s="111" t="s">
        <v>1342</v>
      </c>
      <c r="H3606" s="112">
        <v>137950</v>
      </c>
    </row>
    <row r="3607" spans="1:8" ht="15">
      <c r="A3607" s="108" t="s">
        <v>1188</v>
      </c>
      <c r="B3607" s="109">
        <v>40134</v>
      </c>
      <c r="C3607" s="110">
        <v>2009</v>
      </c>
      <c r="D3607" s="111" t="s">
        <v>232</v>
      </c>
      <c r="E3607" s="111">
        <v>3</v>
      </c>
      <c r="F3607" s="111">
        <v>17</v>
      </c>
      <c r="G3607" s="111" t="s">
        <v>278</v>
      </c>
      <c r="H3607" s="112">
        <v>122278</v>
      </c>
    </row>
    <row r="3608" spans="1:8" ht="15">
      <c r="A3608" s="108" t="s">
        <v>1188</v>
      </c>
      <c r="B3608" s="109">
        <v>40135</v>
      </c>
      <c r="C3608" s="110">
        <v>2009</v>
      </c>
      <c r="D3608" s="111" t="s">
        <v>232</v>
      </c>
      <c r="E3608" s="111">
        <v>3</v>
      </c>
      <c r="F3608" s="111">
        <v>18</v>
      </c>
      <c r="G3608" s="111" t="s">
        <v>279</v>
      </c>
      <c r="H3608" s="112">
        <v>66835</v>
      </c>
    </row>
    <row r="3609" spans="1:8" ht="15">
      <c r="A3609" s="108" t="s">
        <v>1188</v>
      </c>
      <c r="B3609" s="109">
        <v>40136</v>
      </c>
      <c r="C3609" s="110">
        <v>2009</v>
      </c>
      <c r="D3609" s="111" t="s">
        <v>232</v>
      </c>
      <c r="E3609" s="111">
        <v>3</v>
      </c>
      <c r="F3609" s="111">
        <v>19</v>
      </c>
      <c r="G3609" s="111" t="s">
        <v>280</v>
      </c>
      <c r="H3609" s="112">
        <v>107735</v>
      </c>
    </row>
    <row r="3610" spans="1:8" ht="15">
      <c r="A3610" s="108" t="s">
        <v>1188</v>
      </c>
      <c r="B3610" s="109">
        <v>40137</v>
      </c>
      <c r="C3610" s="110">
        <v>2009</v>
      </c>
      <c r="D3610" s="111" t="s">
        <v>232</v>
      </c>
      <c r="E3610" s="111">
        <v>3</v>
      </c>
      <c r="F3610" s="111">
        <v>20</v>
      </c>
      <c r="G3610" s="111" t="s">
        <v>281</v>
      </c>
      <c r="H3610" s="112">
        <v>70416</v>
      </c>
    </row>
    <row r="3611" spans="1:8" ht="15">
      <c r="A3611" s="108" t="s">
        <v>1188</v>
      </c>
      <c r="B3611" s="109">
        <v>40138</v>
      </c>
      <c r="C3611" s="110">
        <v>2009</v>
      </c>
      <c r="D3611" s="111" t="s">
        <v>232</v>
      </c>
      <c r="E3611" s="111">
        <v>3</v>
      </c>
      <c r="F3611" s="111">
        <v>21</v>
      </c>
      <c r="G3611" s="111" t="s">
        <v>282</v>
      </c>
      <c r="H3611" s="112">
        <v>92516</v>
      </c>
    </row>
    <row r="3612" spans="1:8" ht="15">
      <c r="A3612" s="108" t="s">
        <v>1188</v>
      </c>
      <c r="B3612" s="109">
        <v>40139</v>
      </c>
      <c r="C3612" s="110">
        <v>2009</v>
      </c>
      <c r="D3612" s="111" t="s">
        <v>232</v>
      </c>
      <c r="E3612" s="111">
        <v>4</v>
      </c>
      <c r="F3612" s="111">
        <v>22</v>
      </c>
      <c r="G3612" s="111" t="s">
        <v>1343</v>
      </c>
      <c r="H3612" s="112">
        <v>110027</v>
      </c>
    </row>
    <row r="3613" spans="1:8" ht="15">
      <c r="A3613" s="108" t="s">
        <v>1188</v>
      </c>
      <c r="B3613" s="109">
        <v>40140</v>
      </c>
      <c r="C3613" s="110">
        <v>2009</v>
      </c>
      <c r="D3613" s="111" t="s">
        <v>232</v>
      </c>
      <c r="E3613" s="111">
        <v>4</v>
      </c>
      <c r="F3613" s="111">
        <v>23</v>
      </c>
      <c r="G3613" s="111" t="s">
        <v>1342</v>
      </c>
      <c r="H3613" s="112">
        <v>141848</v>
      </c>
    </row>
    <row r="3614" spans="1:8" ht="15">
      <c r="A3614" s="108" t="s">
        <v>1188</v>
      </c>
      <c r="B3614" s="109">
        <v>40141</v>
      </c>
      <c r="C3614" s="110">
        <v>2009</v>
      </c>
      <c r="D3614" s="111" t="s">
        <v>232</v>
      </c>
      <c r="E3614" s="111">
        <v>4</v>
      </c>
      <c r="F3614" s="111">
        <v>24</v>
      </c>
      <c r="G3614" s="111" t="s">
        <v>278</v>
      </c>
      <c r="H3614" s="112">
        <v>158815</v>
      </c>
    </row>
    <row r="3615" spans="1:8" ht="15">
      <c r="A3615" s="108" t="s">
        <v>1188</v>
      </c>
      <c r="B3615" s="109">
        <v>40142</v>
      </c>
      <c r="C3615" s="110">
        <v>2009</v>
      </c>
      <c r="D3615" s="111" t="s">
        <v>232</v>
      </c>
      <c r="E3615" s="111">
        <v>4</v>
      </c>
      <c r="F3615" s="111">
        <v>25</v>
      </c>
      <c r="G3615" s="111" t="s">
        <v>279</v>
      </c>
      <c r="H3615" s="112">
        <v>118325</v>
      </c>
    </row>
    <row r="3616" spans="1:8" ht="15">
      <c r="A3616" s="108" t="s">
        <v>1188</v>
      </c>
      <c r="B3616" s="109">
        <v>40143</v>
      </c>
      <c r="C3616" s="110">
        <v>2009</v>
      </c>
      <c r="D3616" s="111" t="s">
        <v>232</v>
      </c>
      <c r="E3616" s="111">
        <v>4</v>
      </c>
      <c r="F3616" s="111">
        <v>26</v>
      </c>
      <c r="G3616" s="111" t="s">
        <v>280</v>
      </c>
      <c r="H3616" s="112">
        <v>91819</v>
      </c>
    </row>
    <row r="3617" spans="1:8" ht="15">
      <c r="A3617" s="108" t="s">
        <v>1188</v>
      </c>
      <c r="B3617" s="109">
        <v>40144</v>
      </c>
      <c r="C3617" s="110">
        <v>2009</v>
      </c>
      <c r="D3617" s="111" t="s">
        <v>232</v>
      </c>
      <c r="E3617" s="111">
        <v>4</v>
      </c>
      <c r="F3617" s="111">
        <v>27</v>
      </c>
      <c r="G3617" s="111" t="s">
        <v>281</v>
      </c>
      <c r="H3617" s="112">
        <v>120549</v>
      </c>
    </row>
    <row r="3618" spans="1:8" ht="15">
      <c r="A3618" s="108" t="s">
        <v>1188</v>
      </c>
      <c r="B3618" s="109">
        <v>40145</v>
      </c>
      <c r="C3618" s="110">
        <v>2009</v>
      </c>
      <c r="D3618" s="111" t="s">
        <v>232</v>
      </c>
      <c r="E3618" s="111">
        <v>4</v>
      </c>
      <c r="F3618" s="111">
        <v>28</v>
      </c>
      <c r="G3618" s="111" t="s">
        <v>282</v>
      </c>
      <c r="H3618" s="112">
        <v>57565</v>
      </c>
    </row>
    <row r="3619" spans="1:8" ht="15">
      <c r="A3619" s="108" t="s">
        <v>1188</v>
      </c>
      <c r="B3619" s="109">
        <v>40146</v>
      </c>
      <c r="C3619" s="110">
        <v>2009</v>
      </c>
      <c r="D3619" s="111" t="s">
        <v>232</v>
      </c>
      <c r="E3619" s="111">
        <v>5</v>
      </c>
      <c r="F3619" s="111">
        <v>29</v>
      </c>
      <c r="G3619" s="111" t="s">
        <v>1343</v>
      </c>
      <c r="H3619" s="112">
        <v>85723</v>
      </c>
    </row>
    <row r="3620" spans="1:8" ht="15">
      <c r="A3620" s="108" t="s">
        <v>1188</v>
      </c>
      <c r="B3620" s="109">
        <v>40147</v>
      </c>
      <c r="C3620" s="110">
        <v>2009</v>
      </c>
      <c r="D3620" s="111" t="s">
        <v>232</v>
      </c>
      <c r="E3620" s="111">
        <v>5</v>
      </c>
      <c r="F3620" s="111">
        <v>30</v>
      </c>
      <c r="G3620" s="111" t="s">
        <v>1342</v>
      </c>
      <c r="H3620" s="112">
        <v>74860</v>
      </c>
    </row>
    <row r="3621" spans="1:8" ht="15">
      <c r="A3621" s="108" t="s">
        <v>1188</v>
      </c>
      <c r="B3621" s="109">
        <v>40148</v>
      </c>
      <c r="C3621" s="110">
        <v>2009</v>
      </c>
      <c r="D3621" s="111" t="s">
        <v>233</v>
      </c>
      <c r="E3621" s="111">
        <v>1</v>
      </c>
      <c r="F3621" s="111">
        <v>1</v>
      </c>
      <c r="G3621" s="111" t="s">
        <v>278</v>
      </c>
      <c r="H3621" s="112">
        <v>129014</v>
      </c>
    </row>
    <row r="3622" spans="1:8" ht="15">
      <c r="A3622" s="108" t="s">
        <v>1188</v>
      </c>
      <c r="B3622" s="109">
        <v>40149</v>
      </c>
      <c r="C3622" s="110">
        <v>2009</v>
      </c>
      <c r="D3622" s="111" t="s">
        <v>233</v>
      </c>
      <c r="E3622" s="111">
        <v>1</v>
      </c>
      <c r="F3622" s="111">
        <v>2</v>
      </c>
      <c r="G3622" s="111" t="s">
        <v>279</v>
      </c>
      <c r="H3622" s="112">
        <v>64905</v>
      </c>
    </row>
    <row r="3623" spans="1:8" ht="15">
      <c r="A3623" s="108" t="s">
        <v>1188</v>
      </c>
      <c r="B3623" s="109">
        <v>40150</v>
      </c>
      <c r="C3623" s="110">
        <v>2009</v>
      </c>
      <c r="D3623" s="111" t="s">
        <v>233</v>
      </c>
      <c r="E3623" s="111">
        <v>1</v>
      </c>
      <c r="F3623" s="111">
        <v>3</v>
      </c>
      <c r="G3623" s="111" t="s">
        <v>280</v>
      </c>
      <c r="H3623" s="112">
        <v>76659</v>
      </c>
    </row>
    <row r="3624" spans="1:8" ht="15">
      <c r="A3624" s="108" t="s">
        <v>1188</v>
      </c>
      <c r="B3624" s="109">
        <v>40151</v>
      </c>
      <c r="C3624" s="110">
        <v>2009</v>
      </c>
      <c r="D3624" s="111" t="s">
        <v>233</v>
      </c>
      <c r="E3624" s="111">
        <v>1</v>
      </c>
      <c r="F3624" s="111">
        <v>4</v>
      </c>
      <c r="G3624" s="111" t="s">
        <v>281</v>
      </c>
      <c r="H3624" s="112">
        <v>92483</v>
      </c>
    </row>
    <row r="3625" spans="1:8" ht="15">
      <c r="A3625" s="108" t="s">
        <v>1188</v>
      </c>
      <c r="B3625" s="109">
        <v>40152</v>
      </c>
      <c r="C3625" s="110">
        <v>2009</v>
      </c>
      <c r="D3625" s="111" t="s">
        <v>233</v>
      </c>
      <c r="E3625" s="111">
        <v>1</v>
      </c>
      <c r="F3625" s="111">
        <v>5</v>
      </c>
      <c r="G3625" s="111" t="s">
        <v>282</v>
      </c>
      <c r="H3625" s="112">
        <v>64167</v>
      </c>
    </row>
    <row r="3626" spans="1:8" ht="15">
      <c r="A3626" s="108" t="s">
        <v>1188</v>
      </c>
      <c r="B3626" s="109">
        <v>40153</v>
      </c>
      <c r="C3626" s="110">
        <v>2009</v>
      </c>
      <c r="D3626" s="111" t="s">
        <v>233</v>
      </c>
      <c r="E3626" s="111">
        <v>1</v>
      </c>
      <c r="F3626" s="111">
        <v>6</v>
      </c>
      <c r="G3626" s="111" t="s">
        <v>1343</v>
      </c>
      <c r="H3626" s="112">
        <v>114552</v>
      </c>
    </row>
    <row r="3627" spans="1:8" ht="15">
      <c r="A3627" s="108" t="s">
        <v>1188</v>
      </c>
      <c r="B3627" s="109">
        <v>40154</v>
      </c>
      <c r="C3627" s="110">
        <v>2009</v>
      </c>
      <c r="D3627" s="111" t="s">
        <v>233</v>
      </c>
      <c r="E3627" s="111">
        <v>1</v>
      </c>
      <c r="F3627" s="111">
        <v>7</v>
      </c>
      <c r="G3627" s="111" t="s">
        <v>1342</v>
      </c>
      <c r="H3627" s="112">
        <v>83494</v>
      </c>
    </row>
    <row r="3628" spans="1:8" ht="15">
      <c r="A3628" s="108" t="s">
        <v>1188</v>
      </c>
      <c r="B3628" s="109">
        <v>40155</v>
      </c>
      <c r="C3628" s="110">
        <v>2009</v>
      </c>
      <c r="D3628" s="111" t="s">
        <v>233</v>
      </c>
      <c r="E3628" s="111">
        <v>2</v>
      </c>
      <c r="F3628" s="111">
        <v>8</v>
      </c>
      <c r="G3628" s="111" t="s">
        <v>278</v>
      </c>
      <c r="H3628" s="112">
        <v>129323</v>
      </c>
    </row>
    <row r="3629" spans="1:8" ht="15">
      <c r="A3629" s="108" t="s">
        <v>1188</v>
      </c>
      <c r="B3629" s="109">
        <v>40156</v>
      </c>
      <c r="C3629" s="110">
        <v>2009</v>
      </c>
      <c r="D3629" s="111" t="s">
        <v>233</v>
      </c>
      <c r="E3629" s="111">
        <v>2</v>
      </c>
      <c r="F3629" s="111">
        <v>9</v>
      </c>
      <c r="G3629" s="111" t="s">
        <v>279</v>
      </c>
      <c r="H3629" s="112">
        <v>112427</v>
      </c>
    </row>
    <row r="3630" spans="1:8" ht="15">
      <c r="A3630" s="108" t="s">
        <v>1188</v>
      </c>
      <c r="B3630" s="109">
        <v>40157</v>
      </c>
      <c r="C3630" s="110">
        <v>2009</v>
      </c>
      <c r="D3630" s="111" t="s">
        <v>233</v>
      </c>
      <c r="E3630" s="111">
        <v>2</v>
      </c>
      <c r="F3630" s="111">
        <v>10</v>
      </c>
      <c r="G3630" s="111" t="s">
        <v>280</v>
      </c>
      <c r="H3630" s="112">
        <v>120749</v>
      </c>
    </row>
    <row r="3631" spans="1:8" ht="15">
      <c r="A3631" s="108" t="s">
        <v>1188</v>
      </c>
      <c r="B3631" s="109">
        <v>40158</v>
      </c>
      <c r="C3631" s="110">
        <v>2009</v>
      </c>
      <c r="D3631" s="111" t="s">
        <v>233</v>
      </c>
      <c r="E3631" s="111">
        <v>2</v>
      </c>
      <c r="F3631" s="111">
        <v>11</v>
      </c>
      <c r="G3631" s="111" t="s">
        <v>281</v>
      </c>
      <c r="H3631" s="112">
        <v>133202</v>
      </c>
    </row>
    <row r="3632" spans="1:8" ht="15">
      <c r="A3632" s="108" t="s">
        <v>1188</v>
      </c>
      <c r="B3632" s="109">
        <v>40159</v>
      </c>
      <c r="C3632" s="110">
        <v>2009</v>
      </c>
      <c r="D3632" s="111" t="s">
        <v>233</v>
      </c>
      <c r="E3632" s="111">
        <v>2</v>
      </c>
      <c r="F3632" s="111">
        <v>12</v>
      </c>
      <c r="G3632" s="111" t="s">
        <v>282</v>
      </c>
      <c r="H3632" s="112">
        <v>63343</v>
      </c>
    </row>
    <row r="3633" spans="1:8" ht="15">
      <c r="A3633" s="108" t="s">
        <v>1188</v>
      </c>
      <c r="B3633" s="109">
        <v>40160</v>
      </c>
      <c r="C3633" s="110">
        <v>2009</v>
      </c>
      <c r="D3633" s="111" t="s">
        <v>233</v>
      </c>
      <c r="E3633" s="111">
        <v>2</v>
      </c>
      <c r="F3633" s="111">
        <v>13</v>
      </c>
      <c r="G3633" s="111" t="s">
        <v>1343</v>
      </c>
      <c r="H3633" s="112">
        <v>92350</v>
      </c>
    </row>
    <row r="3634" spans="1:8" ht="15">
      <c r="A3634" s="108" t="s">
        <v>1188</v>
      </c>
      <c r="B3634" s="109">
        <v>40161</v>
      </c>
      <c r="C3634" s="110">
        <v>2009</v>
      </c>
      <c r="D3634" s="111" t="s">
        <v>233</v>
      </c>
      <c r="E3634" s="111">
        <v>2</v>
      </c>
      <c r="F3634" s="111">
        <v>14</v>
      </c>
      <c r="G3634" s="111" t="s">
        <v>1342</v>
      </c>
      <c r="H3634" s="112">
        <v>149132</v>
      </c>
    </row>
    <row r="3635" spans="1:8" ht="15">
      <c r="A3635" s="108" t="s">
        <v>1188</v>
      </c>
      <c r="B3635" s="109">
        <v>40162</v>
      </c>
      <c r="C3635" s="110">
        <v>2009</v>
      </c>
      <c r="D3635" s="111" t="s">
        <v>233</v>
      </c>
      <c r="E3635" s="111">
        <v>3</v>
      </c>
      <c r="F3635" s="111">
        <v>15</v>
      </c>
      <c r="G3635" s="111" t="s">
        <v>278</v>
      </c>
      <c r="H3635" s="112">
        <v>41796</v>
      </c>
    </row>
    <row r="3636" spans="1:8" ht="15">
      <c r="A3636" s="108" t="s">
        <v>1188</v>
      </c>
      <c r="B3636" s="109">
        <v>40163</v>
      </c>
      <c r="C3636" s="110">
        <v>2009</v>
      </c>
      <c r="D3636" s="111" t="s">
        <v>233</v>
      </c>
      <c r="E3636" s="111">
        <v>3</v>
      </c>
      <c r="F3636" s="111">
        <v>16</v>
      </c>
      <c r="G3636" s="111" t="s">
        <v>279</v>
      </c>
      <c r="H3636" s="112">
        <v>120230</v>
      </c>
    </row>
    <row r="3637" spans="1:8" ht="15">
      <c r="A3637" s="108" t="s">
        <v>1188</v>
      </c>
      <c r="B3637" s="109">
        <v>40164</v>
      </c>
      <c r="C3637" s="110">
        <v>2009</v>
      </c>
      <c r="D3637" s="111" t="s">
        <v>233</v>
      </c>
      <c r="E3637" s="111">
        <v>3</v>
      </c>
      <c r="F3637" s="111">
        <v>17</v>
      </c>
      <c r="G3637" s="111" t="s">
        <v>280</v>
      </c>
      <c r="H3637" s="112">
        <v>80119</v>
      </c>
    </row>
    <row r="3638" spans="1:8" ht="15">
      <c r="A3638" s="108" t="s">
        <v>1188</v>
      </c>
      <c r="B3638" s="109">
        <v>40165</v>
      </c>
      <c r="C3638" s="110">
        <v>2009</v>
      </c>
      <c r="D3638" s="111" t="s">
        <v>233</v>
      </c>
      <c r="E3638" s="111">
        <v>3</v>
      </c>
      <c r="F3638" s="111">
        <v>18</v>
      </c>
      <c r="G3638" s="111" t="s">
        <v>281</v>
      </c>
      <c r="H3638" s="112">
        <v>69224</v>
      </c>
    </row>
    <row r="3639" spans="1:8" ht="15">
      <c r="A3639" s="108" t="s">
        <v>1188</v>
      </c>
      <c r="B3639" s="109">
        <v>40166</v>
      </c>
      <c r="C3639" s="110">
        <v>2009</v>
      </c>
      <c r="D3639" s="111" t="s">
        <v>233</v>
      </c>
      <c r="E3639" s="111">
        <v>3</v>
      </c>
      <c r="F3639" s="111">
        <v>19</v>
      </c>
      <c r="G3639" s="111" t="s">
        <v>282</v>
      </c>
      <c r="H3639" s="112">
        <v>76971</v>
      </c>
    </row>
    <row r="3640" spans="1:8" ht="15">
      <c r="A3640" s="108" t="s">
        <v>1188</v>
      </c>
      <c r="B3640" s="109">
        <v>40167</v>
      </c>
      <c r="C3640" s="110">
        <v>2009</v>
      </c>
      <c r="D3640" s="111" t="s">
        <v>233</v>
      </c>
      <c r="E3640" s="111">
        <v>3</v>
      </c>
      <c r="F3640" s="111">
        <v>20</v>
      </c>
      <c r="G3640" s="111" t="s">
        <v>1343</v>
      </c>
      <c r="H3640" s="112">
        <v>50327</v>
      </c>
    </row>
    <row r="3641" spans="1:8" ht="15">
      <c r="A3641" s="108" t="s">
        <v>1188</v>
      </c>
      <c r="B3641" s="109">
        <v>40168</v>
      </c>
      <c r="C3641" s="110">
        <v>2009</v>
      </c>
      <c r="D3641" s="111" t="s">
        <v>233</v>
      </c>
      <c r="E3641" s="111">
        <v>3</v>
      </c>
      <c r="F3641" s="111">
        <v>21</v>
      </c>
      <c r="G3641" s="111" t="s">
        <v>1342</v>
      </c>
      <c r="H3641" s="112">
        <v>94559</v>
      </c>
    </row>
    <row r="3642" spans="1:8" ht="15">
      <c r="A3642" s="108" t="s">
        <v>1188</v>
      </c>
      <c r="B3642" s="109">
        <v>40169</v>
      </c>
      <c r="C3642" s="110">
        <v>2009</v>
      </c>
      <c r="D3642" s="111" t="s">
        <v>233</v>
      </c>
      <c r="E3642" s="111">
        <v>4</v>
      </c>
      <c r="F3642" s="111">
        <v>22</v>
      </c>
      <c r="G3642" s="111" t="s">
        <v>278</v>
      </c>
      <c r="H3642" s="112">
        <v>107609</v>
      </c>
    </row>
    <row r="3643" spans="1:8" ht="15">
      <c r="A3643" s="108" t="s">
        <v>1188</v>
      </c>
      <c r="B3643" s="109">
        <v>40170</v>
      </c>
      <c r="C3643" s="110">
        <v>2009</v>
      </c>
      <c r="D3643" s="111" t="s">
        <v>233</v>
      </c>
      <c r="E3643" s="111">
        <v>4</v>
      </c>
      <c r="F3643" s="111">
        <v>23</v>
      </c>
      <c r="G3643" s="111" t="s">
        <v>279</v>
      </c>
      <c r="H3643" s="112">
        <v>79462</v>
      </c>
    </row>
    <row r="3644" spans="1:8" ht="15">
      <c r="A3644" s="108" t="s">
        <v>1188</v>
      </c>
      <c r="B3644" s="109">
        <v>40171</v>
      </c>
      <c r="C3644" s="110">
        <v>2009</v>
      </c>
      <c r="D3644" s="111" t="s">
        <v>233</v>
      </c>
      <c r="E3644" s="111">
        <v>4</v>
      </c>
      <c r="F3644" s="111">
        <v>24</v>
      </c>
      <c r="G3644" s="111" t="s">
        <v>280</v>
      </c>
      <c r="H3644" s="112">
        <v>89315</v>
      </c>
    </row>
    <row r="3645" spans="1:8" ht="15">
      <c r="A3645" s="108" t="s">
        <v>1188</v>
      </c>
      <c r="B3645" s="109">
        <v>40172</v>
      </c>
      <c r="C3645" s="110">
        <v>2009</v>
      </c>
      <c r="D3645" s="111" t="s">
        <v>233</v>
      </c>
      <c r="E3645" s="111">
        <v>4</v>
      </c>
      <c r="F3645" s="111">
        <v>25</v>
      </c>
      <c r="G3645" s="111" t="s">
        <v>281</v>
      </c>
      <c r="H3645" s="112">
        <v>128039</v>
      </c>
    </row>
    <row r="3646" spans="1:8" ht="15">
      <c r="A3646" s="108" t="s">
        <v>1188</v>
      </c>
      <c r="B3646" s="109">
        <v>40173</v>
      </c>
      <c r="C3646" s="110">
        <v>2009</v>
      </c>
      <c r="D3646" s="111" t="s">
        <v>233</v>
      </c>
      <c r="E3646" s="111">
        <v>4</v>
      </c>
      <c r="F3646" s="111">
        <v>26</v>
      </c>
      <c r="G3646" s="111" t="s">
        <v>282</v>
      </c>
      <c r="H3646" s="112">
        <v>73260</v>
      </c>
    </row>
    <row r="3647" spans="1:8" ht="15">
      <c r="A3647" s="108" t="s">
        <v>1188</v>
      </c>
      <c r="B3647" s="109">
        <v>40174</v>
      </c>
      <c r="C3647" s="110">
        <v>2009</v>
      </c>
      <c r="D3647" s="111" t="s">
        <v>233</v>
      </c>
      <c r="E3647" s="111">
        <v>4</v>
      </c>
      <c r="F3647" s="111">
        <v>27</v>
      </c>
      <c r="G3647" s="111" t="s">
        <v>1343</v>
      </c>
      <c r="H3647" s="112">
        <v>140151</v>
      </c>
    </row>
    <row r="3648" spans="1:8" ht="15">
      <c r="A3648" s="108" t="s">
        <v>1188</v>
      </c>
      <c r="B3648" s="109">
        <v>40175</v>
      </c>
      <c r="C3648" s="110">
        <v>2009</v>
      </c>
      <c r="D3648" s="111" t="s">
        <v>233</v>
      </c>
      <c r="E3648" s="111">
        <v>4</v>
      </c>
      <c r="F3648" s="111">
        <v>28</v>
      </c>
      <c r="G3648" s="111" t="s">
        <v>1342</v>
      </c>
      <c r="H3648" s="112">
        <v>121233</v>
      </c>
    </row>
    <row r="3649" spans="1:8" ht="15">
      <c r="A3649" s="108" t="s">
        <v>1188</v>
      </c>
      <c r="B3649" s="109">
        <v>40176</v>
      </c>
      <c r="C3649" s="110">
        <v>2009</v>
      </c>
      <c r="D3649" s="111" t="s">
        <v>233</v>
      </c>
      <c r="E3649" s="111">
        <v>5</v>
      </c>
      <c r="F3649" s="111">
        <v>29</v>
      </c>
      <c r="G3649" s="111" t="s">
        <v>278</v>
      </c>
      <c r="H3649" s="112">
        <v>88810</v>
      </c>
    </row>
    <row r="3650" spans="1:8" ht="15">
      <c r="A3650" s="108" t="s">
        <v>1188</v>
      </c>
      <c r="B3650" s="109">
        <v>40177</v>
      </c>
      <c r="C3650" s="110">
        <v>2009</v>
      </c>
      <c r="D3650" s="111" t="s">
        <v>233</v>
      </c>
      <c r="E3650" s="111">
        <v>5</v>
      </c>
      <c r="F3650" s="111">
        <v>30</v>
      </c>
      <c r="G3650" s="111" t="s">
        <v>279</v>
      </c>
      <c r="H3650" s="112">
        <v>157936</v>
      </c>
    </row>
    <row r="3651" spans="1:8" ht="15">
      <c r="A3651" s="108" t="s">
        <v>1188</v>
      </c>
      <c r="B3651" s="109">
        <v>40178</v>
      </c>
      <c r="C3651" s="110">
        <v>2009</v>
      </c>
      <c r="D3651" s="111" t="s">
        <v>233</v>
      </c>
      <c r="E3651" s="111">
        <v>5</v>
      </c>
      <c r="F3651" s="111">
        <v>31</v>
      </c>
      <c r="G3651" s="111" t="s">
        <v>280</v>
      </c>
      <c r="H3651" s="112">
        <v>45143</v>
      </c>
    </row>
    <row r="3652" spans="1:8" ht="15">
      <c r="A3652" s="108" t="s">
        <v>298</v>
      </c>
      <c r="B3652" s="109">
        <v>39814</v>
      </c>
      <c r="C3652" s="110">
        <v>2009</v>
      </c>
      <c r="D3652" s="111" t="s">
        <v>1347</v>
      </c>
      <c r="E3652" s="111">
        <v>1</v>
      </c>
      <c r="F3652" s="111">
        <v>1</v>
      </c>
      <c r="G3652" s="111" t="s">
        <v>281</v>
      </c>
      <c r="H3652" s="112">
        <v>126173</v>
      </c>
    </row>
    <row r="3653" spans="1:8" ht="15">
      <c r="A3653" s="108" t="s">
        <v>298</v>
      </c>
      <c r="B3653" s="109">
        <v>39815</v>
      </c>
      <c r="C3653" s="110">
        <v>2009</v>
      </c>
      <c r="D3653" s="111" t="s">
        <v>1347</v>
      </c>
      <c r="E3653" s="111">
        <v>1</v>
      </c>
      <c r="F3653" s="111">
        <v>2</v>
      </c>
      <c r="G3653" s="111" t="s">
        <v>282</v>
      </c>
      <c r="H3653" s="112">
        <v>40423</v>
      </c>
    </row>
    <row r="3654" spans="1:8" ht="15">
      <c r="A3654" s="108" t="s">
        <v>298</v>
      </c>
      <c r="B3654" s="109">
        <v>39816</v>
      </c>
      <c r="C3654" s="110">
        <v>2009</v>
      </c>
      <c r="D3654" s="111" t="s">
        <v>1347</v>
      </c>
      <c r="E3654" s="111">
        <v>1</v>
      </c>
      <c r="F3654" s="111">
        <v>3</v>
      </c>
      <c r="G3654" s="111" t="s">
        <v>1343</v>
      </c>
      <c r="H3654" s="112">
        <v>85631</v>
      </c>
    </row>
    <row r="3655" spans="1:8" ht="15">
      <c r="A3655" s="108" t="s">
        <v>298</v>
      </c>
      <c r="B3655" s="109">
        <v>39817</v>
      </c>
      <c r="C3655" s="110">
        <v>2009</v>
      </c>
      <c r="D3655" s="111" t="s">
        <v>1347</v>
      </c>
      <c r="E3655" s="111">
        <v>1</v>
      </c>
      <c r="F3655" s="111">
        <v>4</v>
      </c>
      <c r="G3655" s="111" t="s">
        <v>1342</v>
      </c>
      <c r="H3655" s="112">
        <v>102221</v>
      </c>
    </row>
    <row r="3656" spans="1:8" ht="15">
      <c r="A3656" s="108" t="s">
        <v>298</v>
      </c>
      <c r="B3656" s="109">
        <v>39818</v>
      </c>
      <c r="C3656" s="110">
        <v>2009</v>
      </c>
      <c r="D3656" s="111" t="s">
        <v>1347</v>
      </c>
      <c r="E3656" s="111">
        <v>1</v>
      </c>
      <c r="F3656" s="111">
        <v>5</v>
      </c>
      <c r="G3656" s="111" t="s">
        <v>278</v>
      </c>
      <c r="H3656" s="112">
        <v>142386</v>
      </c>
    </row>
    <row r="3657" spans="1:8" ht="15">
      <c r="A3657" s="108" t="s">
        <v>298</v>
      </c>
      <c r="B3657" s="109">
        <v>39819</v>
      </c>
      <c r="C3657" s="110">
        <v>2009</v>
      </c>
      <c r="D3657" s="111" t="s">
        <v>1347</v>
      </c>
      <c r="E3657" s="111">
        <v>1</v>
      </c>
      <c r="F3657" s="111">
        <v>6</v>
      </c>
      <c r="G3657" s="111" t="s">
        <v>279</v>
      </c>
      <c r="H3657" s="112">
        <v>139751</v>
      </c>
    </row>
    <row r="3658" spans="1:8" ht="15">
      <c r="A3658" s="108" t="s">
        <v>298</v>
      </c>
      <c r="B3658" s="109">
        <v>39820</v>
      </c>
      <c r="C3658" s="110">
        <v>2009</v>
      </c>
      <c r="D3658" s="111" t="s">
        <v>1347</v>
      </c>
      <c r="E3658" s="111">
        <v>1</v>
      </c>
      <c r="F3658" s="111">
        <v>7</v>
      </c>
      <c r="G3658" s="111" t="s">
        <v>280</v>
      </c>
      <c r="H3658" s="112">
        <v>128783</v>
      </c>
    </row>
    <row r="3659" spans="1:8" ht="15">
      <c r="A3659" s="108" t="s">
        <v>298</v>
      </c>
      <c r="B3659" s="109">
        <v>39821</v>
      </c>
      <c r="C3659" s="110">
        <v>2009</v>
      </c>
      <c r="D3659" s="111" t="s">
        <v>1347</v>
      </c>
      <c r="E3659" s="111">
        <v>2</v>
      </c>
      <c r="F3659" s="111">
        <v>8</v>
      </c>
      <c r="G3659" s="111" t="s">
        <v>281</v>
      </c>
      <c r="H3659" s="112">
        <v>63275</v>
      </c>
    </row>
    <row r="3660" spans="1:8" ht="15">
      <c r="A3660" s="108" t="s">
        <v>298</v>
      </c>
      <c r="B3660" s="109">
        <v>39822</v>
      </c>
      <c r="C3660" s="110">
        <v>2009</v>
      </c>
      <c r="D3660" s="111" t="s">
        <v>1347</v>
      </c>
      <c r="E3660" s="111">
        <v>2</v>
      </c>
      <c r="F3660" s="111">
        <v>9</v>
      </c>
      <c r="G3660" s="111" t="s">
        <v>282</v>
      </c>
      <c r="H3660" s="112">
        <v>158201</v>
      </c>
    </row>
    <row r="3661" spans="1:8" ht="15">
      <c r="A3661" s="108" t="s">
        <v>298</v>
      </c>
      <c r="B3661" s="109">
        <v>39823</v>
      </c>
      <c r="C3661" s="110">
        <v>2009</v>
      </c>
      <c r="D3661" s="111" t="s">
        <v>1347</v>
      </c>
      <c r="E3661" s="111">
        <v>2</v>
      </c>
      <c r="F3661" s="111">
        <v>10</v>
      </c>
      <c r="G3661" s="111" t="s">
        <v>1343</v>
      </c>
      <c r="H3661" s="112">
        <v>92290</v>
      </c>
    </row>
    <row r="3662" spans="1:8" ht="15">
      <c r="A3662" s="108" t="s">
        <v>298</v>
      </c>
      <c r="B3662" s="109">
        <v>39824</v>
      </c>
      <c r="C3662" s="110">
        <v>2009</v>
      </c>
      <c r="D3662" s="111" t="s">
        <v>1347</v>
      </c>
      <c r="E3662" s="111">
        <v>2</v>
      </c>
      <c r="F3662" s="111">
        <v>11</v>
      </c>
      <c r="G3662" s="111" t="s">
        <v>1342</v>
      </c>
      <c r="H3662" s="112">
        <v>53636</v>
      </c>
    </row>
    <row r="3663" spans="1:8" ht="15">
      <c r="A3663" s="108" t="s">
        <v>298</v>
      </c>
      <c r="B3663" s="109">
        <v>39825</v>
      </c>
      <c r="C3663" s="110">
        <v>2009</v>
      </c>
      <c r="D3663" s="111" t="s">
        <v>1347</v>
      </c>
      <c r="E3663" s="111">
        <v>2</v>
      </c>
      <c r="F3663" s="111">
        <v>12</v>
      </c>
      <c r="G3663" s="111" t="s">
        <v>278</v>
      </c>
      <c r="H3663" s="112">
        <v>133419</v>
      </c>
    </row>
    <row r="3664" spans="1:8" ht="15">
      <c r="A3664" s="108" t="s">
        <v>298</v>
      </c>
      <c r="B3664" s="109">
        <v>39826</v>
      </c>
      <c r="C3664" s="110">
        <v>2009</v>
      </c>
      <c r="D3664" s="111" t="s">
        <v>1347</v>
      </c>
      <c r="E3664" s="111">
        <v>2</v>
      </c>
      <c r="F3664" s="111">
        <v>13</v>
      </c>
      <c r="G3664" s="111" t="s">
        <v>279</v>
      </c>
      <c r="H3664" s="112">
        <v>123746</v>
      </c>
    </row>
    <row r="3665" spans="1:8" ht="15">
      <c r="A3665" s="108" t="s">
        <v>298</v>
      </c>
      <c r="B3665" s="109">
        <v>39827</v>
      </c>
      <c r="C3665" s="110">
        <v>2009</v>
      </c>
      <c r="D3665" s="111" t="s">
        <v>1347</v>
      </c>
      <c r="E3665" s="111">
        <v>2</v>
      </c>
      <c r="F3665" s="111">
        <v>14</v>
      </c>
      <c r="G3665" s="111" t="s">
        <v>280</v>
      </c>
      <c r="H3665" s="112">
        <v>85807</v>
      </c>
    </row>
    <row r="3666" spans="1:8" ht="15">
      <c r="A3666" s="108" t="s">
        <v>298</v>
      </c>
      <c r="B3666" s="109">
        <v>39828</v>
      </c>
      <c r="C3666" s="110">
        <v>2009</v>
      </c>
      <c r="D3666" s="111" t="s">
        <v>1347</v>
      </c>
      <c r="E3666" s="111">
        <v>3</v>
      </c>
      <c r="F3666" s="111">
        <v>15</v>
      </c>
      <c r="G3666" s="111" t="s">
        <v>281</v>
      </c>
      <c r="H3666" s="112">
        <v>115382</v>
      </c>
    </row>
    <row r="3667" spans="1:8" ht="15">
      <c r="A3667" s="108" t="s">
        <v>298</v>
      </c>
      <c r="B3667" s="109">
        <v>39829</v>
      </c>
      <c r="C3667" s="110">
        <v>2009</v>
      </c>
      <c r="D3667" s="111" t="s">
        <v>1347</v>
      </c>
      <c r="E3667" s="111">
        <v>3</v>
      </c>
      <c r="F3667" s="111">
        <v>16</v>
      </c>
      <c r="G3667" s="111" t="s">
        <v>282</v>
      </c>
      <c r="H3667" s="112">
        <v>51802</v>
      </c>
    </row>
    <row r="3668" spans="1:8" ht="15">
      <c r="A3668" s="108" t="s">
        <v>298</v>
      </c>
      <c r="B3668" s="109">
        <v>39830</v>
      </c>
      <c r="C3668" s="110">
        <v>2009</v>
      </c>
      <c r="D3668" s="111" t="s">
        <v>1347</v>
      </c>
      <c r="E3668" s="111">
        <v>3</v>
      </c>
      <c r="F3668" s="111">
        <v>17</v>
      </c>
      <c r="G3668" s="111" t="s">
        <v>1343</v>
      </c>
      <c r="H3668" s="112">
        <v>110761</v>
      </c>
    </row>
    <row r="3669" spans="1:8" ht="15">
      <c r="A3669" s="108" t="s">
        <v>298</v>
      </c>
      <c r="B3669" s="109">
        <v>39831</v>
      </c>
      <c r="C3669" s="110">
        <v>2009</v>
      </c>
      <c r="D3669" s="111" t="s">
        <v>1347</v>
      </c>
      <c r="E3669" s="111">
        <v>3</v>
      </c>
      <c r="F3669" s="111">
        <v>18</v>
      </c>
      <c r="G3669" s="111" t="s">
        <v>1342</v>
      </c>
      <c r="H3669" s="112">
        <v>57539</v>
      </c>
    </row>
    <row r="3670" spans="1:8" ht="15">
      <c r="A3670" s="108" t="s">
        <v>298</v>
      </c>
      <c r="B3670" s="109">
        <v>39832</v>
      </c>
      <c r="C3670" s="110">
        <v>2009</v>
      </c>
      <c r="D3670" s="111" t="s">
        <v>1347</v>
      </c>
      <c r="E3670" s="111">
        <v>3</v>
      </c>
      <c r="F3670" s="111">
        <v>19</v>
      </c>
      <c r="G3670" s="111" t="s">
        <v>278</v>
      </c>
      <c r="H3670" s="112">
        <v>41758</v>
      </c>
    </row>
    <row r="3671" spans="1:8" ht="15">
      <c r="A3671" s="108" t="s">
        <v>298</v>
      </c>
      <c r="B3671" s="109">
        <v>39833</v>
      </c>
      <c r="C3671" s="110">
        <v>2009</v>
      </c>
      <c r="D3671" s="111" t="s">
        <v>1347</v>
      </c>
      <c r="E3671" s="111">
        <v>3</v>
      </c>
      <c r="F3671" s="111">
        <v>20</v>
      </c>
      <c r="G3671" s="111" t="s">
        <v>279</v>
      </c>
      <c r="H3671" s="112">
        <v>158273</v>
      </c>
    </row>
    <row r="3672" spans="1:8" ht="15">
      <c r="A3672" s="108" t="s">
        <v>298</v>
      </c>
      <c r="B3672" s="109">
        <v>39834</v>
      </c>
      <c r="C3672" s="110">
        <v>2009</v>
      </c>
      <c r="D3672" s="111" t="s">
        <v>1347</v>
      </c>
      <c r="E3672" s="111">
        <v>3</v>
      </c>
      <c r="F3672" s="111">
        <v>21</v>
      </c>
      <c r="G3672" s="111" t="s">
        <v>280</v>
      </c>
      <c r="H3672" s="112">
        <v>68604</v>
      </c>
    </row>
    <row r="3673" spans="1:8" ht="15">
      <c r="A3673" s="108" t="s">
        <v>298</v>
      </c>
      <c r="B3673" s="109">
        <v>39835</v>
      </c>
      <c r="C3673" s="110">
        <v>2009</v>
      </c>
      <c r="D3673" s="111" t="s">
        <v>1347</v>
      </c>
      <c r="E3673" s="111">
        <v>4</v>
      </c>
      <c r="F3673" s="111">
        <v>22</v>
      </c>
      <c r="G3673" s="111" t="s">
        <v>281</v>
      </c>
      <c r="H3673" s="112">
        <v>154534</v>
      </c>
    </row>
    <row r="3674" spans="1:8" ht="15">
      <c r="A3674" s="108" t="s">
        <v>298</v>
      </c>
      <c r="B3674" s="109">
        <v>39836</v>
      </c>
      <c r="C3674" s="110">
        <v>2009</v>
      </c>
      <c r="D3674" s="111" t="s">
        <v>1347</v>
      </c>
      <c r="E3674" s="111">
        <v>4</v>
      </c>
      <c r="F3674" s="111">
        <v>23</v>
      </c>
      <c r="G3674" s="111" t="s">
        <v>282</v>
      </c>
      <c r="H3674" s="112">
        <v>101597</v>
      </c>
    </row>
    <row r="3675" spans="1:8" ht="15">
      <c r="A3675" s="108" t="s">
        <v>298</v>
      </c>
      <c r="B3675" s="109">
        <v>39837</v>
      </c>
      <c r="C3675" s="110">
        <v>2009</v>
      </c>
      <c r="D3675" s="111" t="s">
        <v>1347</v>
      </c>
      <c r="E3675" s="111">
        <v>4</v>
      </c>
      <c r="F3675" s="111">
        <v>24</v>
      </c>
      <c r="G3675" s="111" t="s">
        <v>1343</v>
      </c>
      <c r="H3675" s="112">
        <v>134936</v>
      </c>
    </row>
    <row r="3676" spans="1:8" ht="15">
      <c r="A3676" s="108" t="s">
        <v>298</v>
      </c>
      <c r="B3676" s="109">
        <v>39838</v>
      </c>
      <c r="C3676" s="110">
        <v>2009</v>
      </c>
      <c r="D3676" s="111" t="s">
        <v>1347</v>
      </c>
      <c r="E3676" s="111">
        <v>4</v>
      </c>
      <c r="F3676" s="111">
        <v>25</v>
      </c>
      <c r="G3676" s="111" t="s">
        <v>1342</v>
      </c>
      <c r="H3676" s="112">
        <v>116918</v>
      </c>
    </row>
    <row r="3677" spans="1:8" ht="15">
      <c r="A3677" s="108" t="s">
        <v>298</v>
      </c>
      <c r="B3677" s="109">
        <v>39839</v>
      </c>
      <c r="C3677" s="110">
        <v>2009</v>
      </c>
      <c r="D3677" s="111" t="s">
        <v>1347</v>
      </c>
      <c r="E3677" s="111">
        <v>4</v>
      </c>
      <c r="F3677" s="111">
        <v>26</v>
      </c>
      <c r="G3677" s="111" t="s">
        <v>278</v>
      </c>
      <c r="H3677" s="112">
        <v>144318</v>
      </c>
    </row>
    <row r="3678" spans="1:8" ht="15">
      <c r="A3678" s="108" t="s">
        <v>298</v>
      </c>
      <c r="B3678" s="109">
        <v>39840</v>
      </c>
      <c r="C3678" s="110">
        <v>2009</v>
      </c>
      <c r="D3678" s="111" t="s">
        <v>1347</v>
      </c>
      <c r="E3678" s="111">
        <v>4</v>
      </c>
      <c r="F3678" s="111">
        <v>27</v>
      </c>
      <c r="G3678" s="111" t="s">
        <v>279</v>
      </c>
      <c r="H3678" s="112">
        <v>85194</v>
      </c>
    </row>
    <row r="3679" spans="1:8" ht="15">
      <c r="A3679" s="108" t="s">
        <v>298</v>
      </c>
      <c r="B3679" s="109">
        <v>39841</v>
      </c>
      <c r="C3679" s="110">
        <v>2009</v>
      </c>
      <c r="D3679" s="111" t="s">
        <v>1347</v>
      </c>
      <c r="E3679" s="111">
        <v>4</v>
      </c>
      <c r="F3679" s="111">
        <v>28</v>
      </c>
      <c r="G3679" s="111" t="s">
        <v>280</v>
      </c>
      <c r="H3679" s="112">
        <v>71670</v>
      </c>
    </row>
    <row r="3680" spans="1:8" ht="15">
      <c r="A3680" s="108" t="s">
        <v>298</v>
      </c>
      <c r="B3680" s="109">
        <v>39842</v>
      </c>
      <c r="C3680" s="110">
        <v>2009</v>
      </c>
      <c r="D3680" s="111" t="s">
        <v>1347</v>
      </c>
      <c r="E3680" s="111">
        <v>5</v>
      </c>
      <c r="F3680" s="111">
        <v>29</v>
      </c>
      <c r="G3680" s="111" t="s">
        <v>281</v>
      </c>
      <c r="H3680" s="112">
        <v>108214</v>
      </c>
    </row>
    <row r="3681" spans="1:8" ht="15">
      <c r="A3681" s="108" t="s">
        <v>298</v>
      </c>
      <c r="B3681" s="109">
        <v>39843</v>
      </c>
      <c r="C3681" s="110">
        <v>2009</v>
      </c>
      <c r="D3681" s="111" t="s">
        <v>1347</v>
      </c>
      <c r="E3681" s="111">
        <v>5</v>
      </c>
      <c r="F3681" s="111">
        <v>30</v>
      </c>
      <c r="G3681" s="111" t="s">
        <v>282</v>
      </c>
      <c r="H3681" s="112">
        <v>42900</v>
      </c>
    </row>
    <row r="3682" spans="1:8" ht="15">
      <c r="A3682" s="108" t="s">
        <v>298</v>
      </c>
      <c r="B3682" s="109">
        <v>39844</v>
      </c>
      <c r="C3682" s="110">
        <v>2009</v>
      </c>
      <c r="D3682" s="111" t="s">
        <v>1347</v>
      </c>
      <c r="E3682" s="111">
        <v>5</v>
      </c>
      <c r="F3682" s="111">
        <v>31</v>
      </c>
      <c r="G3682" s="111" t="s">
        <v>1343</v>
      </c>
      <c r="H3682" s="112">
        <v>102862</v>
      </c>
    </row>
    <row r="3683" spans="1:8" ht="15">
      <c r="A3683" s="108" t="s">
        <v>298</v>
      </c>
      <c r="B3683" s="109">
        <v>39845</v>
      </c>
      <c r="C3683" s="110">
        <v>2009</v>
      </c>
      <c r="D3683" s="111" t="s">
        <v>223</v>
      </c>
      <c r="E3683" s="111">
        <v>1</v>
      </c>
      <c r="F3683" s="111">
        <v>1</v>
      </c>
      <c r="G3683" s="111" t="s">
        <v>1342</v>
      </c>
      <c r="H3683" s="112">
        <v>76027</v>
      </c>
    </row>
    <row r="3684" spans="1:8" ht="15">
      <c r="A3684" s="108" t="s">
        <v>298</v>
      </c>
      <c r="B3684" s="109">
        <v>39846</v>
      </c>
      <c r="C3684" s="110">
        <v>2009</v>
      </c>
      <c r="D3684" s="111" t="s">
        <v>223</v>
      </c>
      <c r="E3684" s="111">
        <v>1</v>
      </c>
      <c r="F3684" s="111">
        <v>2</v>
      </c>
      <c r="G3684" s="111" t="s">
        <v>278</v>
      </c>
      <c r="H3684" s="112">
        <v>71224</v>
      </c>
    </row>
    <row r="3685" spans="1:8" ht="15">
      <c r="A3685" s="108" t="s">
        <v>298</v>
      </c>
      <c r="B3685" s="109">
        <v>39847</v>
      </c>
      <c r="C3685" s="110">
        <v>2009</v>
      </c>
      <c r="D3685" s="111" t="s">
        <v>223</v>
      </c>
      <c r="E3685" s="111">
        <v>1</v>
      </c>
      <c r="F3685" s="111">
        <v>3</v>
      </c>
      <c r="G3685" s="111" t="s">
        <v>279</v>
      </c>
      <c r="H3685" s="112">
        <v>76371</v>
      </c>
    </row>
    <row r="3686" spans="1:8" ht="15">
      <c r="A3686" s="108" t="s">
        <v>298</v>
      </c>
      <c r="B3686" s="109">
        <v>39848</v>
      </c>
      <c r="C3686" s="110">
        <v>2009</v>
      </c>
      <c r="D3686" s="111" t="s">
        <v>223</v>
      </c>
      <c r="E3686" s="111">
        <v>1</v>
      </c>
      <c r="F3686" s="111">
        <v>4</v>
      </c>
      <c r="G3686" s="111" t="s">
        <v>280</v>
      </c>
      <c r="H3686" s="112">
        <v>14132</v>
      </c>
    </row>
    <row r="3687" spans="1:8" ht="15">
      <c r="A3687" s="108" t="s">
        <v>298</v>
      </c>
      <c r="B3687" s="109">
        <v>39849</v>
      </c>
      <c r="C3687" s="110">
        <v>2009</v>
      </c>
      <c r="D3687" s="111" t="s">
        <v>223</v>
      </c>
      <c r="E3687" s="111">
        <v>1</v>
      </c>
      <c r="F3687" s="111">
        <v>5</v>
      </c>
      <c r="G3687" s="111" t="s">
        <v>281</v>
      </c>
      <c r="H3687" s="112">
        <v>18328</v>
      </c>
    </row>
    <row r="3688" spans="1:8" ht="15">
      <c r="A3688" s="108" t="s">
        <v>298</v>
      </c>
      <c r="B3688" s="109">
        <v>39850</v>
      </c>
      <c r="C3688" s="110">
        <v>2009</v>
      </c>
      <c r="D3688" s="111" t="s">
        <v>223</v>
      </c>
      <c r="E3688" s="111">
        <v>1</v>
      </c>
      <c r="F3688" s="111">
        <v>6</v>
      </c>
      <c r="G3688" s="111" t="s">
        <v>282</v>
      </c>
      <c r="H3688" s="112">
        <v>82311</v>
      </c>
    </row>
    <row r="3689" spans="1:8" ht="15">
      <c r="A3689" s="108" t="s">
        <v>298</v>
      </c>
      <c r="B3689" s="109">
        <v>39851</v>
      </c>
      <c r="C3689" s="110">
        <v>2009</v>
      </c>
      <c r="D3689" s="111" t="s">
        <v>223</v>
      </c>
      <c r="E3689" s="111">
        <v>1</v>
      </c>
      <c r="F3689" s="111">
        <v>7</v>
      </c>
      <c r="G3689" s="111" t="s">
        <v>1343</v>
      </c>
      <c r="H3689" s="112">
        <v>36193</v>
      </c>
    </row>
    <row r="3690" spans="1:8" ht="15">
      <c r="A3690" s="108" t="s">
        <v>298</v>
      </c>
      <c r="B3690" s="109">
        <v>39852</v>
      </c>
      <c r="C3690" s="110">
        <v>2009</v>
      </c>
      <c r="D3690" s="111" t="s">
        <v>223</v>
      </c>
      <c r="E3690" s="111">
        <v>2</v>
      </c>
      <c r="F3690" s="111">
        <v>8</v>
      </c>
      <c r="G3690" s="111" t="s">
        <v>1342</v>
      </c>
      <c r="H3690" s="112">
        <v>55120</v>
      </c>
    </row>
    <row r="3691" spans="1:8" ht="15">
      <c r="A3691" s="108" t="s">
        <v>298</v>
      </c>
      <c r="B3691" s="109">
        <v>39853</v>
      </c>
      <c r="C3691" s="110">
        <v>2009</v>
      </c>
      <c r="D3691" s="111" t="s">
        <v>223</v>
      </c>
      <c r="E3691" s="111">
        <v>2</v>
      </c>
      <c r="F3691" s="111">
        <v>9</v>
      </c>
      <c r="G3691" s="111" t="s">
        <v>278</v>
      </c>
      <c r="H3691" s="112">
        <v>69352</v>
      </c>
    </row>
    <row r="3692" spans="1:8" ht="15">
      <c r="A3692" s="108" t="s">
        <v>298</v>
      </c>
      <c r="B3692" s="109">
        <v>39854</v>
      </c>
      <c r="C3692" s="110">
        <v>2009</v>
      </c>
      <c r="D3692" s="111" t="s">
        <v>223</v>
      </c>
      <c r="E3692" s="111">
        <v>2</v>
      </c>
      <c r="F3692" s="111">
        <v>10</v>
      </c>
      <c r="G3692" s="111" t="s">
        <v>279</v>
      </c>
      <c r="H3692" s="112">
        <v>22096</v>
      </c>
    </row>
    <row r="3693" spans="1:8" ht="15">
      <c r="A3693" s="108" t="s">
        <v>298</v>
      </c>
      <c r="B3693" s="109">
        <v>39855</v>
      </c>
      <c r="C3693" s="110">
        <v>2009</v>
      </c>
      <c r="D3693" s="111" t="s">
        <v>223</v>
      </c>
      <c r="E3693" s="111">
        <v>2</v>
      </c>
      <c r="F3693" s="111">
        <v>11</v>
      </c>
      <c r="G3693" s="111" t="s">
        <v>280</v>
      </c>
      <c r="H3693" s="112">
        <v>81963</v>
      </c>
    </row>
    <row r="3694" spans="1:8" ht="15">
      <c r="A3694" s="108" t="s">
        <v>298</v>
      </c>
      <c r="B3694" s="109">
        <v>39856</v>
      </c>
      <c r="C3694" s="110">
        <v>2009</v>
      </c>
      <c r="D3694" s="111" t="s">
        <v>223</v>
      </c>
      <c r="E3694" s="111">
        <v>2</v>
      </c>
      <c r="F3694" s="111">
        <v>12</v>
      </c>
      <c r="G3694" s="111" t="s">
        <v>281</v>
      </c>
      <c r="H3694" s="112">
        <v>26002</v>
      </c>
    </row>
    <row r="3695" spans="1:8" ht="15">
      <c r="A3695" s="108" t="s">
        <v>298</v>
      </c>
      <c r="B3695" s="109">
        <v>39857</v>
      </c>
      <c r="C3695" s="110">
        <v>2009</v>
      </c>
      <c r="D3695" s="111" t="s">
        <v>223</v>
      </c>
      <c r="E3695" s="111">
        <v>2</v>
      </c>
      <c r="F3695" s="111">
        <v>13</v>
      </c>
      <c r="G3695" s="111" t="s">
        <v>282</v>
      </c>
      <c r="H3695" s="112">
        <v>60787</v>
      </c>
    </row>
    <row r="3696" spans="1:8" ht="15">
      <c r="A3696" s="108" t="s">
        <v>298</v>
      </c>
      <c r="B3696" s="109">
        <v>39858</v>
      </c>
      <c r="C3696" s="110">
        <v>2009</v>
      </c>
      <c r="D3696" s="111" t="s">
        <v>223</v>
      </c>
      <c r="E3696" s="111">
        <v>2</v>
      </c>
      <c r="F3696" s="111">
        <v>14</v>
      </c>
      <c r="G3696" s="111" t="s">
        <v>1343</v>
      </c>
      <c r="H3696" s="112">
        <v>71636</v>
      </c>
    </row>
    <row r="3697" spans="1:8" ht="15">
      <c r="A3697" s="108" t="s">
        <v>298</v>
      </c>
      <c r="B3697" s="109">
        <v>39859</v>
      </c>
      <c r="C3697" s="110">
        <v>2009</v>
      </c>
      <c r="D3697" s="111" t="s">
        <v>223</v>
      </c>
      <c r="E3697" s="111">
        <v>3</v>
      </c>
      <c r="F3697" s="111">
        <v>15</v>
      </c>
      <c r="G3697" s="111" t="s">
        <v>1342</v>
      </c>
      <c r="H3697" s="112">
        <v>77344</v>
      </c>
    </row>
    <row r="3698" spans="1:8" ht="15">
      <c r="A3698" s="108" t="s">
        <v>298</v>
      </c>
      <c r="B3698" s="109">
        <v>39860</v>
      </c>
      <c r="C3698" s="110">
        <v>2009</v>
      </c>
      <c r="D3698" s="111" t="s">
        <v>223</v>
      </c>
      <c r="E3698" s="111">
        <v>3</v>
      </c>
      <c r="F3698" s="111">
        <v>16</v>
      </c>
      <c r="G3698" s="111" t="s">
        <v>278</v>
      </c>
      <c r="H3698" s="112">
        <v>23856</v>
      </c>
    </row>
    <row r="3699" spans="1:8" ht="15">
      <c r="A3699" s="108" t="s">
        <v>298</v>
      </c>
      <c r="B3699" s="109">
        <v>39861</v>
      </c>
      <c r="C3699" s="110">
        <v>2009</v>
      </c>
      <c r="D3699" s="111" t="s">
        <v>223</v>
      </c>
      <c r="E3699" s="111">
        <v>3</v>
      </c>
      <c r="F3699" s="111">
        <v>17</v>
      </c>
      <c r="G3699" s="111" t="s">
        <v>279</v>
      </c>
      <c r="H3699" s="112">
        <v>55532</v>
      </c>
    </row>
    <row r="3700" spans="1:8" ht="15">
      <c r="A3700" s="108" t="s">
        <v>298</v>
      </c>
      <c r="B3700" s="109">
        <v>39862</v>
      </c>
      <c r="C3700" s="110">
        <v>2009</v>
      </c>
      <c r="D3700" s="111" t="s">
        <v>223</v>
      </c>
      <c r="E3700" s="111">
        <v>3</v>
      </c>
      <c r="F3700" s="111">
        <v>18</v>
      </c>
      <c r="G3700" s="111" t="s">
        <v>280</v>
      </c>
      <c r="H3700" s="112">
        <v>39717</v>
      </c>
    </row>
    <row r="3701" spans="1:8" ht="15">
      <c r="A3701" s="108" t="s">
        <v>298</v>
      </c>
      <c r="B3701" s="109">
        <v>39863</v>
      </c>
      <c r="C3701" s="110">
        <v>2009</v>
      </c>
      <c r="D3701" s="111" t="s">
        <v>223</v>
      </c>
      <c r="E3701" s="111">
        <v>3</v>
      </c>
      <c r="F3701" s="111">
        <v>19</v>
      </c>
      <c r="G3701" s="111" t="s">
        <v>281</v>
      </c>
      <c r="H3701" s="112">
        <v>31074</v>
      </c>
    </row>
    <row r="3702" spans="1:8" ht="15">
      <c r="A3702" s="108" t="s">
        <v>298</v>
      </c>
      <c r="B3702" s="109">
        <v>39864</v>
      </c>
      <c r="C3702" s="110">
        <v>2009</v>
      </c>
      <c r="D3702" s="111" t="s">
        <v>223</v>
      </c>
      <c r="E3702" s="111">
        <v>3</v>
      </c>
      <c r="F3702" s="111">
        <v>20</v>
      </c>
      <c r="G3702" s="111" t="s">
        <v>282</v>
      </c>
      <c r="H3702" s="112">
        <v>57260</v>
      </c>
    </row>
    <row r="3703" spans="1:8" ht="15">
      <c r="A3703" s="108" t="s">
        <v>298</v>
      </c>
      <c r="B3703" s="109">
        <v>39865</v>
      </c>
      <c r="C3703" s="110">
        <v>2009</v>
      </c>
      <c r="D3703" s="111" t="s">
        <v>223</v>
      </c>
      <c r="E3703" s="111">
        <v>3</v>
      </c>
      <c r="F3703" s="111">
        <v>21</v>
      </c>
      <c r="G3703" s="111" t="s">
        <v>1343</v>
      </c>
      <c r="H3703" s="112">
        <v>48962</v>
      </c>
    </row>
    <row r="3704" spans="1:8" ht="15">
      <c r="A3704" s="108" t="s">
        <v>298</v>
      </c>
      <c r="B3704" s="109">
        <v>39866</v>
      </c>
      <c r="C3704" s="110">
        <v>2009</v>
      </c>
      <c r="D3704" s="111" t="s">
        <v>223</v>
      </c>
      <c r="E3704" s="111">
        <v>4</v>
      </c>
      <c r="F3704" s="111">
        <v>22</v>
      </c>
      <c r="G3704" s="111" t="s">
        <v>1342</v>
      </c>
      <c r="H3704" s="112">
        <v>62863</v>
      </c>
    </row>
    <row r="3705" spans="1:8" ht="15">
      <c r="A3705" s="108" t="s">
        <v>298</v>
      </c>
      <c r="B3705" s="109">
        <v>39867</v>
      </c>
      <c r="C3705" s="110">
        <v>2009</v>
      </c>
      <c r="D3705" s="111" t="s">
        <v>223</v>
      </c>
      <c r="E3705" s="111">
        <v>4</v>
      </c>
      <c r="F3705" s="111">
        <v>23</v>
      </c>
      <c r="G3705" s="111" t="s">
        <v>278</v>
      </c>
      <c r="H3705" s="112">
        <v>44743</v>
      </c>
    </row>
    <row r="3706" spans="1:8" ht="15">
      <c r="A3706" s="108" t="s">
        <v>298</v>
      </c>
      <c r="B3706" s="109">
        <v>39868</v>
      </c>
      <c r="C3706" s="110">
        <v>2009</v>
      </c>
      <c r="D3706" s="111" t="s">
        <v>223</v>
      </c>
      <c r="E3706" s="111">
        <v>4</v>
      </c>
      <c r="F3706" s="111">
        <v>24</v>
      </c>
      <c r="G3706" s="111" t="s">
        <v>279</v>
      </c>
      <c r="H3706" s="112">
        <v>14891</v>
      </c>
    </row>
    <row r="3707" spans="1:8" ht="15">
      <c r="A3707" s="108" t="s">
        <v>298</v>
      </c>
      <c r="B3707" s="109">
        <v>39869</v>
      </c>
      <c r="C3707" s="110">
        <v>2009</v>
      </c>
      <c r="D3707" s="111" t="s">
        <v>223</v>
      </c>
      <c r="E3707" s="111">
        <v>4</v>
      </c>
      <c r="F3707" s="111">
        <v>25</v>
      </c>
      <c r="G3707" s="111" t="s">
        <v>280</v>
      </c>
      <c r="H3707" s="112">
        <v>20901</v>
      </c>
    </row>
    <row r="3708" spans="1:8" ht="15">
      <c r="A3708" s="108" t="s">
        <v>298</v>
      </c>
      <c r="B3708" s="109">
        <v>39870</v>
      </c>
      <c r="C3708" s="110">
        <v>2009</v>
      </c>
      <c r="D3708" s="111" t="s">
        <v>223</v>
      </c>
      <c r="E3708" s="111">
        <v>4</v>
      </c>
      <c r="F3708" s="111">
        <v>26</v>
      </c>
      <c r="G3708" s="111" t="s">
        <v>281</v>
      </c>
      <c r="H3708" s="112">
        <v>68501</v>
      </c>
    </row>
    <row r="3709" spans="1:8" ht="15">
      <c r="A3709" s="108" t="s">
        <v>298</v>
      </c>
      <c r="B3709" s="109">
        <v>39871</v>
      </c>
      <c r="C3709" s="110">
        <v>2009</v>
      </c>
      <c r="D3709" s="111" t="s">
        <v>223</v>
      </c>
      <c r="E3709" s="111">
        <v>4</v>
      </c>
      <c r="F3709" s="111">
        <v>27</v>
      </c>
      <c r="G3709" s="111" t="s">
        <v>282</v>
      </c>
      <c r="H3709" s="112">
        <v>58995</v>
      </c>
    </row>
    <row r="3710" spans="1:8" ht="15">
      <c r="A3710" s="108" t="s">
        <v>298</v>
      </c>
      <c r="B3710" s="109">
        <v>39872</v>
      </c>
      <c r="C3710" s="110">
        <v>2009</v>
      </c>
      <c r="D3710" s="111" t="s">
        <v>223</v>
      </c>
      <c r="E3710" s="111">
        <v>4</v>
      </c>
      <c r="F3710" s="111">
        <v>28</v>
      </c>
      <c r="G3710" s="111" t="s">
        <v>1343</v>
      </c>
      <c r="H3710" s="112">
        <v>41159</v>
      </c>
    </row>
    <row r="3711" spans="1:8" ht="15">
      <c r="A3711" s="108" t="s">
        <v>298</v>
      </c>
      <c r="B3711" s="109">
        <v>39873</v>
      </c>
      <c r="C3711" s="110">
        <v>2009</v>
      </c>
      <c r="D3711" s="111" t="s">
        <v>224</v>
      </c>
      <c r="E3711" s="111">
        <v>1</v>
      </c>
      <c r="F3711" s="111">
        <v>1</v>
      </c>
      <c r="G3711" s="111" t="s">
        <v>1342</v>
      </c>
      <c r="H3711" s="112">
        <v>82774</v>
      </c>
    </row>
    <row r="3712" spans="1:8" ht="15">
      <c r="A3712" s="108" t="s">
        <v>298</v>
      </c>
      <c r="B3712" s="109">
        <v>39874</v>
      </c>
      <c r="C3712" s="110">
        <v>2009</v>
      </c>
      <c r="D3712" s="111" t="s">
        <v>224</v>
      </c>
      <c r="E3712" s="111">
        <v>1</v>
      </c>
      <c r="F3712" s="111">
        <v>2</v>
      </c>
      <c r="G3712" s="111" t="s">
        <v>278</v>
      </c>
      <c r="H3712" s="112">
        <v>63237</v>
      </c>
    </row>
    <row r="3713" spans="1:8" ht="15">
      <c r="A3713" s="108" t="s">
        <v>298</v>
      </c>
      <c r="B3713" s="109">
        <v>39875</v>
      </c>
      <c r="C3713" s="110">
        <v>2009</v>
      </c>
      <c r="D3713" s="111" t="s">
        <v>224</v>
      </c>
      <c r="E3713" s="111">
        <v>1</v>
      </c>
      <c r="F3713" s="111">
        <v>3</v>
      </c>
      <c r="G3713" s="111" t="s">
        <v>279</v>
      </c>
      <c r="H3713" s="112">
        <v>85200</v>
      </c>
    </row>
    <row r="3714" spans="1:8" ht="15">
      <c r="A3714" s="108" t="s">
        <v>298</v>
      </c>
      <c r="B3714" s="109">
        <v>39876</v>
      </c>
      <c r="C3714" s="110">
        <v>2009</v>
      </c>
      <c r="D3714" s="111" t="s">
        <v>224</v>
      </c>
      <c r="E3714" s="111">
        <v>1</v>
      </c>
      <c r="F3714" s="111">
        <v>4</v>
      </c>
      <c r="G3714" s="111" t="s">
        <v>280</v>
      </c>
      <c r="H3714" s="112">
        <v>53835</v>
      </c>
    </row>
    <row r="3715" spans="1:8" ht="15">
      <c r="A3715" s="108" t="s">
        <v>298</v>
      </c>
      <c r="B3715" s="109">
        <v>39877</v>
      </c>
      <c r="C3715" s="110">
        <v>2009</v>
      </c>
      <c r="D3715" s="111" t="s">
        <v>224</v>
      </c>
      <c r="E3715" s="111">
        <v>1</v>
      </c>
      <c r="F3715" s="111">
        <v>5</v>
      </c>
      <c r="G3715" s="111" t="s">
        <v>281</v>
      </c>
      <c r="H3715" s="112">
        <v>57604</v>
      </c>
    </row>
    <row r="3716" spans="1:8" ht="15">
      <c r="A3716" s="108" t="s">
        <v>298</v>
      </c>
      <c r="B3716" s="109">
        <v>39878</v>
      </c>
      <c r="C3716" s="110">
        <v>2009</v>
      </c>
      <c r="D3716" s="111" t="s">
        <v>224</v>
      </c>
      <c r="E3716" s="111">
        <v>1</v>
      </c>
      <c r="F3716" s="111">
        <v>6</v>
      </c>
      <c r="G3716" s="111" t="s">
        <v>282</v>
      </c>
      <c r="H3716" s="112">
        <v>47940</v>
      </c>
    </row>
    <row r="3717" spans="1:8" ht="15">
      <c r="A3717" s="108" t="s">
        <v>298</v>
      </c>
      <c r="B3717" s="109">
        <v>39879</v>
      </c>
      <c r="C3717" s="110">
        <v>2009</v>
      </c>
      <c r="D3717" s="111" t="s">
        <v>224</v>
      </c>
      <c r="E3717" s="111">
        <v>1</v>
      </c>
      <c r="F3717" s="111">
        <v>7</v>
      </c>
      <c r="G3717" s="111" t="s">
        <v>1343</v>
      </c>
      <c r="H3717" s="112">
        <v>59901</v>
      </c>
    </row>
    <row r="3718" spans="1:8" ht="15">
      <c r="A3718" s="108" t="s">
        <v>298</v>
      </c>
      <c r="B3718" s="109">
        <v>39880</v>
      </c>
      <c r="C3718" s="110">
        <v>2009</v>
      </c>
      <c r="D3718" s="111" t="s">
        <v>224</v>
      </c>
      <c r="E3718" s="111">
        <v>2</v>
      </c>
      <c r="F3718" s="111">
        <v>8</v>
      </c>
      <c r="G3718" s="111" t="s">
        <v>1342</v>
      </c>
      <c r="H3718" s="112">
        <v>52817</v>
      </c>
    </row>
    <row r="3719" spans="1:8" ht="15">
      <c r="A3719" s="108" t="s">
        <v>298</v>
      </c>
      <c r="B3719" s="109">
        <v>39881</v>
      </c>
      <c r="C3719" s="110">
        <v>2009</v>
      </c>
      <c r="D3719" s="111" t="s">
        <v>224</v>
      </c>
      <c r="E3719" s="111">
        <v>2</v>
      </c>
      <c r="F3719" s="111">
        <v>9</v>
      </c>
      <c r="G3719" s="111" t="s">
        <v>278</v>
      </c>
      <c r="H3719" s="112">
        <v>67736</v>
      </c>
    </row>
    <row r="3720" spans="1:8" ht="15">
      <c r="A3720" s="108" t="s">
        <v>298</v>
      </c>
      <c r="B3720" s="109">
        <v>39882</v>
      </c>
      <c r="C3720" s="110">
        <v>2009</v>
      </c>
      <c r="D3720" s="111" t="s">
        <v>224</v>
      </c>
      <c r="E3720" s="111">
        <v>2</v>
      </c>
      <c r="F3720" s="111">
        <v>10</v>
      </c>
      <c r="G3720" s="111" t="s">
        <v>279</v>
      </c>
      <c r="H3720" s="112">
        <v>32341</v>
      </c>
    </row>
    <row r="3721" spans="1:8" ht="15">
      <c r="A3721" s="108" t="s">
        <v>298</v>
      </c>
      <c r="B3721" s="109">
        <v>39883</v>
      </c>
      <c r="C3721" s="110">
        <v>2009</v>
      </c>
      <c r="D3721" s="111" t="s">
        <v>224</v>
      </c>
      <c r="E3721" s="111">
        <v>2</v>
      </c>
      <c r="F3721" s="111">
        <v>11</v>
      </c>
      <c r="G3721" s="111" t="s">
        <v>280</v>
      </c>
      <c r="H3721" s="112">
        <v>72671</v>
      </c>
    </row>
    <row r="3722" spans="1:8" ht="15">
      <c r="A3722" s="108" t="s">
        <v>298</v>
      </c>
      <c r="B3722" s="109">
        <v>39884</v>
      </c>
      <c r="C3722" s="110">
        <v>2009</v>
      </c>
      <c r="D3722" s="111" t="s">
        <v>224</v>
      </c>
      <c r="E3722" s="111">
        <v>2</v>
      </c>
      <c r="F3722" s="111">
        <v>12</v>
      </c>
      <c r="G3722" s="111" t="s">
        <v>281</v>
      </c>
      <c r="H3722" s="112">
        <v>53640</v>
      </c>
    </row>
    <row r="3723" spans="1:8" ht="15">
      <c r="A3723" s="108" t="s">
        <v>298</v>
      </c>
      <c r="B3723" s="109">
        <v>39885</v>
      </c>
      <c r="C3723" s="110">
        <v>2009</v>
      </c>
      <c r="D3723" s="111" t="s">
        <v>224</v>
      </c>
      <c r="E3723" s="111">
        <v>2</v>
      </c>
      <c r="F3723" s="111">
        <v>13</v>
      </c>
      <c r="G3723" s="111" t="s">
        <v>282</v>
      </c>
      <c r="H3723" s="112">
        <v>48059</v>
      </c>
    </row>
    <row r="3724" spans="1:8" ht="15">
      <c r="A3724" s="108" t="s">
        <v>298</v>
      </c>
      <c r="B3724" s="109">
        <v>39886</v>
      </c>
      <c r="C3724" s="110">
        <v>2009</v>
      </c>
      <c r="D3724" s="111" t="s">
        <v>224</v>
      </c>
      <c r="E3724" s="111">
        <v>2</v>
      </c>
      <c r="F3724" s="111">
        <v>14</v>
      </c>
      <c r="G3724" s="111" t="s">
        <v>1343</v>
      </c>
      <c r="H3724" s="112">
        <v>36447</v>
      </c>
    </row>
    <row r="3725" spans="1:8" ht="15">
      <c r="A3725" s="108" t="s">
        <v>298</v>
      </c>
      <c r="B3725" s="109">
        <v>39887</v>
      </c>
      <c r="C3725" s="110">
        <v>2009</v>
      </c>
      <c r="D3725" s="111" t="s">
        <v>224</v>
      </c>
      <c r="E3725" s="111">
        <v>3</v>
      </c>
      <c r="F3725" s="111">
        <v>15</v>
      </c>
      <c r="G3725" s="111" t="s">
        <v>1342</v>
      </c>
      <c r="H3725" s="112">
        <v>43817</v>
      </c>
    </row>
    <row r="3726" spans="1:8" ht="15">
      <c r="A3726" s="108" t="s">
        <v>298</v>
      </c>
      <c r="B3726" s="109">
        <v>39888</v>
      </c>
      <c r="C3726" s="110">
        <v>2009</v>
      </c>
      <c r="D3726" s="111" t="s">
        <v>224</v>
      </c>
      <c r="E3726" s="111">
        <v>3</v>
      </c>
      <c r="F3726" s="111">
        <v>16</v>
      </c>
      <c r="G3726" s="111" t="s">
        <v>278</v>
      </c>
      <c r="H3726" s="112">
        <v>25131</v>
      </c>
    </row>
    <row r="3727" spans="1:8" ht="15">
      <c r="A3727" s="108" t="s">
        <v>298</v>
      </c>
      <c r="B3727" s="109">
        <v>39889</v>
      </c>
      <c r="C3727" s="110">
        <v>2009</v>
      </c>
      <c r="D3727" s="111" t="s">
        <v>224</v>
      </c>
      <c r="E3727" s="111">
        <v>3</v>
      </c>
      <c r="F3727" s="111">
        <v>17</v>
      </c>
      <c r="G3727" s="111" t="s">
        <v>279</v>
      </c>
      <c r="H3727" s="112">
        <v>17666</v>
      </c>
    </row>
    <row r="3728" spans="1:8" ht="15">
      <c r="A3728" s="108" t="s">
        <v>298</v>
      </c>
      <c r="B3728" s="109">
        <v>39890</v>
      </c>
      <c r="C3728" s="110">
        <v>2009</v>
      </c>
      <c r="D3728" s="111" t="s">
        <v>224</v>
      </c>
      <c r="E3728" s="111">
        <v>3</v>
      </c>
      <c r="F3728" s="111">
        <v>18</v>
      </c>
      <c r="G3728" s="111" t="s">
        <v>280</v>
      </c>
      <c r="H3728" s="112">
        <v>79962</v>
      </c>
    </row>
    <row r="3729" spans="1:8" ht="15">
      <c r="A3729" s="108" t="s">
        <v>298</v>
      </c>
      <c r="B3729" s="109">
        <v>39891</v>
      </c>
      <c r="C3729" s="110">
        <v>2009</v>
      </c>
      <c r="D3729" s="111" t="s">
        <v>224</v>
      </c>
      <c r="E3729" s="111">
        <v>3</v>
      </c>
      <c r="F3729" s="111">
        <v>19</v>
      </c>
      <c r="G3729" s="111" t="s">
        <v>281</v>
      </c>
      <c r="H3729" s="112">
        <v>44477</v>
      </c>
    </row>
    <row r="3730" spans="1:8" ht="15">
      <c r="A3730" s="108" t="s">
        <v>298</v>
      </c>
      <c r="B3730" s="109">
        <v>39892</v>
      </c>
      <c r="C3730" s="110">
        <v>2009</v>
      </c>
      <c r="D3730" s="111" t="s">
        <v>224</v>
      </c>
      <c r="E3730" s="111">
        <v>3</v>
      </c>
      <c r="F3730" s="111">
        <v>20</v>
      </c>
      <c r="G3730" s="111" t="s">
        <v>282</v>
      </c>
      <c r="H3730" s="112">
        <v>21476</v>
      </c>
    </row>
    <row r="3731" spans="1:8" ht="15">
      <c r="A3731" s="108" t="s">
        <v>298</v>
      </c>
      <c r="B3731" s="109">
        <v>39893</v>
      </c>
      <c r="C3731" s="110">
        <v>2009</v>
      </c>
      <c r="D3731" s="111" t="s">
        <v>224</v>
      </c>
      <c r="E3731" s="111">
        <v>3</v>
      </c>
      <c r="F3731" s="111">
        <v>21</v>
      </c>
      <c r="G3731" s="111" t="s">
        <v>1343</v>
      </c>
      <c r="H3731" s="112">
        <v>76010</v>
      </c>
    </row>
    <row r="3732" spans="1:8" ht="15">
      <c r="A3732" s="108" t="s">
        <v>298</v>
      </c>
      <c r="B3732" s="109">
        <v>39894</v>
      </c>
      <c r="C3732" s="110">
        <v>2009</v>
      </c>
      <c r="D3732" s="111" t="s">
        <v>224</v>
      </c>
      <c r="E3732" s="111">
        <v>4</v>
      </c>
      <c r="F3732" s="111">
        <v>22</v>
      </c>
      <c r="G3732" s="111" t="s">
        <v>1342</v>
      </c>
      <c r="H3732" s="112">
        <v>32026</v>
      </c>
    </row>
    <row r="3733" spans="1:8" ht="15">
      <c r="A3733" s="108" t="s">
        <v>298</v>
      </c>
      <c r="B3733" s="109">
        <v>39895</v>
      </c>
      <c r="C3733" s="110">
        <v>2009</v>
      </c>
      <c r="D3733" s="111" t="s">
        <v>224</v>
      </c>
      <c r="E3733" s="111">
        <v>4</v>
      </c>
      <c r="F3733" s="111">
        <v>23</v>
      </c>
      <c r="G3733" s="111" t="s">
        <v>278</v>
      </c>
      <c r="H3733" s="112">
        <v>52410</v>
      </c>
    </row>
    <row r="3734" spans="1:8" ht="15">
      <c r="A3734" s="108" t="s">
        <v>298</v>
      </c>
      <c r="B3734" s="109">
        <v>39896</v>
      </c>
      <c r="C3734" s="110">
        <v>2009</v>
      </c>
      <c r="D3734" s="111" t="s">
        <v>224</v>
      </c>
      <c r="E3734" s="111">
        <v>4</v>
      </c>
      <c r="F3734" s="111">
        <v>24</v>
      </c>
      <c r="G3734" s="111" t="s">
        <v>279</v>
      </c>
      <c r="H3734" s="112">
        <v>77896</v>
      </c>
    </row>
    <row r="3735" spans="1:8" ht="15">
      <c r="A3735" s="108" t="s">
        <v>298</v>
      </c>
      <c r="B3735" s="109">
        <v>39897</v>
      </c>
      <c r="C3735" s="110">
        <v>2009</v>
      </c>
      <c r="D3735" s="111" t="s">
        <v>224</v>
      </c>
      <c r="E3735" s="111">
        <v>4</v>
      </c>
      <c r="F3735" s="111">
        <v>25</v>
      </c>
      <c r="G3735" s="111" t="s">
        <v>280</v>
      </c>
      <c r="H3735" s="112">
        <v>15659</v>
      </c>
    </row>
    <row r="3736" spans="1:8" ht="15">
      <c r="A3736" s="108" t="s">
        <v>298</v>
      </c>
      <c r="B3736" s="109">
        <v>39898</v>
      </c>
      <c r="C3736" s="110">
        <v>2009</v>
      </c>
      <c r="D3736" s="111" t="s">
        <v>224</v>
      </c>
      <c r="E3736" s="111">
        <v>4</v>
      </c>
      <c r="F3736" s="111">
        <v>26</v>
      </c>
      <c r="G3736" s="111" t="s">
        <v>281</v>
      </c>
      <c r="H3736" s="112">
        <v>18834</v>
      </c>
    </row>
    <row r="3737" spans="1:8" ht="15">
      <c r="A3737" s="108" t="s">
        <v>298</v>
      </c>
      <c r="B3737" s="109">
        <v>39899</v>
      </c>
      <c r="C3737" s="110">
        <v>2009</v>
      </c>
      <c r="D3737" s="111" t="s">
        <v>224</v>
      </c>
      <c r="E3737" s="111">
        <v>4</v>
      </c>
      <c r="F3737" s="111">
        <v>27</v>
      </c>
      <c r="G3737" s="111" t="s">
        <v>282</v>
      </c>
      <c r="H3737" s="112">
        <v>31641</v>
      </c>
    </row>
    <row r="3738" spans="1:8" ht="15">
      <c r="A3738" s="108" t="s">
        <v>298</v>
      </c>
      <c r="B3738" s="109">
        <v>39900</v>
      </c>
      <c r="C3738" s="110">
        <v>2009</v>
      </c>
      <c r="D3738" s="111" t="s">
        <v>224</v>
      </c>
      <c r="E3738" s="111">
        <v>4</v>
      </c>
      <c r="F3738" s="111">
        <v>28</v>
      </c>
      <c r="G3738" s="111" t="s">
        <v>1343</v>
      </c>
      <c r="H3738" s="112">
        <v>65650</v>
      </c>
    </row>
    <row r="3739" spans="1:8" ht="15">
      <c r="A3739" s="108" t="s">
        <v>298</v>
      </c>
      <c r="B3739" s="109">
        <v>39901</v>
      </c>
      <c r="C3739" s="110">
        <v>2009</v>
      </c>
      <c r="D3739" s="111" t="s">
        <v>224</v>
      </c>
      <c r="E3739" s="111">
        <v>5</v>
      </c>
      <c r="F3739" s="111">
        <v>29</v>
      </c>
      <c r="G3739" s="111" t="s">
        <v>1342</v>
      </c>
      <c r="H3739" s="112">
        <v>36555</v>
      </c>
    </row>
    <row r="3740" spans="1:8" ht="15">
      <c r="A3740" s="108" t="s">
        <v>298</v>
      </c>
      <c r="B3740" s="109">
        <v>39902</v>
      </c>
      <c r="C3740" s="110">
        <v>2009</v>
      </c>
      <c r="D3740" s="111" t="s">
        <v>224</v>
      </c>
      <c r="E3740" s="111">
        <v>5</v>
      </c>
      <c r="F3740" s="111">
        <v>30</v>
      </c>
      <c r="G3740" s="111" t="s">
        <v>278</v>
      </c>
      <c r="H3740" s="112">
        <v>66938</v>
      </c>
    </row>
    <row r="3741" spans="1:8" ht="15">
      <c r="A3741" s="108" t="s">
        <v>298</v>
      </c>
      <c r="B3741" s="109">
        <v>39903</v>
      </c>
      <c r="C3741" s="110">
        <v>2009</v>
      </c>
      <c r="D3741" s="111" t="s">
        <v>224</v>
      </c>
      <c r="E3741" s="111">
        <v>5</v>
      </c>
      <c r="F3741" s="111">
        <v>31</v>
      </c>
      <c r="G3741" s="111" t="s">
        <v>279</v>
      </c>
      <c r="H3741" s="112">
        <v>74084</v>
      </c>
    </row>
    <row r="3742" spans="1:8" ht="15">
      <c r="A3742" s="108" t="s">
        <v>298</v>
      </c>
      <c r="B3742" s="109">
        <v>39904</v>
      </c>
      <c r="C3742" s="110">
        <v>2009</v>
      </c>
      <c r="D3742" s="111" t="s">
        <v>225</v>
      </c>
      <c r="E3742" s="111">
        <v>1</v>
      </c>
      <c r="F3742" s="111">
        <v>1</v>
      </c>
      <c r="G3742" s="111" t="s">
        <v>280</v>
      </c>
      <c r="H3742" s="112">
        <v>69464</v>
      </c>
    </row>
    <row r="3743" spans="1:8" ht="15">
      <c r="A3743" s="108" t="s">
        <v>298</v>
      </c>
      <c r="B3743" s="109">
        <v>39905</v>
      </c>
      <c r="C3743" s="110">
        <v>2009</v>
      </c>
      <c r="D3743" s="111" t="s">
        <v>225</v>
      </c>
      <c r="E3743" s="111">
        <v>1</v>
      </c>
      <c r="F3743" s="111">
        <v>2</v>
      </c>
      <c r="G3743" s="111" t="s">
        <v>281</v>
      </c>
      <c r="H3743" s="112">
        <v>68169</v>
      </c>
    </row>
    <row r="3744" spans="1:8" ht="15">
      <c r="A3744" s="108" t="s">
        <v>298</v>
      </c>
      <c r="B3744" s="109">
        <v>39906</v>
      </c>
      <c r="C3744" s="110">
        <v>2009</v>
      </c>
      <c r="D3744" s="111" t="s">
        <v>225</v>
      </c>
      <c r="E3744" s="111">
        <v>1</v>
      </c>
      <c r="F3744" s="111">
        <v>3</v>
      </c>
      <c r="G3744" s="111" t="s">
        <v>282</v>
      </c>
      <c r="H3744" s="112">
        <v>88878</v>
      </c>
    </row>
    <row r="3745" spans="1:8" ht="15">
      <c r="A3745" s="108" t="s">
        <v>298</v>
      </c>
      <c r="B3745" s="109">
        <v>39907</v>
      </c>
      <c r="C3745" s="110">
        <v>2009</v>
      </c>
      <c r="D3745" s="111" t="s">
        <v>225</v>
      </c>
      <c r="E3745" s="111">
        <v>1</v>
      </c>
      <c r="F3745" s="111">
        <v>4</v>
      </c>
      <c r="G3745" s="111" t="s">
        <v>1343</v>
      </c>
      <c r="H3745" s="112">
        <v>50890</v>
      </c>
    </row>
    <row r="3746" spans="1:8" ht="15">
      <c r="A3746" s="108" t="s">
        <v>298</v>
      </c>
      <c r="B3746" s="109">
        <v>39908</v>
      </c>
      <c r="C3746" s="110">
        <v>2009</v>
      </c>
      <c r="D3746" s="111" t="s">
        <v>225</v>
      </c>
      <c r="E3746" s="111">
        <v>1</v>
      </c>
      <c r="F3746" s="111">
        <v>5</v>
      </c>
      <c r="G3746" s="111" t="s">
        <v>1342</v>
      </c>
      <c r="H3746" s="112">
        <v>33344</v>
      </c>
    </row>
    <row r="3747" spans="1:8" ht="15">
      <c r="A3747" s="108" t="s">
        <v>298</v>
      </c>
      <c r="B3747" s="109">
        <v>39909</v>
      </c>
      <c r="C3747" s="110">
        <v>2009</v>
      </c>
      <c r="D3747" s="111" t="s">
        <v>225</v>
      </c>
      <c r="E3747" s="111">
        <v>1</v>
      </c>
      <c r="F3747" s="111">
        <v>6</v>
      </c>
      <c r="G3747" s="111" t="s">
        <v>278</v>
      </c>
      <c r="H3747" s="112">
        <v>55501</v>
      </c>
    </row>
    <row r="3748" spans="1:8" ht="15">
      <c r="A3748" s="108" t="s">
        <v>298</v>
      </c>
      <c r="B3748" s="109">
        <v>39910</v>
      </c>
      <c r="C3748" s="110">
        <v>2009</v>
      </c>
      <c r="D3748" s="111" t="s">
        <v>225</v>
      </c>
      <c r="E3748" s="111">
        <v>1</v>
      </c>
      <c r="F3748" s="111">
        <v>7</v>
      </c>
      <c r="G3748" s="111" t="s">
        <v>279</v>
      </c>
      <c r="H3748" s="112">
        <v>74140</v>
      </c>
    </row>
    <row r="3749" spans="1:8" ht="15">
      <c r="A3749" s="108" t="s">
        <v>298</v>
      </c>
      <c r="B3749" s="109">
        <v>39911</v>
      </c>
      <c r="C3749" s="110">
        <v>2009</v>
      </c>
      <c r="D3749" s="111" t="s">
        <v>225</v>
      </c>
      <c r="E3749" s="111">
        <v>2</v>
      </c>
      <c r="F3749" s="111">
        <v>8</v>
      </c>
      <c r="G3749" s="111" t="s">
        <v>280</v>
      </c>
      <c r="H3749" s="112">
        <v>43424</v>
      </c>
    </row>
    <row r="3750" spans="1:8" ht="15">
      <c r="A3750" s="108" t="s">
        <v>298</v>
      </c>
      <c r="B3750" s="109">
        <v>39912</v>
      </c>
      <c r="C3750" s="110">
        <v>2009</v>
      </c>
      <c r="D3750" s="111" t="s">
        <v>225</v>
      </c>
      <c r="E3750" s="111">
        <v>2</v>
      </c>
      <c r="F3750" s="111">
        <v>9</v>
      </c>
      <c r="G3750" s="111" t="s">
        <v>281</v>
      </c>
      <c r="H3750" s="112">
        <v>19621</v>
      </c>
    </row>
    <row r="3751" spans="1:8" ht="15">
      <c r="A3751" s="108" t="s">
        <v>298</v>
      </c>
      <c r="B3751" s="109">
        <v>39913</v>
      </c>
      <c r="C3751" s="110">
        <v>2009</v>
      </c>
      <c r="D3751" s="111" t="s">
        <v>225</v>
      </c>
      <c r="E3751" s="111">
        <v>2</v>
      </c>
      <c r="F3751" s="111">
        <v>10</v>
      </c>
      <c r="G3751" s="111" t="s">
        <v>282</v>
      </c>
      <c r="H3751" s="112">
        <v>32333</v>
      </c>
    </row>
    <row r="3752" spans="1:8" ht="15">
      <c r="A3752" s="108" t="s">
        <v>298</v>
      </c>
      <c r="B3752" s="109">
        <v>39914</v>
      </c>
      <c r="C3752" s="110">
        <v>2009</v>
      </c>
      <c r="D3752" s="111" t="s">
        <v>225</v>
      </c>
      <c r="E3752" s="111">
        <v>2</v>
      </c>
      <c r="F3752" s="111">
        <v>11</v>
      </c>
      <c r="G3752" s="111" t="s">
        <v>1343</v>
      </c>
      <c r="H3752" s="112">
        <v>67426</v>
      </c>
    </row>
    <row r="3753" spans="1:8" ht="15">
      <c r="A3753" s="108" t="s">
        <v>298</v>
      </c>
      <c r="B3753" s="109">
        <v>39915</v>
      </c>
      <c r="C3753" s="110">
        <v>2009</v>
      </c>
      <c r="D3753" s="111" t="s">
        <v>225</v>
      </c>
      <c r="E3753" s="111">
        <v>2</v>
      </c>
      <c r="F3753" s="111">
        <v>12</v>
      </c>
      <c r="G3753" s="111" t="s">
        <v>1342</v>
      </c>
      <c r="H3753" s="112">
        <v>27714</v>
      </c>
    </row>
    <row r="3754" spans="1:8" ht="15">
      <c r="A3754" s="108" t="s">
        <v>298</v>
      </c>
      <c r="B3754" s="109">
        <v>39916</v>
      </c>
      <c r="C3754" s="110">
        <v>2009</v>
      </c>
      <c r="D3754" s="111" t="s">
        <v>225</v>
      </c>
      <c r="E3754" s="111">
        <v>2</v>
      </c>
      <c r="F3754" s="111">
        <v>13</v>
      </c>
      <c r="G3754" s="111" t="s">
        <v>278</v>
      </c>
      <c r="H3754" s="112">
        <v>86939</v>
      </c>
    </row>
    <row r="3755" spans="1:8" ht="15">
      <c r="A3755" s="108" t="s">
        <v>298</v>
      </c>
      <c r="B3755" s="109">
        <v>39917</v>
      </c>
      <c r="C3755" s="110">
        <v>2009</v>
      </c>
      <c r="D3755" s="111" t="s">
        <v>225</v>
      </c>
      <c r="E3755" s="111">
        <v>2</v>
      </c>
      <c r="F3755" s="111">
        <v>14</v>
      </c>
      <c r="G3755" s="111" t="s">
        <v>279</v>
      </c>
      <c r="H3755" s="112">
        <v>47399</v>
      </c>
    </row>
    <row r="3756" spans="1:8" ht="15">
      <c r="A3756" s="108" t="s">
        <v>298</v>
      </c>
      <c r="B3756" s="109">
        <v>39918</v>
      </c>
      <c r="C3756" s="110">
        <v>2009</v>
      </c>
      <c r="D3756" s="111" t="s">
        <v>225</v>
      </c>
      <c r="E3756" s="111">
        <v>3</v>
      </c>
      <c r="F3756" s="111">
        <v>15</v>
      </c>
      <c r="G3756" s="111" t="s">
        <v>280</v>
      </c>
      <c r="H3756" s="112">
        <v>64303</v>
      </c>
    </row>
    <row r="3757" spans="1:8" ht="15">
      <c r="A3757" s="108" t="s">
        <v>298</v>
      </c>
      <c r="B3757" s="109">
        <v>39919</v>
      </c>
      <c r="C3757" s="110">
        <v>2009</v>
      </c>
      <c r="D3757" s="111" t="s">
        <v>225</v>
      </c>
      <c r="E3757" s="111">
        <v>3</v>
      </c>
      <c r="F3757" s="111">
        <v>16</v>
      </c>
      <c r="G3757" s="111" t="s">
        <v>281</v>
      </c>
      <c r="H3757" s="112">
        <v>20717</v>
      </c>
    </row>
    <row r="3758" spans="1:8" ht="15">
      <c r="A3758" s="108" t="s">
        <v>298</v>
      </c>
      <c r="B3758" s="109">
        <v>39920</v>
      </c>
      <c r="C3758" s="110">
        <v>2009</v>
      </c>
      <c r="D3758" s="111" t="s">
        <v>225</v>
      </c>
      <c r="E3758" s="111">
        <v>3</v>
      </c>
      <c r="F3758" s="111">
        <v>17</v>
      </c>
      <c r="G3758" s="111" t="s">
        <v>282</v>
      </c>
      <c r="H3758" s="112">
        <v>35576</v>
      </c>
    </row>
    <row r="3759" spans="1:8" ht="15">
      <c r="A3759" s="108" t="s">
        <v>298</v>
      </c>
      <c r="B3759" s="109">
        <v>39921</v>
      </c>
      <c r="C3759" s="110">
        <v>2009</v>
      </c>
      <c r="D3759" s="111" t="s">
        <v>225</v>
      </c>
      <c r="E3759" s="111">
        <v>3</v>
      </c>
      <c r="F3759" s="111">
        <v>18</v>
      </c>
      <c r="G3759" s="111" t="s">
        <v>1343</v>
      </c>
      <c r="H3759" s="112">
        <v>35187</v>
      </c>
    </row>
    <row r="3760" spans="1:8" ht="15">
      <c r="A3760" s="108" t="s">
        <v>298</v>
      </c>
      <c r="B3760" s="109">
        <v>39922</v>
      </c>
      <c r="C3760" s="110">
        <v>2009</v>
      </c>
      <c r="D3760" s="111" t="s">
        <v>225</v>
      </c>
      <c r="E3760" s="111">
        <v>3</v>
      </c>
      <c r="F3760" s="111">
        <v>19</v>
      </c>
      <c r="G3760" s="111" t="s">
        <v>1342</v>
      </c>
      <c r="H3760" s="112">
        <v>85318</v>
      </c>
    </row>
    <row r="3761" spans="1:8" ht="15">
      <c r="A3761" s="108" t="s">
        <v>298</v>
      </c>
      <c r="B3761" s="109">
        <v>39923</v>
      </c>
      <c r="C3761" s="110">
        <v>2009</v>
      </c>
      <c r="D3761" s="111" t="s">
        <v>225</v>
      </c>
      <c r="E3761" s="111">
        <v>3</v>
      </c>
      <c r="F3761" s="111">
        <v>20</v>
      </c>
      <c r="G3761" s="111" t="s">
        <v>278</v>
      </c>
      <c r="H3761" s="112">
        <v>20972</v>
      </c>
    </row>
    <row r="3762" spans="1:8" ht="15">
      <c r="A3762" s="108" t="s">
        <v>298</v>
      </c>
      <c r="B3762" s="109">
        <v>39924</v>
      </c>
      <c r="C3762" s="110">
        <v>2009</v>
      </c>
      <c r="D3762" s="111" t="s">
        <v>225</v>
      </c>
      <c r="E3762" s="111">
        <v>3</v>
      </c>
      <c r="F3762" s="111">
        <v>21</v>
      </c>
      <c r="G3762" s="111" t="s">
        <v>279</v>
      </c>
      <c r="H3762" s="112">
        <v>47281</v>
      </c>
    </row>
    <row r="3763" spans="1:8" ht="15">
      <c r="A3763" s="108" t="s">
        <v>298</v>
      </c>
      <c r="B3763" s="109">
        <v>39925</v>
      </c>
      <c r="C3763" s="110">
        <v>2009</v>
      </c>
      <c r="D3763" s="111" t="s">
        <v>225</v>
      </c>
      <c r="E3763" s="111">
        <v>4</v>
      </c>
      <c r="F3763" s="111">
        <v>22</v>
      </c>
      <c r="G3763" s="111" t="s">
        <v>280</v>
      </c>
      <c r="H3763" s="112">
        <v>70171</v>
      </c>
    </row>
    <row r="3764" spans="1:8" ht="15">
      <c r="A3764" s="108" t="s">
        <v>298</v>
      </c>
      <c r="B3764" s="109">
        <v>39926</v>
      </c>
      <c r="C3764" s="110">
        <v>2009</v>
      </c>
      <c r="D3764" s="111" t="s">
        <v>225</v>
      </c>
      <c r="E3764" s="111">
        <v>4</v>
      </c>
      <c r="F3764" s="111">
        <v>23</v>
      </c>
      <c r="G3764" s="111" t="s">
        <v>281</v>
      </c>
      <c r="H3764" s="112">
        <v>37703</v>
      </c>
    </row>
    <row r="3765" spans="1:8" ht="15">
      <c r="A3765" s="108" t="s">
        <v>298</v>
      </c>
      <c r="B3765" s="109">
        <v>39927</v>
      </c>
      <c r="C3765" s="110">
        <v>2009</v>
      </c>
      <c r="D3765" s="111" t="s">
        <v>225</v>
      </c>
      <c r="E3765" s="111">
        <v>4</v>
      </c>
      <c r="F3765" s="111">
        <v>24</v>
      </c>
      <c r="G3765" s="111" t="s">
        <v>282</v>
      </c>
      <c r="H3765" s="112">
        <v>71456</v>
      </c>
    </row>
    <row r="3766" spans="1:8" ht="15">
      <c r="A3766" s="108" t="s">
        <v>298</v>
      </c>
      <c r="B3766" s="109">
        <v>39928</v>
      </c>
      <c r="C3766" s="110">
        <v>2009</v>
      </c>
      <c r="D3766" s="111" t="s">
        <v>225</v>
      </c>
      <c r="E3766" s="111">
        <v>4</v>
      </c>
      <c r="F3766" s="111">
        <v>25</v>
      </c>
      <c r="G3766" s="111" t="s">
        <v>1343</v>
      </c>
      <c r="H3766" s="112">
        <v>80067</v>
      </c>
    </row>
    <row r="3767" spans="1:8" ht="15">
      <c r="A3767" s="108" t="s">
        <v>298</v>
      </c>
      <c r="B3767" s="109">
        <v>39929</v>
      </c>
      <c r="C3767" s="110">
        <v>2009</v>
      </c>
      <c r="D3767" s="111" t="s">
        <v>225</v>
      </c>
      <c r="E3767" s="111">
        <v>4</v>
      </c>
      <c r="F3767" s="111">
        <v>26</v>
      </c>
      <c r="G3767" s="111" t="s">
        <v>1342</v>
      </c>
      <c r="H3767" s="112">
        <v>15953</v>
      </c>
    </row>
    <row r="3768" spans="1:8" ht="15">
      <c r="A3768" s="108" t="s">
        <v>298</v>
      </c>
      <c r="B3768" s="109">
        <v>39930</v>
      </c>
      <c r="C3768" s="110">
        <v>2009</v>
      </c>
      <c r="D3768" s="111" t="s">
        <v>225</v>
      </c>
      <c r="E3768" s="111">
        <v>4</v>
      </c>
      <c r="F3768" s="111">
        <v>27</v>
      </c>
      <c r="G3768" s="111" t="s">
        <v>278</v>
      </c>
      <c r="H3768" s="112">
        <v>36475</v>
      </c>
    </row>
    <row r="3769" spans="1:8" ht="15">
      <c r="A3769" s="108" t="s">
        <v>298</v>
      </c>
      <c r="B3769" s="109">
        <v>39931</v>
      </c>
      <c r="C3769" s="110">
        <v>2009</v>
      </c>
      <c r="D3769" s="111" t="s">
        <v>225</v>
      </c>
      <c r="E3769" s="111">
        <v>4</v>
      </c>
      <c r="F3769" s="111">
        <v>28</v>
      </c>
      <c r="G3769" s="111" t="s">
        <v>279</v>
      </c>
      <c r="H3769" s="112">
        <v>32459</v>
      </c>
    </row>
    <row r="3770" spans="1:8" ht="15">
      <c r="A3770" s="108" t="s">
        <v>298</v>
      </c>
      <c r="B3770" s="109">
        <v>39932</v>
      </c>
      <c r="C3770" s="110">
        <v>2009</v>
      </c>
      <c r="D3770" s="111" t="s">
        <v>225</v>
      </c>
      <c r="E3770" s="111">
        <v>5</v>
      </c>
      <c r="F3770" s="111">
        <v>29</v>
      </c>
      <c r="G3770" s="111" t="s">
        <v>280</v>
      </c>
      <c r="H3770" s="112">
        <v>61148</v>
      </c>
    </row>
    <row r="3771" spans="1:8" ht="15">
      <c r="A3771" s="108" t="s">
        <v>298</v>
      </c>
      <c r="B3771" s="109">
        <v>39933</v>
      </c>
      <c r="C3771" s="110">
        <v>2009</v>
      </c>
      <c r="D3771" s="111" t="s">
        <v>225</v>
      </c>
      <c r="E3771" s="111">
        <v>5</v>
      </c>
      <c r="F3771" s="111">
        <v>30</v>
      </c>
      <c r="G3771" s="111" t="s">
        <v>281</v>
      </c>
      <c r="H3771" s="112">
        <v>68177</v>
      </c>
    </row>
    <row r="3772" spans="1:8" ht="15">
      <c r="A3772" s="108" t="s">
        <v>298</v>
      </c>
      <c r="B3772" s="109">
        <v>39934</v>
      </c>
      <c r="C3772" s="110">
        <v>2009</v>
      </c>
      <c r="D3772" s="111" t="s">
        <v>226</v>
      </c>
      <c r="E3772" s="111">
        <v>1</v>
      </c>
      <c r="F3772" s="111">
        <v>1</v>
      </c>
      <c r="G3772" s="111" t="s">
        <v>282</v>
      </c>
      <c r="H3772" s="112">
        <v>33394</v>
      </c>
    </row>
    <row r="3773" spans="1:8" ht="15">
      <c r="A3773" s="108" t="s">
        <v>298</v>
      </c>
      <c r="B3773" s="109">
        <v>39935</v>
      </c>
      <c r="C3773" s="110">
        <v>2009</v>
      </c>
      <c r="D3773" s="111" t="s">
        <v>226</v>
      </c>
      <c r="E3773" s="111">
        <v>1</v>
      </c>
      <c r="F3773" s="111">
        <v>2</v>
      </c>
      <c r="G3773" s="111" t="s">
        <v>1343</v>
      </c>
      <c r="H3773" s="112">
        <v>87448</v>
      </c>
    </row>
    <row r="3774" spans="1:8" ht="15">
      <c r="A3774" s="108" t="s">
        <v>298</v>
      </c>
      <c r="B3774" s="109">
        <v>39936</v>
      </c>
      <c r="C3774" s="110">
        <v>2009</v>
      </c>
      <c r="D3774" s="111" t="s">
        <v>226</v>
      </c>
      <c r="E3774" s="111">
        <v>1</v>
      </c>
      <c r="F3774" s="111">
        <v>3</v>
      </c>
      <c r="G3774" s="111" t="s">
        <v>1342</v>
      </c>
      <c r="H3774" s="112">
        <v>72582</v>
      </c>
    </row>
    <row r="3775" spans="1:8" ht="15">
      <c r="A3775" s="108" t="s">
        <v>298</v>
      </c>
      <c r="B3775" s="109">
        <v>39937</v>
      </c>
      <c r="C3775" s="110">
        <v>2009</v>
      </c>
      <c r="D3775" s="111" t="s">
        <v>226</v>
      </c>
      <c r="E3775" s="111">
        <v>1</v>
      </c>
      <c r="F3775" s="111">
        <v>4</v>
      </c>
      <c r="G3775" s="111" t="s">
        <v>278</v>
      </c>
      <c r="H3775" s="112">
        <v>61079</v>
      </c>
    </row>
    <row r="3776" spans="1:8" ht="15">
      <c r="A3776" s="108" t="s">
        <v>298</v>
      </c>
      <c r="B3776" s="109">
        <v>39938</v>
      </c>
      <c r="C3776" s="110">
        <v>2009</v>
      </c>
      <c r="D3776" s="111" t="s">
        <v>226</v>
      </c>
      <c r="E3776" s="111">
        <v>1</v>
      </c>
      <c r="F3776" s="111">
        <v>5</v>
      </c>
      <c r="G3776" s="111" t="s">
        <v>279</v>
      </c>
      <c r="H3776" s="112">
        <v>46317</v>
      </c>
    </row>
    <row r="3777" spans="1:8" ht="15">
      <c r="A3777" s="108" t="s">
        <v>298</v>
      </c>
      <c r="B3777" s="109">
        <v>39939</v>
      </c>
      <c r="C3777" s="110">
        <v>2009</v>
      </c>
      <c r="D3777" s="111" t="s">
        <v>226</v>
      </c>
      <c r="E3777" s="111">
        <v>1</v>
      </c>
      <c r="F3777" s="111">
        <v>6</v>
      </c>
      <c r="G3777" s="111" t="s">
        <v>280</v>
      </c>
      <c r="H3777" s="112">
        <v>87648</v>
      </c>
    </row>
    <row r="3778" spans="1:8" ht="15">
      <c r="A3778" s="108" t="s">
        <v>298</v>
      </c>
      <c r="B3778" s="109">
        <v>39940</v>
      </c>
      <c r="C3778" s="110">
        <v>2009</v>
      </c>
      <c r="D3778" s="111" t="s">
        <v>226</v>
      </c>
      <c r="E3778" s="111">
        <v>1</v>
      </c>
      <c r="F3778" s="111">
        <v>7</v>
      </c>
      <c r="G3778" s="111" t="s">
        <v>281</v>
      </c>
      <c r="H3778" s="112">
        <v>78071</v>
      </c>
    </row>
    <row r="3779" spans="1:8" ht="15">
      <c r="A3779" s="108" t="s">
        <v>298</v>
      </c>
      <c r="B3779" s="109">
        <v>39941</v>
      </c>
      <c r="C3779" s="110">
        <v>2009</v>
      </c>
      <c r="D3779" s="111" t="s">
        <v>226</v>
      </c>
      <c r="E3779" s="111">
        <v>2</v>
      </c>
      <c r="F3779" s="111">
        <v>8</v>
      </c>
      <c r="G3779" s="111" t="s">
        <v>282</v>
      </c>
      <c r="H3779" s="112">
        <v>63554</v>
      </c>
    </row>
    <row r="3780" spans="1:8" ht="15">
      <c r="A3780" s="108" t="s">
        <v>298</v>
      </c>
      <c r="B3780" s="109">
        <v>39942</v>
      </c>
      <c r="C3780" s="110">
        <v>2009</v>
      </c>
      <c r="D3780" s="111" t="s">
        <v>226</v>
      </c>
      <c r="E3780" s="111">
        <v>2</v>
      </c>
      <c r="F3780" s="111">
        <v>9</v>
      </c>
      <c r="G3780" s="111" t="s">
        <v>1343</v>
      </c>
      <c r="H3780" s="112">
        <v>67620</v>
      </c>
    </row>
    <row r="3781" spans="1:8" ht="15">
      <c r="A3781" s="108" t="s">
        <v>298</v>
      </c>
      <c r="B3781" s="109">
        <v>39943</v>
      </c>
      <c r="C3781" s="110">
        <v>2009</v>
      </c>
      <c r="D3781" s="111" t="s">
        <v>226</v>
      </c>
      <c r="E3781" s="111">
        <v>2</v>
      </c>
      <c r="F3781" s="111">
        <v>10</v>
      </c>
      <c r="G3781" s="111" t="s">
        <v>1342</v>
      </c>
      <c r="H3781" s="112">
        <v>85660</v>
      </c>
    </row>
    <row r="3782" spans="1:8" ht="15">
      <c r="A3782" s="108" t="s">
        <v>298</v>
      </c>
      <c r="B3782" s="109">
        <v>39944</v>
      </c>
      <c r="C3782" s="110">
        <v>2009</v>
      </c>
      <c r="D3782" s="111" t="s">
        <v>226</v>
      </c>
      <c r="E3782" s="111">
        <v>2</v>
      </c>
      <c r="F3782" s="111">
        <v>11</v>
      </c>
      <c r="G3782" s="111" t="s">
        <v>278</v>
      </c>
      <c r="H3782" s="112">
        <v>70093</v>
      </c>
    </row>
    <row r="3783" spans="1:8" ht="15">
      <c r="A3783" s="108" t="s">
        <v>298</v>
      </c>
      <c r="B3783" s="109">
        <v>39945</v>
      </c>
      <c r="C3783" s="110">
        <v>2009</v>
      </c>
      <c r="D3783" s="111" t="s">
        <v>226</v>
      </c>
      <c r="E3783" s="111">
        <v>2</v>
      </c>
      <c r="F3783" s="111">
        <v>12</v>
      </c>
      <c r="G3783" s="111" t="s">
        <v>279</v>
      </c>
      <c r="H3783" s="112">
        <v>79251</v>
      </c>
    </row>
    <row r="3784" spans="1:8" ht="15">
      <c r="A3784" s="108" t="s">
        <v>298</v>
      </c>
      <c r="B3784" s="109">
        <v>39946</v>
      </c>
      <c r="C3784" s="110">
        <v>2009</v>
      </c>
      <c r="D3784" s="111" t="s">
        <v>226</v>
      </c>
      <c r="E3784" s="111">
        <v>2</v>
      </c>
      <c r="F3784" s="111">
        <v>13</v>
      </c>
      <c r="G3784" s="111" t="s">
        <v>280</v>
      </c>
      <c r="H3784" s="112">
        <v>70541</v>
      </c>
    </row>
    <row r="3785" spans="1:8" ht="15">
      <c r="A3785" s="108" t="s">
        <v>298</v>
      </c>
      <c r="B3785" s="109">
        <v>39947</v>
      </c>
      <c r="C3785" s="110">
        <v>2009</v>
      </c>
      <c r="D3785" s="111" t="s">
        <v>226</v>
      </c>
      <c r="E3785" s="111">
        <v>2</v>
      </c>
      <c r="F3785" s="111">
        <v>14</v>
      </c>
      <c r="G3785" s="111" t="s">
        <v>281</v>
      </c>
      <c r="H3785" s="112">
        <v>15384</v>
      </c>
    </row>
    <row r="3786" spans="1:8" ht="15">
      <c r="A3786" s="108" t="s">
        <v>298</v>
      </c>
      <c r="B3786" s="109">
        <v>39948</v>
      </c>
      <c r="C3786" s="110">
        <v>2009</v>
      </c>
      <c r="D3786" s="111" t="s">
        <v>226</v>
      </c>
      <c r="E3786" s="111">
        <v>3</v>
      </c>
      <c r="F3786" s="111">
        <v>15</v>
      </c>
      <c r="G3786" s="111" t="s">
        <v>282</v>
      </c>
      <c r="H3786" s="112">
        <v>74875</v>
      </c>
    </row>
    <row r="3787" spans="1:8" ht="15">
      <c r="A3787" s="108" t="s">
        <v>298</v>
      </c>
      <c r="B3787" s="109">
        <v>39949</v>
      </c>
      <c r="C3787" s="110">
        <v>2009</v>
      </c>
      <c r="D3787" s="111" t="s">
        <v>226</v>
      </c>
      <c r="E3787" s="111">
        <v>3</v>
      </c>
      <c r="F3787" s="111">
        <v>16</v>
      </c>
      <c r="G3787" s="111" t="s">
        <v>1343</v>
      </c>
      <c r="H3787" s="112">
        <v>39889</v>
      </c>
    </row>
    <row r="3788" spans="1:8" ht="15">
      <c r="A3788" s="108" t="s">
        <v>298</v>
      </c>
      <c r="B3788" s="109">
        <v>39950</v>
      </c>
      <c r="C3788" s="110">
        <v>2009</v>
      </c>
      <c r="D3788" s="111" t="s">
        <v>226</v>
      </c>
      <c r="E3788" s="111">
        <v>3</v>
      </c>
      <c r="F3788" s="111">
        <v>17</v>
      </c>
      <c r="G3788" s="111" t="s">
        <v>1342</v>
      </c>
      <c r="H3788" s="112">
        <v>52407</v>
      </c>
    </row>
    <row r="3789" spans="1:8" ht="15">
      <c r="A3789" s="108" t="s">
        <v>298</v>
      </c>
      <c r="B3789" s="109">
        <v>39951</v>
      </c>
      <c r="C3789" s="110">
        <v>2009</v>
      </c>
      <c r="D3789" s="111" t="s">
        <v>226</v>
      </c>
      <c r="E3789" s="111">
        <v>3</v>
      </c>
      <c r="F3789" s="111">
        <v>18</v>
      </c>
      <c r="G3789" s="111" t="s">
        <v>278</v>
      </c>
      <c r="H3789" s="112">
        <v>55430</v>
      </c>
    </row>
    <row r="3790" spans="1:8" ht="15">
      <c r="A3790" s="108" t="s">
        <v>298</v>
      </c>
      <c r="B3790" s="109">
        <v>39952</v>
      </c>
      <c r="C3790" s="110">
        <v>2009</v>
      </c>
      <c r="D3790" s="111" t="s">
        <v>226</v>
      </c>
      <c r="E3790" s="111">
        <v>3</v>
      </c>
      <c r="F3790" s="111">
        <v>19</v>
      </c>
      <c r="G3790" s="111" t="s">
        <v>279</v>
      </c>
      <c r="H3790" s="112">
        <v>28674</v>
      </c>
    </row>
    <row r="3791" spans="1:8" ht="15">
      <c r="A3791" s="108" t="s">
        <v>298</v>
      </c>
      <c r="B3791" s="109">
        <v>39953</v>
      </c>
      <c r="C3791" s="110">
        <v>2009</v>
      </c>
      <c r="D3791" s="111" t="s">
        <v>226</v>
      </c>
      <c r="E3791" s="111">
        <v>3</v>
      </c>
      <c r="F3791" s="111">
        <v>20</v>
      </c>
      <c r="G3791" s="111" t="s">
        <v>280</v>
      </c>
      <c r="H3791" s="112">
        <v>25382</v>
      </c>
    </row>
    <row r="3792" spans="1:8" ht="15">
      <c r="A3792" s="108" t="s">
        <v>298</v>
      </c>
      <c r="B3792" s="109">
        <v>39954</v>
      </c>
      <c r="C3792" s="110">
        <v>2009</v>
      </c>
      <c r="D3792" s="111" t="s">
        <v>226</v>
      </c>
      <c r="E3792" s="111">
        <v>3</v>
      </c>
      <c r="F3792" s="111">
        <v>21</v>
      </c>
      <c r="G3792" s="111" t="s">
        <v>281</v>
      </c>
      <c r="H3792" s="112">
        <v>47153</v>
      </c>
    </row>
    <row r="3793" spans="1:8" ht="15">
      <c r="A3793" s="108" t="s">
        <v>298</v>
      </c>
      <c r="B3793" s="109">
        <v>39955</v>
      </c>
      <c r="C3793" s="110">
        <v>2009</v>
      </c>
      <c r="D3793" s="111" t="s">
        <v>226</v>
      </c>
      <c r="E3793" s="111">
        <v>4</v>
      </c>
      <c r="F3793" s="111">
        <v>22</v>
      </c>
      <c r="G3793" s="111" t="s">
        <v>282</v>
      </c>
      <c r="H3793" s="112">
        <v>75368</v>
      </c>
    </row>
    <row r="3794" spans="1:8" ht="15">
      <c r="A3794" s="108" t="s">
        <v>298</v>
      </c>
      <c r="B3794" s="109">
        <v>39956</v>
      </c>
      <c r="C3794" s="110">
        <v>2009</v>
      </c>
      <c r="D3794" s="111" t="s">
        <v>226</v>
      </c>
      <c r="E3794" s="111">
        <v>4</v>
      </c>
      <c r="F3794" s="111">
        <v>23</v>
      </c>
      <c r="G3794" s="111" t="s">
        <v>1343</v>
      </c>
      <c r="H3794" s="112">
        <v>44270</v>
      </c>
    </row>
    <row r="3795" spans="1:8" ht="15">
      <c r="A3795" s="108" t="s">
        <v>298</v>
      </c>
      <c r="B3795" s="109">
        <v>39957</v>
      </c>
      <c r="C3795" s="110">
        <v>2009</v>
      </c>
      <c r="D3795" s="111" t="s">
        <v>226</v>
      </c>
      <c r="E3795" s="111">
        <v>4</v>
      </c>
      <c r="F3795" s="111">
        <v>24</v>
      </c>
      <c r="G3795" s="111" t="s">
        <v>1342</v>
      </c>
      <c r="H3795" s="112">
        <v>55110</v>
      </c>
    </row>
    <row r="3796" spans="1:8" ht="15">
      <c r="A3796" s="108" t="s">
        <v>298</v>
      </c>
      <c r="B3796" s="109">
        <v>39958</v>
      </c>
      <c r="C3796" s="110">
        <v>2009</v>
      </c>
      <c r="D3796" s="111" t="s">
        <v>226</v>
      </c>
      <c r="E3796" s="111">
        <v>4</v>
      </c>
      <c r="F3796" s="111">
        <v>25</v>
      </c>
      <c r="G3796" s="111" t="s">
        <v>278</v>
      </c>
      <c r="H3796" s="112">
        <v>49930</v>
      </c>
    </row>
    <row r="3797" spans="1:8" ht="15">
      <c r="A3797" s="108" t="s">
        <v>298</v>
      </c>
      <c r="B3797" s="109">
        <v>39959</v>
      </c>
      <c r="C3797" s="110">
        <v>2009</v>
      </c>
      <c r="D3797" s="111" t="s">
        <v>226</v>
      </c>
      <c r="E3797" s="111">
        <v>4</v>
      </c>
      <c r="F3797" s="111">
        <v>26</v>
      </c>
      <c r="G3797" s="111" t="s">
        <v>279</v>
      </c>
      <c r="H3797" s="112">
        <v>25333</v>
      </c>
    </row>
    <row r="3798" spans="1:8" ht="15">
      <c r="A3798" s="108" t="s">
        <v>298</v>
      </c>
      <c r="B3798" s="109">
        <v>39960</v>
      </c>
      <c r="C3798" s="110">
        <v>2009</v>
      </c>
      <c r="D3798" s="111" t="s">
        <v>226</v>
      </c>
      <c r="E3798" s="111">
        <v>4</v>
      </c>
      <c r="F3798" s="111">
        <v>27</v>
      </c>
      <c r="G3798" s="111" t="s">
        <v>280</v>
      </c>
      <c r="H3798" s="112">
        <v>81810</v>
      </c>
    </row>
    <row r="3799" spans="1:8" ht="15">
      <c r="A3799" s="108" t="s">
        <v>298</v>
      </c>
      <c r="B3799" s="109">
        <v>39961</v>
      </c>
      <c r="C3799" s="110">
        <v>2009</v>
      </c>
      <c r="D3799" s="111" t="s">
        <v>226</v>
      </c>
      <c r="E3799" s="111">
        <v>4</v>
      </c>
      <c r="F3799" s="111">
        <v>28</v>
      </c>
      <c r="G3799" s="111" t="s">
        <v>281</v>
      </c>
      <c r="H3799" s="112">
        <v>63557</v>
      </c>
    </row>
    <row r="3800" spans="1:8" ht="15">
      <c r="A3800" s="108" t="s">
        <v>298</v>
      </c>
      <c r="B3800" s="109">
        <v>39962</v>
      </c>
      <c r="C3800" s="110">
        <v>2009</v>
      </c>
      <c r="D3800" s="111" t="s">
        <v>226</v>
      </c>
      <c r="E3800" s="111">
        <v>5</v>
      </c>
      <c r="F3800" s="111">
        <v>29</v>
      </c>
      <c r="G3800" s="111" t="s">
        <v>282</v>
      </c>
      <c r="H3800" s="112">
        <v>85595</v>
      </c>
    </row>
    <row r="3801" spans="1:8" ht="15">
      <c r="A3801" s="108" t="s">
        <v>298</v>
      </c>
      <c r="B3801" s="109">
        <v>39963</v>
      </c>
      <c r="C3801" s="110">
        <v>2009</v>
      </c>
      <c r="D3801" s="111" t="s">
        <v>226</v>
      </c>
      <c r="E3801" s="111">
        <v>5</v>
      </c>
      <c r="F3801" s="111">
        <v>30</v>
      </c>
      <c r="G3801" s="111" t="s">
        <v>1343</v>
      </c>
      <c r="H3801" s="112">
        <v>14185</v>
      </c>
    </row>
    <row r="3802" spans="1:8" ht="15">
      <c r="A3802" s="108" t="s">
        <v>298</v>
      </c>
      <c r="B3802" s="109">
        <v>39964</v>
      </c>
      <c r="C3802" s="110">
        <v>2009</v>
      </c>
      <c r="D3802" s="111" t="s">
        <v>226</v>
      </c>
      <c r="E3802" s="111">
        <v>5</v>
      </c>
      <c r="F3802" s="111">
        <v>31</v>
      </c>
      <c r="G3802" s="111" t="s">
        <v>1342</v>
      </c>
      <c r="H3802" s="112">
        <v>76136</v>
      </c>
    </row>
    <row r="3803" spans="1:8" ht="15">
      <c r="A3803" s="108" t="s">
        <v>298</v>
      </c>
      <c r="B3803" s="109">
        <v>39965</v>
      </c>
      <c r="C3803" s="110">
        <v>2009</v>
      </c>
      <c r="D3803" s="111" t="s">
        <v>227</v>
      </c>
      <c r="E3803" s="111">
        <v>1</v>
      </c>
      <c r="F3803" s="111">
        <v>1</v>
      </c>
      <c r="G3803" s="111" t="s">
        <v>278</v>
      </c>
      <c r="H3803" s="112">
        <v>24572</v>
      </c>
    </row>
    <row r="3804" spans="1:8" ht="15">
      <c r="A3804" s="108" t="s">
        <v>298</v>
      </c>
      <c r="B3804" s="109">
        <v>39966</v>
      </c>
      <c r="C3804" s="110">
        <v>2009</v>
      </c>
      <c r="D3804" s="111" t="s">
        <v>227</v>
      </c>
      <c r="E3804" s="111">
        <v>1</v>
      </c>
      <c r="F3804" s="111">
        <v>2</v>
      </c>
      <c r="G3804" s="111" t="s">
        <v>279</v>
      </c>
      <c r="H3804" s="112">
        <v>44684</v>
      </c>
    </row>
    <row r="3805" spans="1:8" ht="15">
      <c r="A3805" s="108" t="s">
        <v>298</v>
      </c>
      <c r="B3805" s="109">
        <v>39967</v>
      </c>
      <c r="C3805" s="110">
        <v>2009</v>
      </c>
      <c r="D3805" s="111" t="s">
        <v>227</v>
      </c>
      <c r="E3805" s="111">
        <v>1</v>
      </c>
      <c r="F3805" s="111">
        <v>3</v>
      </c>
      <c r="G3805" s="111" t="s">
        <v>280</v>
      </c>
      <c r="H3805" s="112">
        <v>33953</v>
      </c>
    </row>
    <row r="3806" spans="1:8" ht="15">
      <c r="A3806" s="108" t="s">
        <v>298</v>
      </c>
      <c r="B3806" s="109">
        <v>39968</v>
      </c>
      <c r="C3806" s="110">
        <v>2009</v>
      </c>
      <c r="D3806" s="111" t="s">
        <v>227</v>
      </c>
      <c r="E3806" s="111">
        <v>1</v>
      </c>
      <c r="F3806" s="111">
        <v>4</v>
      </c>
      <c r="G3806" s="111" t="s">
        <v>281</v>
      </c>
      <c r="H3806" s="112">
        <v>50686</v>
      </c>
    </row>
    <row r="3807" spans="1:8" ht="15">
      <c r="A3807" s="108" t="s">
        <v>298</v>
      </c>
      <c r="B3807" s="109">
        <v>39969</v>
      </c>
      <c r="C3807" s="110">
        <v>2009</v>
      </c>
      <c r="D3807" s="111" t="s">
        <v>227</v>
      </c>
      <c r="E3807" s="111">
        <v>1</v>
      </c>
      <c r="F3807" s="111">
        <v>5</v>
      </c>
      <c r="G3807" s="111" t="s">
        <v>282</v>
      </c>
      <c r="H3807" s="112">
        <v>52587</v>
      </c>
    </row>
    <row r="3808" spans="1:8" ht="15">
      <c r="A3808" s="108" t="s">
        <v>298</v>
      </c>
      <c r="B3808" s="109">
        <v>39970</v>
      </c>
      <c r="C3808" s="110">
        <v>2009</v>
      </c>
      <c r="D3808" s="111" t="s">
        <v>227</v>
      </c>
      <c r="E3808" s="111">
        <v>1</v>
      </c>
      <c r="F3808" s="111">
        <v>6</v>
      </c>
      <c r="G3808" s="111" t="s">
        <v>1343</v>
      </c>
      <c r="H3808" s="112">
        <v>17090</v>
      </c>
    </row>
    <row r="3809" spans="1:8" ht="15">
      <c r="A3809" s="108" t="s">
        <v>298</v>
      </c>
      <c r="B3809" s="109">
        <v>39971</v>
      </c>
      <c r="C3809" s="110">
        <v>2009</v>
      </c>
      <c r="D3809" s="111" t="s">
        <v>227</v>
      </c>
      <c r="E3809" s="111">
        <v>1</v>
      </c>
      <c r="F3809" s="111">
        <v>7</v>
      </c>
      <c r="G3809" s="111" t="s">
        <v>1342</v>
      </c>
      <c r="H3809" s="112">
        <v>42871</v>
      </c>
    </row>
    <row r="3810" spans="1:8" ht="15">
      <c r="A3810" s="108" t="s">
        <v>298</v>
      </c>
      <c r="B3810" s="109">
        <v>39972</v>
      </c>
      <c r="C3810" s="110">
        <v>2009</v>
      </c>
      <c r="D3810" s="111" t="s">
        <v>227</v>
      </c>
      <c r="E3810" s="111">
        <v>2</v>
      </c>
      <c r="F3810" s="111">
        <v>8</v>
      </c>
      <c r="G3810" s="111" t="s">
        <v>278</v>
      </c>
      <c r="H3810" s="112">
        <v>82238</v>
      </c>
    </row>
    <row r="3811" spans="1:8" ht="15">
      <c r="A3811" s="108" t="s">
        <v>298</v>
      </c>
      <c r="B3811" s="109">
        <v>39973</v>
      </c>
      <c r="C3811" s="110">
        <v>2009</v>
      </c>
      <c r="D3811" s="111" t="s">
        <v>227</v>
      </c>
      <c r="E3811" s="111">
        <v>2</v>
      </c>
      <c r="F3811" s="111">
        <v>9</v>
      </c>
      <c r="G3811" s="111" t="s">
        <v>279</v>
      </c>
      <c r="H3811" s="112">
        <v>61744</v>
      </c>
    </row>
    <row r="3812" spans="1:8" ht="15">
      <c r="A3812" s="108" t="s">
        <v>298</v>
      </c>
      <c r="B3812" s="109">
        <v>39974</v>
      </c>
      <c r="C3812" s="110">
        <v>2009</v>
      </c>
      <c r="D3812" s="111" t="s">
        <v>227</v>
      </c>
      <c r="E3812" s="111">
        <v>2</v>
      </c>
      <c r="F3812" s="111">
        <v>10</v>
      </c>
      <c r="G3812" s="111" t="s">
        <v>280</v>
      </c>
      <c r="H3812" s="112">
        <v>40536</v>
      </c>
    </row>
    <row r="3813" spans="1:8" ht="15">
      <c r="A3813" s="108" t="s">
        <v>298</v>
      </c>
      <c r="B3813" s="109">
        <v>39975</v>
      </c>
      <c r="C3813" s="110">
        <v>2009</v>
      </c>
      <c r="D3813" s="111" t="s">
        <v>227</v>
      </c>
      <c r="E3813" s="111">
        <v>2</v>
      </c>
      <c r="F3813" s="111">
        <v>11</v>
      </c>
      <c r="G3813" s="111" t="s">
        <v>281</v>
      </c>
      <c r="H3813" s="112">
        <v>88001</v>
      </c>
    </row>
    <row r="3814" spans="1:8" ht="15">
      <c r="A3814" s="108" t="s">
        <v>298</v>
      </c>
      <c r="B3814" s="109">
        <v>39976</v>
      </c>
      <c r="C3814" s="110">
        <v>2009</v>
      </c>
      <c r="D3814" s="111" t="s">
        <v>227</v>
      </c>
      <c r="E3814" s="111">
        <v>2</v>
      </c>
      <c r="F3814" s="111">
        <v>12</v>
      </c>
      <c r="G3814" s="111" t="s">
        <v>282</v>
      </c>
      <c r="H3814" s="112">
        <v>17035</v>
      </c>
    </row>
    <row r="3815" spans="1:8" ht="15">
      <c r="A3815" s="108" t="s">
        <v>298</v>
      </c>
      <c r="B3815" s="109">
        <v>39977</v>
      </c>
      <c r="C3815" s="110">
        <v>2009</v>
      </c>
      <c r="D3815" s="111" t="s">
        <v>227</v>
      </c>
      <c r="E3815" s="111">
        <v>2</v>
      </c>
      <c r="F3815" s="111">
        <v>13</v>
      </c>
      <c r="G3815" s="111" t="s">
        <v>1343</v>
      </c>
      <c r="H3815" s="112">
        <v>78681</v>
      </c>
    </row>
    <row r="3816" spans="1:8" ht="15">
      <c r="A3816" s="108" t="s">
        <v>298</v>
      </c>
      <c r="B3816" s="109">
        <v>39978</v>
      </c>
      <c r="C3816" s="110">
        <v>2009</v>
      </c>
      <c r="D3816" s="111" t="s">
        <v>227</v>
      </c>
      <c r="E3816" s="111">
        <v>2</v>
      </c>
      <c r="F3816" s="111">
        <v>14</v>
      </c>
      <c r="G3816" s="111" t="s">
        <v>1342</v>
      </c>
      <c r="H3816" s="112">
        <v>52805</v>
      </c>
    </row>
    <row r="3817" spans="1:8" ht="15">
      <c r="A3817" s="108" t="s">
        <v>298</v>
      </c>
      <c r="B3817" s="109">
        <v>39979</v>
      </c>
      <c r="C3817" s="110">
        <v>2009</v>
      </c>
      <c r="D3817" s="111" t="s">
        <v>227</v>
      </c>
      <c r="E3817" s="111">
        <v>3</v>
      </c>
      <c r="F3817" s="111">
        <v>15</v>
      </c>
      <c r="G3817" s="111" t="s">
        <v>278</v>
      </c>
      <c r="H3817" s="112">
        <v>31365</v>
      </c>
    </row>
    <row r="3818" spans="1:8" ht="15">
      <c r="A3818" s="108" t="s">
        <v>298</v>
      </c>
      <c r="B3818" s="109">
        <v>39980</v>
      </c>
      <c r="C3818" s="110">
        <v>2009</v>
      </c>
      <c r="D3818" s="111" t="s">
        <v>227</v>
      </c>
      <c r="E3818" s="111">
        <v>3</v>
      </c>
      <c r="F3818" s="111">
        <v>16</v>
      </c>
      <c r="G3818" s="111" t="s">
        <v>279</v>
      </c>
      <c r="H3818" s="112">
        <v>58932</v>
      </c>
    </row>
    <row r="3819" spans="1:8" ht="15">
      <c r="A3819" s="108" t="s">
        <v>298</v>
      </c>
      <c r="B3819" s="109">
        <v>39981</v>
      </c>
      <c r="C3819" s="110">
        <v>2009</v>
      </c>
      <c r="D3819" s="111" t="s">
        <v>227</v>
      </c>
      <c r="E3819" s="111">
        <v>3</v>
      </c>
      <c r="F3819" s="111">
        <v>17</v>
      </c>
      <c r="G3819" s="111" t="s">
        <v>280</v>
      </c>
      <c r="H3819" s="112">
        <v>79278</v>
      </c>
    </row>
    <row r="3820" spans="1:8" ht="15">
      <c r="A3820" s="108" t="s">
        <v>298</v>
      </c>
      <c r="B3820" s="109">
        <v>39982</v>
      </c>
      <c r="C3820" s="110">
        <v>2009</v>
      </c>
      <c r="D3820" s="111" t="s">
        <v>227</v>
      </c>
      <c r="E3820" s="111">
        <v>3</v>
      </c>
      <c r="F3820" s="111">
        <v>18</v>
      </c>
      <c r="G3820" s="111" t="s">
        <v>281</v>
      </c>
      <c r="H3820" s="112">
        <v>71940</v>
      </c>
    </row>
    <row r="3821" spans="1:8" ht="15">
      <c r="A3821" s="108" t="s">
        <v>298</v>
      </c>
      <c r="B3821" s="109">
        <v>39983</v>
      </c>
      <c r="C3821" s="110">
        <v>2009</v>
      </c>
      <c r="D3821" s="111" t="s">
        <v>227</v>
      </c>
      <c r="E3821" s="111">
        <v>3</v>
      </c>
      <c r="F3821" s="111">
        <v>19</v>
      </c>
      <c r="G3821" s="111" t="s">
        <v>282</v>
      </c>
      <c r="H3821" s="112">
        <v>71646</v>
      </c>
    </row>
    <row r="3822" spans="1:8" ht="15">
      <c r="A3822" s="108" t="s">
        <v>298</v>
      </c>
      <c r="B3822" s="109">
        <v>39984</v>
      </c>
      <c r="C3822" s="110">
        <v>2009</v>
      </c>
      <c r="D3822" s="111" t="s">
        <v>227</v>
      </c>
      <c r="E3822" s="111">
        <v>3</v>
      </c>
      <c r="F3822" s="111">
        <v>20</v>
      </c>
      <c r="G3822" s="111" t="s">
        <v>1343</v>
      </c>
      <c r="H3822" s="112">
        <v>20440</v>
      </c>
    </row>
    <row r="3823" spans="1:8" ht="15">
      <c r="A3823" s="108" t="s">
        <v>298</v>
      </c>
      <c r="B3823" s="109">
        <v>39985</v>
      </c>
      <c r="C3823" s="110">
        <v>2009</v>
      </c>
      <c r="D3823" s="111" t="s">
        <v>227</v>
      </c>
      <c r="E3823" s="111">
        <v>3</v>
      </c>
      <c r="F3823" s="111">
        <v>21</v>
      </c>
      <c r="G3823" s="111" t="s">
        <v>1342</v>
      </c>
      <c r="H3823" s="112">
        <v>21738</v>
      </c>
    </row>
    <row r="3824" spans="1:8" ht="15">
      <c r="A3824" s="108" t="s">
        <v>298</v>
      </c>
      <c r="B3824" s="109">
        <v>39986</v>
      </c>
      <c r="C3824" s="110">
        <v>2009</v>
      </c>
      <c r="D3824" s="111" t="s">
        <v>227</v>
      </c>
      <c r="E3824" s="111">
        <v>4</v>
      </c>
      <c r="F3824" s="111">
        <v>22</v>
      </c>
      <c r="G3824" s="111" t="s">
        <v>278</v>
      </c>
      <c r="H3824" s="112">
        <v>31235</v>
      </c>
    </row>
    <row r="3825" spans="1:8" ht="15">
      <c r="A3825" s="108" t="s">
        <v>298</v>
      </c>
      <c r="B3825" s="109">
        <v>39987</v>
      </c>
      <c r="C3825" s="110">
        <v>2009</v>
      </c>
      <c r="D3825" s="111" t="s">
        <v>227</v>
      </c>
      <c r="E3825" s="111">
        <v>4</v>
      </c>
      <c r="F3825" s="111">
        <v>23</v>
      </c>
      <c r="G3825" s="111" t="s">
        <v>279</v>
      </c>
      <c r="H3825" s="112">
        <v>44909</v>
      </c>
    </row>
    <row r="3826" spans="1:8" ht="15">
      <c r="A3826" s="108" t="s">
        <v>298</v>
      </c>
      <c r="B3826" s="109">
        <v>39988</v>
      </c>
      <c r="C3826" s="110">
        <v>2009</v>
      </c>
      <c r="D3826" s="111" t="s">
        <v>227</v>
      </c>
      <c r="E3826" s="111">
        <v>4</v>
      </c>
      <c r="F3826" s="111">
        <v>24</v>
      </c>
      <c r="G3826" s="111" t="s">
        <v>280</v>
      </c>
      <c r="H3826" s="112">
        <v>23734</v>
      </c>
    </row>
    <row r="3827" spans="1:8" ht="15">
      <c r="A3827" s="108" t="s">
        <v>298</v>
      </c>
      <c r="B3827" s="109">
        <v>39989</v>
      </c>
      <c r="C3827" s="110">
        <v>2009</v>
      </c>
      <c r="D3827" s="111" t="s">
        <v>227</v>
      </c>
      <c r="E3827" s="111">
        <v>4</v>
      </c>
      <c r="F3827" s="111">
        <v>25</v>
      </c>
      <c r="G3827" s="111" t="s">
        <v>281</v>
      </c>
      <c r="H3827" s="112">
        <v>24213</v>
      </c>
    </row>
    <row r="3828" spans="1:8" ht="15">
      <c r="A3828" s="108" t="s">
        <v>298</v>
      </c>
      <c r="B3828" s="109">
        <v>39990</v>
      </c>
      <c r="C3828" s="110">
        <v>2009</v>
      </c>
      <c r="D3828" s="111" t="s">
        <v>227</v>
      </c>
      <c r="E3828" s="111">
        <v>4</v>
      </c>
      <c r="F3828" s="111">
        <v>26</v>
      </c>
      <c r="G3828" s="111" t="s">
        <v>282</v>
      </c>
      <c r="H3828" s="112">
        <v>86354</v>
      </c>
    </row>
    <row r="3829" spans="1:8" ht="15">
      <c r="A3829" s="108" t="s">
        <v>298</v>
      </c>
      <c r="B3829" s="109">
        <v>39991</v>
      </c>
      <c r="C3829" s="110">
        <v>2009</v>
      </c>
      <c r="D3829" s="111" t="s">
        <v>227</v>
      </c>
      <c r="E3829" s="111">
        <v>4</v>
      </c>
      <c r="F3829" s="111">
        <v>27</v>
      </c>
      <c r="G3829" s="111" t="s">
        <v>1343</v>
      </c>
      <c r="H3829" s="112">
        <v>17685</v>
      </c>
    </row>
    <row r="3830" spans="1:8" ht="15">
      <c r="A3830" s="108" t="s">
        <v>298</v>
      </c>
      <c r="B3830" s="109">
        <v>39992</v>
      </c>
      <c r="C3830" s="110">
        <v>2009</v>
      </c>
      <c r="D3830" s="111" t="s">
        <v>227</v>
      </c>
      <c r="E3830" s="111">
        <v>4</v>
      </c>
      <c r="F3830" s="111">
        <v>28</v>
      </c>
      <c r="G3830" s="111" t="s">
        <v>1342</v>
      </c>
      <c r="H3830" s="112">
        <v>37765</v>
      </c>
    </row>
    <row r="3831" spans="1:8" ht="15">
      <c r="A3831" s="108" t="s">
        <v>298</v>
      </c>
      <c r="B3831" s="109">
        <v>39993</v>
      </c>
      <c r="C3831" s="110">
        <v>2009</v>
      </c>
      <c r="D3831" s="111" t="s">
        <v>227</v>
      </c>
      <c r="E3831" s="111">
        <v>5</v>
      </c>
      <c r="F3831" s="111">
        <v>29</v>
      </c>
      <c r="G3831" s="111" t="s">
        <v>278</v>
      </c>
      <c r="H3831" s="112">
        <v>80027</v>
      </c>
    </row>
    <row r="3832" spans="1:8" ht="15">
      <c r="A3832" s="108" t="s">
        <v>298</v>
      </c>
      <c r="B3832" s="109">
        <v>39994</v>
      </c>
      <c r="C3832" s="110">
        <v>2009</v>
      </c>
      <c r="D3832" s="111" t="s">
        <v>227</v>
      </c>
      <c r="E3832" s="111">
        <v>5</v>
      </c>
      <c r="F3832" s="111">
        <v>30</v>
      </c>
      <c r="G3832" s="111" t="s">
        <v>279</v>
      </c>
      <c r="H3832" s="112">
        <v>42774</v>
      </c>
    </row>
    <row r="3833" spans="1:8" ht="15">
      <c r="A3833" s="108" t="s">
        <v>298</v>
      </c>
      <c r="B3833" s="109">
        <v>39995</v>
      </c>
      <c r="C3833" s="110">
        <v>2009</v>
      </c>
      <c r="D3833" s="111" t="s">
        <v>228</v>
      </c>
      <c r="E3833" s="111">
        <v>1</v>
      </c>
      <c r="F3833" s="111">
        <v>1</v>
      </c>
      <c r="G3833" s="111" t="s">
        <v>280</v>
      </c>
      <c r="H3833" s="112">
        <v>42749</v>
      </c>
    </row>
    <row r="3834" spans="1:8" ht="15">
      <c r="A3834" s="108" t="s">
        <v>298</v>
      </c>
      <c r="B3834" s="109">
        <v>39996</v>
      </c>
      <c r="C3834" s="110">
        <v>2009</v>
      </c>
      <c r="D3834" s="111" t="s">
        <v>228</v>
      </c>
      <c r="E3834" s="111">
        <v>1</v>
      </c>
      <c r="F3834" s="111">
        <v>2</v>
      </c>
      <c r="G3834" s="111" t="s">
        <v>281</v>
      </c>
      <c r="H3834" s="112">
        <v>39127</v>
      </c>
    </row>
    <row r="3835" spans="1:8" ht="15">
      <c r="A3835" s="108" t="s">
        <v>298</v>
      </c>
      <c r="B3835" s="109">
        <v>39997</v>
      </c>
      <c r="C3835" s="110">
        <v>2009</v>
      </c>
      <c r="D3835" s="111" t="s">
        <v>228</v>
      </c>
      <c r="E3835" s="111">
        <v>1</v>
      </c>
      <c r="F3835" s="111">
        <v>3</v>
      </c>
      <c r="G3835" s="111" t="s">
        <v>282</v>
      </c>
      <c r="H3835" s="112">
        <v>66440</v>
      </c>
    </row>
    <row r="3836" spans="1:8" ht="15">
      <c r="A3836" s="108" t="s">
        <v>298</v>
      </c>
      <c r="B3836" s="109">
        <v>39998</v>
      </c>
      <c r="C3836" s="110">
        <v>2009</v>
      </c>
      <c r="D3836" s="111" t="s">
        <v>228</v>
      </c>
      <c r="E3836" s="111">
        <v>1</v>
      </c>
      <c r="F3836" s="111">
        <v>4</v>
      </c>
      <c r="G3836" s="111" t="s">
        <v>1343</v>
      </c>
      <c r="H3836" s="112">
        <v>42895</v>
      </c>
    </row>
    <row r="3837" spans="1:8" ht="15">
      <c r="A3837" s="108" t="s">
        <v>298</v>
      </c>
      <c r="B3837" s="109">
        <v>39999</v>
      </c>
      <c r="C3837" s="110">
        <v>2009</v>
      </c>
      <c r="D3837" s="111" t="s">
        <v>228</v>
      </c>
      <c r="E3837" s="111">
        <v>1</v>
      </c>
      <c r="F3837" s="111">
        <v>5</v>
      </c>
      <c r="G3837" s="111" t="s">
        <v>1342</v>
      </c>
      <c r="H3837" s="112">
        <v>68282</v>
      </c>
    </row>
    <row r="3838" spans="1:8" ht="15">
      <c r="A3838" s="108" t="s">
        <v>298</v>
      </c>
      <c r="B3838" s="109">
        <v>40000</v>
      </c>
      <c r="C3838" s="110">
        <v>2009</v>
      </c>
      <c r="D3838" s="111" t="s">
        <v>228</v>
      </c>
      <c r="E3838" s="111">
        <v>1</v>
      </c>
      <c r="F3838" s="111">
        <v>6</v>
      </c>
      <c r="G3838" s="111" t="s">
        <v>278</v>
      </c>
      <c r="H3838" s="112">
        <v>66222</v>
      </c>
    </row>
    <row r="3839" spans="1:8" ht="15">
      <c r="A3839" s="108" t="s">
        <v>298</v>
      </c>
      <c r="B3839" s="109">
        <v>40001</v>
      </c>
      <c r="C3839" s="110">
        <v>2009</v>
      </c>
      <c r="D3839" s="111" t="s">
        <v>228</v>
      </c>
      <c r="E3839" s="111">
        <v>1</v>
      </c>
      <c r="F3839" s="111">
        <v>7</v>
      </c>
      <c r="G3839" s="111" t="s">
        <v>279</v>
      </c>
      <c r="H3839" s="112">
        <v>53699</v>
      </c>
    </row>
    <row r="3840" spans="1:8" ht="15">
      <c r="A3840" s="108" t="s">
        <v>298</v>
      </c>
      <c r="B3840" s="109">
        <v>40002</v>
      </c>
      <c r="C3840" s="110">
        <v>2009</v>
      </c>
      <c r="D3840" s="111" t="s">
        <v>228</v>
      </c>
      <c r="E3840" s="111">
        <v>2</v>
      </c>
      <c r="F3840" s="111">
        <v>8</v>
      </c>
      <c r="G3840" s="111" t="s">
        <v>280</v>
      </c>
      <c r="H3840" s="112">
        <v>63505</v>
      </c>
    </row>
    <row r="3841" spans="1:8" ht="15">
      <c r="A3841" s="108" t="s">
        <v>298</v>
      </c>
      <c r="B3841" s="109">
        <v>40003</v>
      </c>
      <c r="C3841" s="110">
        <v>2009</v>
      </c>
      <c r="D3841" s="111" t="s">
        <v>228</v>
      </c>
      <c r="E3841" s="111">
        <v>2</v>
      </c>
      <c r="F3841" s="111">
        <v>9</v>
      </c>
      <c r="G3841" s="111" t="s">
        <v>281</v>
      </c>
      <c r="H3841" s="112">
        <v>70525</v>
      </c>
    </row>
    <row r="3842" spans="1:8" ht="15">
      <c r="A3842" s="108" t="s">
        <v>298</v>
      </c>
      <c r="B3842" s="109">
        <v>40004</v>
      </c>
      <c r="C3842" s="110">
        <v>2009</v>
      </c>
      <c r="D3842" s="111" t="s">
        <v>228</v>
      </c>
      <c r="E3842" s="111">
        <v>2</v>
      </c>
      <c r="F3842" s="111">
        <v>10</v>
      </c>
      <c r="G3842" s="111" t="s">
        <v>282</v>
      </c>
      <c r="H3842" s="112">
        <v>16082</v>
      </c>
    </row>
    <row r="3843" spans="1:8" ht="15">
      <c r="A3843" s="108" t="s">
        <v>298</v>
      </c>
      <c r="B3843" s="109">
        <v>40005</v>
      </c>
      <c r="C3843" s="110">
        <v>2009</v>
      </c>
      <c r="D3843" s="111" t="s">
        <v>228</v>
      </c>
      <c r="E3843" s="111">
        <v>2</v>
      </c>
      <c r="F3843" s="111">
        <v>11</v>
      </c>
      <c r="G3843" s="111" t="s">
        <v>1343</v>
      </c>
      <c r="H3843" s="112">
        <v>45125</v>
      </c>
    </row>
    <row r="3844" spans="1:8" ht="15">
      <c r="A3844" s="108" t="s">
        <v>298</v>
      </c>
      <c r="B3844" s="109">
        <v>40006</v>
      </c>
      <c r="C3844" s="110">
        <v>2009</v>
      </c>
      <c r="D3844" s="111" t="s">
        <v>228</v>
      </c>
      <c r="E3844" s="111">
        <v>2</v>
      </c>
      <c r="F3844" s="111">
        <v>12</v>
      </c>
      <c r="G3844" s="111" t="s">
        <v>1342</v>
      </c>
      <c r="H3844" s="112">
        <v>59715</v>
      </c>
    </row>
    <row r="3845" spans="1:8" ht="15">
      <c r="A3845" s="108" t="s">
        <v>298</v>
      </c>
      <c r="B3845" s="109">
        <v>40007</v>
      </c>
      <c r="C3845" s="110">
        <v>2009</v>
      </c>
      <c r="D3845" s="111" t="s">
        <v>228</v>
      </c>
      <c r="E3845" s="111">
        <v>2</v>
      </c>
      <c r="F3845" s="111">
        <v>13</v>
      </c>
      <c r="G3845" s="111" t="s">
        <v>278</v>
      </c>
      <c r="H3845" s="112">
        <v>21649</v>
      </c>
    </row>
    <row r="3846" spans="1:8" ht="15">
      <c r="A3846" s="108" t="s">
        <v>298</v>
      </c>
      <c r="B3846" s="109">
        <v>40008</v>
      </c>
      <c r="C3846" s="110">
        <v>2009</v>
      </c>
      <c r="D3846" s="111" t="s">
        <v>228</v>
      </c>
      <c r="E3846" s="111">
        <v>2</v>
      </c>
      <c r="F3846" s="111">
        <v>14</v>
      </c>
      <c r="G3846" s="111" t="s">
        <v>279</v>
      </c>
      <c r="H3846" s="112">
        <v>65458</v>
      </c>
    </row>
    <row r="3847" spans="1:8" ht="15">
      <c r="A3847" s="108" t="s">
        <v>298</v>
      </c>
      <c r="B3847" s="109">
        <v>40009</v>
      </c>
      <c r="C3847" s="110">
        <v>2009</v>
      </c>
      <c r="D3847" s="111" t="s">
        <v>228</v>
      </c>
      <c r="E3847" s="111">
        <v>3</v>
      </c>
      <c r="F3847" s="111">
        <v>15</v>
      </c>
      <c r="G3847" s="111" t="s">
        <v>280</v>
      </c>
      <c r="H3847" s="112">
        <v>47057</v>
      </c>
    </row>
    <row r="3848" spans="1:8" ht="15">
      <c r="A3848" s="108" t="s">
        <v>298</v>
      </c>
      <c r="B3848" s="109">
        <v>40010</v>
      </c>
      <c r="C3848" s="110">
        <v>2009</v>
      </c>
      <c r="D3848" s="111" t="s">
        <v>228</v>
      </c>
      <c r="E3848" s="111">
        <v>3</v>
      </c>
      <c r="F3848" s="111">
        <v>16</v>
      </c>
      <c r="G3848" s="111" t="s">
        <v>281</v>
      </c>
      <c r="H3848" s="112">
        <v>65711</v>
      </c>
    </row>
    <row r="3849" spans="1:8" ht="15">
      <c r="A3849" s="108" t="s">
        <v>298</v>
      </c>
      <c r="B3849" s="109">
        <v>40011</v>
      </c>
      <c r="C3849" s="110">
        <v>2009</v>
      </c>
      <c r="D3849" s="111" t="s">
        <v>228</v>
      </c>
      <c r="E3849" s="111">
        <v>3</v>
      </c>
      <c r="F3849" s="111">
        <v>17</v>
      </c>
      <c r="G3849" s="111" t="s">
        <v>282</v>
      </c>
      <c r="H3849" s="112">
        <v>85573</v>
      </c>
    </row>
    <row r="3850" spans="1:8" ht="15">
      <c r="A3850" s="108" t="s">
        <v>298</v>
      </c>
      <c r="B3850" s="109">
        <v>40012</v>
      </c>
      <c r="C3850" s="110">
        <v>2009</v>
      </c>
      <c r="D3850" s="111" t="s">
        <v>228</v>
      </c>
      <c r="E3850" s="111">
        <v>3</v>
      </c>
      <c r="F3850" s="111">
        <v>18</v>
      </c>
      <c r="G3850" s="111" t="s">
        <v>1343</v>
      </c>
      <c r="H3850" s="112">
        <v>62313</v>
      </c>
    </row>
    <row r="3851" spans="1:8" ht="15">
      <c r="A3851" s="108" t="s">
        <v>298</v>
      </c>
      <c r="B3851" s="109">
        <v>40013</v>
      </c>
      <c r="C3851" s="110">
        <v>2009</v>
      </c>
      <c r="D3851" s="111" t="s">
        <v>228</v>
      </c>
      <c r="E3851" s="111">
        <v>3</v>
      </c>
      <c r="F3851" s="111">
        <v>19</v>
      </c>
      <c r="G3851" s="111" t="s">
        <v>1342</v>
      </c>
      <c r="H3851" s="112">
        <v>22823</v>
      </c>
    </row>
    <row r="3852" spans="1:8" ht="15">
      <c r="A3852" s="108" t="s">
        <v>298</v>
      </c>
      <c r="B3852" s="109">
        <v>40014</v>
      </c>
      <c r="C3852" s="110">
        <v>2009</v>
      </c>
      <c r="D3852" s="111" t="s">
        <v>228</v>
      </c>
      <c r="E3852" s="111">
        <v>3</v>
      </c>
      <c r="F3852" s="111">
        <v>20</v>
      </c>
      <c r="G3852" s="111" t="s">
        <v>278</v>
      </c>
      <c r="H3852" s="112">
        <v>70902</v>
      </c>
    </row>
    <row r="3853" spans="1:8" ht="15">
      <c r="A3853" s="108" t="s">
        <v>298</v>
      </c>
      <c r="B3853" s="109">
        <v>40015</v>
      </c>
      <c r="C3853" s="110">
        <v>2009</v>
      </c>
      <c r="D3853" s="111" t="s">
        <v>228</v>
      </c>
      <c r="E3853" s="111">
        <v>3</v>
      </c>
      <c r="F3853" s="111">
        <v>21</v>
      </c>
      <c r="G3853" s="111" t="s">
        <v>279</v>
      </c>
      <c r="H3853" s="112">
        <v>71524</v>
      </c>
    </row>
    <row r="3854" spans="1:8" ht="15">
      <c r="A3854" s="108" t="s">
        <v>298</v>
      </c>
      <c r="B3854" s="109">
        <v>40016</v>
      </c>
      <c r="C3854" s="110">
        <v>2009</v>
      </c>
      <c r="D3854" s="111" t="s">
        <v>228</v>
      </c>
      <c r="E3854" s="111">
        <v>4</v>
      </c>
      <c r="F3854" s="111">
        <v>22</v>
      </c>
      <c r="G3854" s="111" t="s">
        <v>280</v>
      </c>
      <c r="H3854" s="112">
        <v>33130</v>
      </c>
    </row>
    <row r="3855" spans="1:8" ht="15">
      <c r="A3855" s="108" t="s">
        <v>298</v>
      </c>
      <c r="B3855" s="109">
        <v>40017</v>
      </c>
      <c r="C3855" s="110">
        <v>2009</v>
      </c>
      <c r="D3855" s="111" t="s">
        <v>228</v>
      </c>
      <c r="E3855" s="111">
        <v>4</v>
      </c>
      <c r="F3855" s="111">
        <v>23</v>
      </c>
      <c r="G3855" s="111" t="s">
        <v>281</v>
      </c>
      <c r="H3855" s="112">
        <v>66658</v>
      </c>
    </row>
    <row r="3856" spans="1:8" ht="15">
      <c r="A3856" s="108" t="s">
        <v>298</v>
      </c>
      <c r="B3856" s="109">
        <v>40018</v>
      </c>
      <c r="C3856" s="110">
        <v>2009</v>
      </c>
      <c r="D3856" s="111" t="s">
        <v>228</v>
      </c>
      <c r="E3856" s="111">
        <v>4</v>
      </c>
      <c r="F3856" s="111">
        <v>24</v>
      </c>
      <c r="G3856" s="111" t="s">
        <v>282</v>
      </c>
      <c r="H3856" s="112">
        <v>65679</v>
      </c>
    </row>
    <row r="3857" spans="1:8" ht="15">
      <c r="A3857" s="108" t="s">
        <v>298</v>
      </c>
      <c r="B3857" s="109">
        <v>40019</v>
      </c>
      <c r="C3857" s="110">
        <v>2009</v>
      </c>
      <c r="D3857" s="111" t="s">
        <v>228</v>
      </c>
      <c r="E3857" s="111">
        <v>4</v>
      </c>
      <c r="F3857" s="111">
        <v>25</v>
      </c>
      <c r="G3857" s="111" t="s">
        <v>1343</v>
      </c>
      <c r="H3857" s="112">
        <v>86064</v>
      </c>
    </row>
    <row r="3858" spans="1:8" ht="15">
      <c r="A3858" s="108" t="s">
        <v>298</v>
      </c>
      <c r="B3858" s="109">
        <v>40020</v>
      </c>
      <c r="C3858" s="110">
        <v>2009</v>
      </c>
      <c r="D3858" s="111" t="s">
        <v>228</v>
      </c>
      <c r="E3858" s="111">
        <v>4</v>
      </c>
      <c r="F3858" s="111">
        <v>26</v>
      </c>
      <c r="G3858" s="111" t="s">
        <v>1342</v>
      </c>
      <c r="H3858" s="112">
        <v>27229</v>
      </c>
    </row>
    <row r="3859" spans="1:8" ht="15">
      <c r="A3859" s="108" t="s">
        <v>298</v>
      </c>
      <c r="B3859" s="109">
        <v>40021</v>
      </c>
      <c r="C3859" s="110">
        <v>2009</v>
      </c>
      <c r="D3859" s="111" t="s">
        <v>228</v>
      </c>
      <c r="E3859" s="111">
        <v>4</v>
      </c>
      <c r="F3859" s="111">
        <v>27</v>
      </c>
      <c r="G3859" s="111" t="s">
        <v>278</v>
      </c>
      <c r="H3859" s="112">
        <v>67873</v>
      </c>
    </row>
    <row r="3860" spans="1:8" ht="15">
      <c r="A3860" s="108" t="s">
        <v>298</v>
      </c>
      <c r="B3860" s="109">
        <v>40022</v>
      </c>
      <c r="C3860" s="110">
        <v>2009</v>
      </c>
      <c r="D3860" s="111" t="s">
        <v>228</v>
      </c>
      <c r="E3860" s="111">
        <v>4</v>
      </c>
      <c r="F3860" s="111">
        <v>28</v>
      </c>
      <c r="G3860" s="111" t="s">
        <v>279</v>
      </c>
      <c r="H3860" s="112">
        <v>15097</v>
      </c>
    </row>
    <row r="3861" spans="1:8" ht="15">
      <c r="A3861" s="108" t="s">
        <v>298</v>
      </c>
      <c r="B3861" s="109">
        <v>40023</v>
      </c>
      <c r="C3861" s="110">
        <v>2009</v>
      </c>
      <c r="D3861" s="111" t="s">
        <v>228</v>
      </c>
      <c r="E3861" s="111">
        <v>5</v>
      </c>
      <c r="F3861" s="111">
        <v>29</v>
      </c>
      <c r="G3861" s="111" t="s">
        <v>280</v>
      </c>
      <c r="H3861" s="112">
        <v>50526</v>
      </c>
    </row>
    <row r="3862" spans="1:8" ht="15">
      <c r="A3862" s="108" t="s">
        <v>298</v>
      </c>
      <c r="B3862" s="109">
        <v>40024</v>
      </c>
      <c r="C3862" s="110">
        <v>2009</v>
      </c>
      <c r="D3862" s="111" t="s">
        <v>228</v>
      </c>
      <c r="E3862" s="111">
        <v>5</v>
      </c>
      <c r="F3862" s="111">
        <v>30</v>
      </c>
      <c r="G3862" s="111" t="s">
        <v>281</v>
      </c>
      <c r="H3862" s="112">
        <v>58070</v>
      </c>
    </row>
    <row r="3863" spans="1:8" ht="15">
      <c r="A3863" s="108" t="s">
        <v>298</v>
      </c>
      <c r="B3863" s="109">
        <v>40025</v>
      </c>
      <c r="C3863" s="110">
        <v>2009</v>
      </c>
      <c r="D3863" s="111" t="s">
        <v>228</v>
      </c>
      <c r="E3863" s="111">
        <v>5</v>
      </c>
      <c r="F3863" s="111">
        <v>31</v>
      </c>
      <c r="G3863" s="111" t="s">
        <v>282</v>
      </c>
      <c r="H3863" s="112">
        <v>88488</v>
      </c>
    </row>
    <row r="3864" spans="1:8" ht="15">
      <c r="A3864" s="108" t="s">
        <v>298</v>
      </c>
      <c r="B3864" s="109">
        <v>40026</v>
      </c>
      <c r="C3864" s="110">
        <v>2009</v>
      </c>
      <c r="D3864" s="111" t="s">
        <v>229</v>
      </c>
      <c r="E3864" s="111">
        <v>1</v>
      </c>
      <c r="F3864" s="111">
        <v>1</v>
      </c>
      <c r="G3864" s="111" t="s">
        <v>1343</v>
      </c>
      <c r="H3864" s="112">
        <v>39708</v>
      </c>
    </row>
    <row r="3865" spans="1:8" ht="15">
      <c r="A3865" s="108" t="s">
        <v>298</v>
      </c>
      <c r="B3865" s="109">
        <v>40027</v>
      </c>
      <c r="C3865" s="110">
        <v>2009</v>
      </c>
      <c r="D3865" s="111" t="s">
        <v>229</v>
      </c>
      <c r="E3865" s="111">
        <v>1</v>
      </c>
      <c r="F3865" s="111">
        <v>2</v>
      </c>
      <c r="G3865" s="111" t="s">
        <v>1342</v>
      </c>
      <c r="H3865" s="112">
        <v>73179</v>
      </c>
    </row>
    <row r="3866" spans="1:8" ht="15">
      <c r="A3866" s="108" t="s">
        <v>298</v>
      </c>
      <c r="B3866" s="109">
        <v>40028</v>
      </c>
      <c r="C3866" s="110">
        <v>2009</v>
      </c>
      <c r="D3866" s="111" t="s">
        <v>229</v>
      </c>
      <c r="E3866" s="111">
        <v>1</v>
      </c>
      <c r="F3866" s="111">
        <v>3</v>
      </c>
      <c r="G3866" s="111" t="s">
        <v>278</v>
      </c>
      <c r="H3866" s="112">
        <v>59733</v>
      </c>
    </row>
    <row r="3867" spans="1:8" ht="15">
      <c r="A3867" s="108" t="s">
        <v>298</v>
      </c>
      <c r="B3867" s="109">
        <v>40029</v>
      </c>
      <c r="C3867" s="110">
        <v>2009</v>
      </c>
      <c r="D3867" s="111" t="s">
        <v>229</v>
      </c>
      <c r="E3867" s="111">
        <v>1</v>
      </c>
      <c r="F3867" s="111">
        <v>4</v>
      </c>
      <c r="G3867" s="111" t="s">
        <v>279</v>
      </c>
      <c r="H3867" s="112">
        <v>56929</v>
      </c>
    </row>
    <row r="3868" spans="1:8" ht="15">
      <c r="A3868" s="108" t="s">
        <v>298</v>
      </c>
      <c r="B3868" s="109">
        <v>40030</v>
      </c>
      <c r="C3868" s="110">
        <v>2009</v>
      </c>
      <c r="D3868" s="111" t="s">
        <v>229</v>
      </c>
      <c r="E3868" s="111">
        <v>1</v>
      </c>
      <c r="F3868" s="111">
        <v>5</v>
      </c>
      <c r="G3868" s="111" t="s">
        <v>280</v>
      </c>
      <c r="H3868" s="112">
        <v>39815</v>
      </c>
    </row>
    <row r="3869" spans="1:8" ht="15">
      <c r="A3869" s="108" t="s">
        <v>298</v>
      </c>
      <c r="B3869" s="109">
        <v>40031</v>
      </c>
      <c r="C3869" s="110">
        <v>2009</v>
      </c>
      <c r="D3869" s="111" t="s">
        <v>229</v>
      </c>
      <c r="E3869" s="111">
        <v>1</v>
      </c>
      <c r="F3869" s="111">
        <v>6</v>
      </c>
      <c r="G3869" s="111" t="s">
        <v>281</v>
      </c>
      <c r="H3869" s="112">
        <v>66875</v>
      </c>
    </row>
    <row r="3870" spans="1:8" ht="15">
      <c r="A3870" s="108" t="s">
        <v>298</v>
      </c>
      <c r="B3870" s="109">
        <v>40032</v>
      </c>
      <c r="C3870" s="110">
        <v>2009</v>
      </c>
      <c r="D3870" s="111" t="s">
        <v>229</v>
      </c>
      <c r="E3870" s="111">
        <v>1</v>
      </c>
      <c r="F3870" s="111">
        <v>7</v>
      </c>
      <c r="G3870" s="111" t="s">
        <v>282</v>
      </c>
      <c r="H3870" s="112">
        <v>66669</v>
      </c>
    </row>
    <row r="3871" spans="1:8" ht="15">
      <c r="A3871" s="108" t="s">
        <v>298</v>
      </c>
      <c r="B3871" s="109">
        <v>40033</v>
      </c>
      <c r="C3871" s="110">
        <v>2009</v>
      </c>
      <c r="D3871" s="111" t="s">
        <v>229</v>
      </c>
      <c r="E3871" s="111">
        <v>2</v>
      </c>
      <c r="F3871" s="111">
        <v>8</v>
      </c>
      <c r="G3871" s="111" t="s">
        <v>1343</v>
      </c>
      <c r="H3871" s="112">
        <v>75390</v>
      </c>
    </row>
    <row r="3872" spans="1:8" ht="15">
      <c r="A3872" s="108" t="s">
        <v>298</v>
      </c>
      <c r="B3872" s="109">
        <v>40034</v>
      </c>
      <c r="C3872" s="110">
        <v>2009</v>
      </c>
      <c r="D3872" s="111" t="s">
        <v>229</v>
      </c>
      <c r="E3872" s="111">
        <v>2</v>
      </c>
      <c r="F3872" s="111">
        <v>9</v>
      </c>
      <c r="G3872" s="111" t="s">
        <v>1342</v>
      </c>
      <c r="H3872" s="112">
        <v>70993</v>
      </c>
    </row>
    <row r="3873" spans="1:8" ht="15">
      <c r="A3873" s="108" t="s">
        <v>298</v>
      </c>
      <c r="B3873" s="109">
        <v>40035</v>
      </c>
      <c r="C3873" s="110">
        <v>2009</v>
      </c>
      <c r="D3873" s="111" t="s">
        <v>229</v>
      </c>
      <c r="E3873" s="111">
        <v>2</v>
      </c>
      <c r="F3873" s="111">
        <v>10</v>
      </c>
      <c r="G3873" s="111" t="s">
        <v>278</v>
      </c>
      <c r="H3873" s="112">
        <v>50016</v>
      </c>
    </row>
    <row r="3874" spans="1:8" ht="15">
      <c r="A3874" s="108" t="s">
        <v>298</v>
      </c>
      <c r="B3874" s="109">
        <v>40036</v>
      </c>
      <c r="C3874" s="110">
        <v>2009</v>
      </c>
      <c r="D3874" s="111" t="s">
        <v>229</v>
      </c>
      <c r="E3874" s="111">
        <v>2</v>
      </c>
      <c r="F3874" s="111">
        <v>11</v>
      </c>
      <c r="G3874" s="111" t="s">
        <v>279</v>
      </c>
      <c r="H3874" s="112">
        <v>82930</v>
      </c>
    </row>
    <row r="3875" spans="1:8" ht="15">
      <c r="A3875" s="108" t="s">
        <v>298</v>
      </c>
      <c r="B3875" s="109">
        <v>40037</v>
      </c>
      <c r="C3875" s="110">
        <v>2009</v>
      </c>
      <c r="D3875" s="111" t="s">
        <v>229</v>
      </c>
      <c r="E3875" s="111">
        <v>2</v>
      </c>
      <c r="F3875" s="111">
        <v>12</v>
      </c>
      <c r="G3875" s="111" t="s">
        <v>280</v>
      </c>
      <c r="H3875" s="112">
        <v>37781</v>
      </c>
    </row>
    <row r="3876" spans="1:8" ht="15">
      <c r="A3876" s="108" t="s">
        <v>298</v>
      </c>
      <c r="B3876" s="109">
        <v>40038</v>
      </c>
      <c r="C3876" s="110">
        <v>2009</v>
      </c>
      <c r="D3876" s="111" t="s">
        <v>229</v>
      </c>
      <c r="E3876" s="111">
        <v>2</v>
      </c>
      <c r="F3876" s="111">
        <v>13</v>
      </c>
      <c r="G3876" s="111" t="s">
        <v>281</v>
      </c>
      <c r="H3876" s="112">
        <v>72525</v>
      </c>
    </row>
    <row r="3877" spans="1:8" ht="15">
      <c r="A3877" s="108" t="s">
        <v>298</v>
      </c>
      <c r="B3877" s="109">
        <v>40039</v>
      </c>
      <c r="C3877" s="110">
        <v>2009</v>
      </c>
      <c r="D3877" s="111" t="s">
        <v>229</v>
      </c>
      <c r="E3877" s="111">
        <v>2</v>
      </c>
      <c r="F3877" s="111">
        <v>14</v>
      </c>
      <c r="G3877" s="111" t="s">
        <v>282</v>
      </c>
      <c r="H3877" s="112">
        <v>73075</v>
      </c>
    </row>
    <row r="3878" spans="1:8" ht="15">
      <c r="A3878" s="108" t="s">
        <v>298</v>
      </c>
      <c r="B3878" s="109">
        <v>40040</v>
      </c>
      <c r="C3878" s="110">
        <v>2009</v>
      </c>
      <c r="D3878" s="111" t="s">
        <v>229</v>
      </c>
      <c r="E3878" s="111">
        <v>3</v>
      </c>
      <c r="F3878" s="111">
        <v>15</v>
      </c>
      <c r="G3878" s="111" t="s">
        <v>1343</v>
      </c>
      <c r="H3878" s="112">
        <v>41593</v>
      </c>
    </row>
    <row r="3879" spans="1:8" ht="15">
      <c r="A3879" s="108" t="s">
        <v>298</v>
      </c>
      <c r="B3879" s="109">
        <v>40041</v>
      </c>
      <c r="C3879" s="110">
        <v>2009</v>
      </c>
      <c r="D3879" s="111" t="s">
        <v>229</v>
      </c>
      <c r="E3879" s="111">
        <v>3</v>
      </c>
      <c r="F3879" s="111">
        <v>16</v>
      </c>
      <c r="G3879" s="111" t="s">
        <v>1342</v>
      </c>
      <c r="H3879" s="112">
        <v>23497</v>
      </c>
    </row>
    <row r="3880" spans="1:8" ht="15">
      <c r="A3880" s="108" t="s">
        <v>298</v>
      </c>
      <c r="B3880" s="109">
        <v>40042</v>
      </c>
      <c r="C3880" s="110">
        <v>2009</v>
      </c>
      <c r="D3880" s="111" t="s">
        <v>229</v>
      </c>
      <c r="E3880" s="111">
        <v>3</v>
      </c>
      <c r="F3880" s="111">
        <v>17</v>
      </c>
      <c r="G3880" s="111" t="s">
        <v>278</v>
      </c>
      <c r="H3880" s="112">
        <v>46384</v>
      </c>
    </row>
    <row r="3881" spans="1:8" ht="15">
      <c r="A3881" s="108" t="s">
        <v>298</v>
      </c>
      <c r="B3881" s="109">
        <v>40043</v>
      </c>
      <c r="C3881" s="110">
        <v>2009</v>
      </c>
      <c r="D3881" s="111" t="s">
        <v>229</v>
      </c>
      <c r="E3881" s="111">
        <v>3</v>
      </c>
      <c r="F3881" s="111">
        <v>18</v>
      </c>
      <c r="G3881" s="111" t="s">
        <v>279</v>
      </c>
      <c r="H3881" s="112">
        <v>30897</v>
      </c>
    </row>
    <row r="3882" spans="1:8" ht="15">
      <c r="A3882" s="108" t="s">
        <v>298</v>
      </c>
      <c r="B3882" s="109">
        <v>40044</v>
      </c>
      <c r="C3882" s="110">
        <v>2009</v>
      </c>
      <c r="D3882" s="111" t="s">
        <v>229</v>
      </c>
      <c r="E3882" s="111">
        <v>3</v>
      </c>
      <c r="F3882" s="111">
        <v>19</v>
      </c>
      <c r="G3882" s="111" t="s">
        <v>280</v>
      </c>
      <c r="H3882" s="112">
        <v>50594</v>
      </c>
    </row>
    <row r="3883" spans="1:8" ht="15">
      <c r="A3883" s="108" t="s">
        <v>298</v>
      </c>
      <c r="B3883" s="109">
        <v>40045</v>
      </c>
      <c r="C3883" s="110">
        <v>2009</v>
      </c>
      <c r="D3883" s="111" t="s">
        <v>229</v>
      </c>
      <c r="E3883" s="111">
        <v>3</v>
      </c>
      <c r="F3883" s="111">
        <v>20</v>
      </c>
      <c r="G3883" s="111" t="s">
        <v>281</v>
      </c>
      <c r="H3883" s="112">
        <v>46925</v>
      </c>
    </row>
    <row r="3884" spans="1:8" ht="15">
      <c r="A3884" s="108" t="s">
        <v>298</v>
      </c>
      <c r="B3884" s="109">
        <v>40046</v>
      </c>
      <c r="C3884" s="110">
        <v>2009</v>
      </c>
      <c r="D3884" s="111" t="s">
        <v>229</v>
      </c>
      <c r="E3884" s="111">
        <v>3</v>
      </c>
      <c r="F3884" s="111">
        <v>21</v>
      </c>
      <c r="G3884" s="111" t="s">
        <v>282</v>
      </c>
      <c r="H3884" s="112">
        <v>49255</v>
      </c>
    </row>
    <row r="3885" spans="1:8" ht="15">
      <c r="A3885" s="108" t="s">
        <v>298</v>
      </c>
      <c r="B3885" s="109">
        <v>40047</v>
      </c>
      <c r="C3885" s="110">
        <v>2009</v>
      </c>
      <c r="D3885" s="111" t="s">
        <v>229</v>
      </c>
      <c r="E3885" s="111">
        <v>4</v>
      </c>
      <c r="F3885" s="111">
        <v>22</v>
      </c>
      <c r="G3885" s="111" t="s">
        <v>1343</v>
      </c>
      <c r="H3885" s="112">
        <v>25534</v>
      </c>
    </row>
    <row r="3886" spans="1:8" ht="15">
      <c r="A3886" s="108" t="s">
        <v>298</v>
      </c>
      <c r="B3886" s="109">
        <v>40048</v>
      </c>
      <c r="C3886" s="110">
        <v>2009</v>
      </c>
      <c r="D3886" s="111" t="s">
        <v>229</v>
      </c>
      <c r="E3886" s="111">
        <v>4</v>
      </c>
      <c r="F3886" s="111">
        <v>23</v>
      </c>
      <c r="G3886" s="111" t="s">
        <v>1342</v>
      </c>
      <c r="H3886" s="112">
        <v>35680</v>
      </c>
    </row>
    <row r="3887" spans="1:8" ht="15">
      <c r="A3887" s="108" t="s">
        <v>298</v>
      </c>
      <c r="B3887" s="109">
        <v>40049</v>
      </c>
      <c r="C3887" s="110">
        <v>2009</v>
      </c>
      <c r="D3887" s="111" t="s">
        <v>229</v>
      </c>
      <c r="E3887" s="111">
        <v>4</v>
      </c>
      <c r="F3887" s="111">
        <v>24</v>
      </c>
      <c r="G3887" s="111" t="s">
        <v>278</v>
      </c>
      <c r="H3887" s="112">
        <v>34590</v>
      </c>
    </row>
    <row r="3888" spans="1:8" ht="15">
      <c r="A3888" s="108" t="s">
        <v>298</v>
      </c>
      <c r="B3888" s="109">
        <v>40050</v>
      </c>
      <c r="C3888" s="110">
        <v>2009</v>
      </c>
      <c r="D3888" s="111" t="s">
        <v>229</v>
      </c>
      <c r="E3888" s="111">
        <v>4</v>
      </c>
      <c r="F3888" s="111">
        <v>25</v>
      </c>
      <c r="G3888" s="111" t="s">
        <v>279</v>
      </c>
      <c r="H3888" s="112">
        <v>35432</v>
      </c>
    </row>
    <row r="3889" spans="1:8" ht="15">
      <c r="A3889" s="108" t="s">
        <v>298</v>
      </c>
      <c r="B3889" s="109">
        <v>40051</v>
      </c>
      <c r="C3889" s="110">
        <v>2009</v>
      </c>
      <c r="D3889" s="111" t="s">
        <v>229</v>
      </c>
      <c r="E3889" s="111">
        <v>4</v>
      </c>
      <c r="F3889" s="111">
        <v>26</v>
      </c>
      <c r="G3889" s="111" t="s">
        <v>280</v>
      </c>
      <c r="H3889" s="112">
        <v>58279</v>
      </c>
    </row>
    <row r="3890" spans="1:8" ht="15">
      <c r="A3890" s="108" t="s">
        <v>298</v>
      </c>
      <c r="B3890" s="109">
        <v>40052</v>
      </c>
      <c r="C3890" s="110">
        <v>2009</v>
      </c>
      <c r="D3890" s="111" t="s">
        <v>229</v>
      </c>
      <c r="E3890" s="111">
        <v>4</v>
      </c>
      <c r="F3890" s="111">
        <v>27</v>
      </c>
      <c r="G3890" s="111" t="s">
        <v>281</v>
      </c>
      <c r="H3890" s="112">
        <v>29405</v>
      </c>
    </row>
    <row r="3891" spans="1:8" ht="15">
      <c r="A3891" s="108" t="s">
        <v>298</v>
      </c>
      <c r="B3891" s="109">
        <v>40053</v>
      </c>
      <c r="C3891" s="110">
        <v>2009</v>
      </c>
      <c r="D3891" s="111" t="s">
        <v>229</v>
      </c>
      <c r="E3891" s="111">
        <v>4</v>
      </c>
      <c r="F3891" s="111">
        <v>28</v>
      </c>
      <c r="G3891" s="111" t="s">
        <v>282</v>
      </c>
      <c r="H3891" s="112">
        <v>35662</v>
      </c>
    </row>
    <row r="3892" spans="1:8" ht="15">
      <c r="A3892" s="108" t="s">
        <v>298</v>
      </c>
      <c r="B3892" s="109">
        <v>40054</v>
      </c>
      <c r="C3892" s="110">
        <v>2009</v>
      </c>
      <c r="D3892" s="111" t="s">
        <v>229</v>
      </c>
      <c r="E3892" s="111">
        <v>5</v>
      </c>
      <c r="F3892" s="111">
        <v>29</v>
      </c>
      <c r="G3892" s="111" t="s">
        <v>1343</v>
      </c>
      <c r="H3892" s="112">
        <v>24764</v>
      </c>
    </row>
    <row r="3893" spans="1:8" ht="15">
      <c r="A3893" s="108" t="s">
        <v>298</v>
      </c>
      <c r="B3893" s="109">
        <v>40055</v>
      </c>
      <c r="C3893" s="110">
        <v>2009</v>
      </c>
      <c r="D3893" s="111" t="s">
        <v>229</v>
      </c>
      <c r="E3893" s="111">
        <v>5</v>
      </c>
      <c r="F3893" s="111">
        <v>30</v>
      </c>
      <c r="G3893" s="111" t="s">
        <v>1342</v>
      </c>
      <c r="H3893" s="112">
        <v>82721</v>
      </c>
    </row>
    <row r="3894" spans="1:8" ht="15">
      <c r="A3894" s="108" t="s">
        <v>298</v>
      </c>
      <c r="B3894" s="109">
        <v>40056</v>
      </c>
      <c r="C3894" s="110">
        <v>2009</v>
      </c>
      <c r="D3894" s="111" t="s">
        <v>229</v>
      </c>
      <c r="E3894" s="111">
        <v>5</v>
      </c>
      <c r="F3894" s="111">
        <v>31</v>
      </c>
      <c r="G3894" s="111" t="s">
        <v>278</v>
      </c>
      <c r="H3894" s="112">
        <v>60821</v>
      </c>
    </row>
    <row r="3895" spans="1:8" ht="15">
      <c r="A3895" s="108" t="s">
        <v>298</v>
      </c>
      <c r="B3895" s="109">
        <v>40057</v>
      </c>
      <c r="C3895" s="110">
        <v>2009</v>
      </c>
      <c r="D3895" s="111" t="s">
        <v>230</v>
      </c>
      <c r="E3895" s="111">
        <v>1</v>
      </c>
      <c r="F3895" s="111">
        <v>1</v>
      </c>
      <c r="G3895" s="111" t="s">
        <v>279</v>
      </c>
      <c r="H3895" s="112">
        <v>20145</v>
      </c>
    </row>
    <row r="3896" spans="1:8" ht="15">
      <c r="A3896" s="108" t="s">
        <v>298</v>
      </c>
      <c r="B3896" s="109">
        <v>40058</v>
      </c>
      <c r="C3896" s="110">
        <v>2009</v>
      </c>
      <c r="D3896" s="111" t="s">
        <v>230</v>
      </c>
      <c r="E3896" s="111">
        <v>1</v>
      </c>
      <c r="F3896" s="111">
        <v>2</v>
      </c>
      <c r="G3896" s="111" t="s">
        <v>280</v>
      </c>
      <c r="H3896" s="112">
        <v>87929</v>
      </c>
    </row>
    <row r="3897" spans="1:8" ht="15">
      <c r="A3897" s="108" t="s">
        <v>298</v>
      </c>
      <c r="B3897" s="109">
        <v>40059</v>
      </c>
      <c r="C3897" s="110">
        <v>2009</v>
      </c>
      <c r="D3897" s="111" t="s">
        <v>230</v>
      </c>
      <c r="E3897" s="111">
        <v>1</v>
      </c>
      <c r="F3897" s="111">
        <v>3</v>
      </c>
      <c r="G3897" s="111" t="s">
        <v>281</v>
      </c>
      <c r="H3897" s="112">
        <v>37781</v>
      </c>
    </row>
    <row r="3898" spans="1:8" ht="15">
      <c r="A3898" s="108" t="s">
        <v>298</v>
      </c>
      <c r="B3898" s="109">
        <v>40060</v>
      </c>
      <c r="C3898" s="110">
        <v>2009</v>
      </c>
      <c r="D3898" s="111" t="s">
        <v>230</v>
      </c>
      <c r="E3898" s="111">
        <v>1</v>
      </c>
      <c r="F3898" s="111">
        <v>4</v>
      </c>
      <c r="G3898" s="111" t="s">
        <v>282</v>
      </c>
      <c r="H3898" s="112">
        <v>77324</v>
      </c>
    </row>
    <row r="3899" spans="1:8" ht="15">
      <c r="A3899" s="108" t="s">
        <v>298</v>
      </c>
      <c r="B3899" s="109">
        <v>40061</v>
      </c>
      <c r="C3899" s="110">
        <v>2009</v>
      </c>
      <c r="D3899" s="111" t="s">
        <v>230</v>
      </c>
      <c r="E3899" s="111">
        <v>1</v>
      </c>
      <c r="F3899" s="111">
        <v>5</v>
      </c>
      <c r="G3899" s="111" t="s">
        <v>1343</v>
      </c>
      <c r="H3899" s="112">
        <v>63932</v>
      </c>
    </row>
    <row r="3900" spans="1:8" ht="15">
      <c r="A3900" s="108" t="s">
        <v>298</v>
      </c>
      <c r="B3900" s="109">
        <v>40062</v>
      </c>
      <c r="C3900" s="110">
        <v>2009</v>
      </c>
      <c r="D3900" s="111" t="s">
        <v>230</v>
      </c>
      <c r="E3900" s="111">
        <v>1</v>
      </c>
      <c r="F3900" s="111">
        <v>6</v>
      </c>
      <c r="G3900" s="111" t="s">
        <v>1342</v>
      </c>
      <c r="H3900" s="112">
        <v>16476</v>
      </c>
    </row>
    <row r="3901" spans="1:8" ht="15">
      <c r="A3901" s="108" t="s">
        <v>298</v>
      </c>
      <c r="B3901" s="109">
        <v>40063</v>
      </c>
      <c r="C3901" s="110">
        <v>2009</v>
      </c>
      <c r="D3901" s="111" t="s">
        <v>230</v>
      </c>
      <c r="E3901" s="111">
        <v>1</v>
      </c>
      <c r="F3901" s="111">
        <v>7</v>
      </c>
      <c r="G3901" s="111" t="s">
        <v>278</v>
      </c>
      <c r="H3901" s="112">
        <v>87484</v>
      </c>
    </row>
    <row r="3902" spans="1:8" ht="15">
      <c r="A3902" s="108" t="s">
        <v>298</v>
      </c>
      <c r="B3902" s="109">
        <v>40064</v>
      </c>
      <c r="C3902" s="110">
        <v>2009</v>
      </c>
      <c r="D3902" s="111" t="s">
        <v>230</v>
      </c>
      <c r="E3902" s="111">
        <v>2</v>
      </c>
      <c r="F3902" s="111">
        <v>8</v>
      </c>
      <c r="G3902" s="111" t="s">
        <v>279</v>
      </c>
      <c r="H3902" s="112">
        <v>43227</v>
      </c>
    </row>
    <row r="3903" spans="1:8" ht="15">
      <c r="A3903" s="108" t="s">
        <v>298</v>
      </c>
      <c r="B3903" s="109">
        <v>40065</v>
      </c>
      <c r="C3903" s="110">
        <v>2009</v>
      </c>
      <c r="D3903" s="111" t="s">
        <v>230</v>
      </c>
      <c r="E3903" s="111">
        <v>2</v>
      </c>
      <c r="F3903" s="111">
        <v>9</v>
      </c>
      <c r="G3903" s="111" t="s">
        <v>280</v>
      </c>
      <c r="H3903" s="112">
        <v>32196</v>
      </c>
    </row>
    <row r="3904" spans="1:8" ht="15">
      <c r="A3904" s="108" t="s">
        <v>298</v>
      </c>
      <c r="B3904" s="109">
        <v>40066</v>
      </c>
      <c r="C3904" s="110">
        <v>2009</v>
      </c>
      <c r="D3904" s="111" t="s">
        <v>230</v>
      </c>
      <c r="E3904" s="111">
        <v>2</v>
      </c>
      <c r="F3904" s="111">
        <v>10</v>
      </c>
      <c r="G3904" s="111" t="s">
        <v>281</v>
      </c>
      <c r="H3904" s="112">
        <v>14063</v>
      </c>
    </row>
    <row r="3905" spans="1:8" ht="15">
      <c r="A3905" s="108" t="s">
        <v>298</v>
      </c>
      <c r="B3905" s="109">
        <v>40067</v>
      </c>
      <c r="C3905" s="110">
        <v>2009</v>
      </c>
      <c r="D3905" s="111" t="s">
        <v>230</v>
      </c>
      <c r="E3905" s="111">
        <v>2</v>
      </c>
      <c r="F3905" s="111">
        <v>11</v>
      </c>
      <c r="G3905" s="111" t="s">
        <v>282</v>
      </c>
      <c r="H3905" s="112">
        <v>18959</v>
      </c>
    </row>
    <row r="3906" spans="1:8" ht="15">
      <c r="A3906" s="108" t="s">
        <v>298</v>
      </c>
      <c r="B3906" s="109">
        <v>40068</v>
      </c>
      <c r="C3906" s="110">
        <v>2009</v>
      </c>
      <c r="D3906" s="111" t="s">
        <v>230</v>
      </c>
      <c r="E3906" s="111">
        <v>2</v>
      </c>
      <c r="F3906" s="111">
        <v>12</v>
      </c>
      <c r="G3906" s="111" t="s">
        <v>1343</v>
      </c>
      <c r="H3906" s="112">
        <v>75613</v>
      </c>
    </row>
    <row r="3907" spans="1:8" ht="15">
      <c r="A3907" s="108" t="s">
        <v>298</v>
      </c>
      <c r="B3907" s="109">
        <v>40069</v>
      </c>
      <c r="C3907" s="110">
        <v>2009</v>
      </c>
      <c r="D3907" s="111" t="s">
        <v>230</v>
      </c>
      <c r="E3907" s="111">
        <v>2</v>
      </c>
      <c r="F3907" s="111">
        <v>13</v>
      </c>
      <c r="G3907" s="111" t="s">
        <v>1342</v>
      </c>
      <c r="H3907" s="112">
        <v>74428</v>
      </c>
    </row>
    <row r="3908" spans="1:8" ht="15">
      <c r="A3908" s="108" t="s">
        <v>298</v>
      </c>
      <c r="B3908" s="109">
        <v>40070</v>
      </c>
      <c r="C3908" s="110">
        <v>2009</v>
      </c>
      <c r="D3908" s="111" t="s">
        <v>230</v>
      </c>
      <c r="E3908" s="111">
        <v>2</v>
      </c>
      <c r="F3908" s="111">
        <v>14</v>
      </c>
      <c r="G3908" s="111" t="s">
        <v>278</v>
      </c>
      <c r="H3908" s="112">
        <v>68641</v>
      </c>
    </row>
    <row r="3909" spans="1:8" ht="15">
      <c r="A3909" s="108" t="s">
        <v>298</v>
      </c>
      <c r="B3909" s="109">
        <v>40071</v>
      </c>
      <c r="C3909" s="110">
        <v>2009</v>
      </c>
      <c r="D3909" s="111" t="s">
        <v>230</v>
      </c>
      <c r="E3909" s="111">
        <v>3</v>
      </c>
      <c r="F3909" s="111">
        <v>15</v>
      </c>
      <c r="G3909" s="111" t="s">
        <v>279</v>
      </c>
      <c r="H3909" s="112">
        <v>77881</v>
      </c>
    </row>
    <row r="3910" spans="1:8" ht="15">
      <c r="A3910" s="108" t="s">
        <v>298</v>
      </c>
      <c r="B3910" s="109">
        <v>40072</v>
      </c>
      <c r="C3910" s="110">
        <v>2009</v>
      </c>
      <c r="D3910" s="111" t="s">
        <v>230</v>
      </c>
      <c r="E3910" s="111">
        <v>3</v>
      </c>
      <c r="F3910" s="111">
        <v>16</v>
      </c>
      <c r="G3910" s="111" t="s">
        <v>280</v>
      </c>
      <c r="H3910" s="112">
        <v>57629</v>
      </c>
    </row>
    <row r="3911" spans="1:8" ht="15">
      <c r="A3911" s="108" t="s">
        <v>298</v>
      </c>
      <c r="B3911" s="109">
        <v>40073</v>
      </c>
      <c r="C3911" s="110">
        <v>2009</v>
      </c>
      <c r="D3911" s="111" t="s">
        <v>230</v>
      </c>
      <c r="E3911" s="111">
        <v>3</v>
      </c>
      <c r="F3911" s="111">
        <v>17</v>
      </c>
      <c r="G3911" s="111" t="s">
        <v>281</v>
      </c>
      <c r="H3911" s="112">
        <v>27263</v>
      </c>
    </row>
    <row r="3912" spans="1:8" ht="15">
      <c r="A3912" s="108" t="s">
        <v>298</v>
      </c>
      <c r="B3912" s="109">
        <v>40074</v>
      </c>
      <c r="C3912" s="110">
        <v>2009</v>
      </c>
      <c r="D3912" s="111" t="s">
        <v>230</v>
      </c>
      <c r="E3912" s="111">
        <v>3</v>
      </c>
      <c r="F3912" s="111">
        <v>18</v>
      </c>
      <c r="G3912" s="111" t="s">
        <v>282</v>
      </c>
      <c r="H3912" s="112">
        <v>76183</v>
      </c>
    </row>
    <row r="3913" spans="1:8" ht="15">
      <c r="A3913" s="108" t="s">
        <v>298</v>
      </c>
      <c r="B3913" s="109">
        <v>40075</v>
      </c>
      <c r="C3913" s="110">
        <v>2009</v>
      </c>
      <c r="D3913" s="111" t="s">
        <v>230</v>
      </c>
      <c r="E3913" s="111">
        <v>3</v>
      </c>
      <c r="F3913" s="111">
        <v>19</v>
      </c>
      <c r="G3913" s="111" t="s">
        <v>1343</v>
      </c>
      <c r="H3913" s="112">
        <v>41505</v>
      </c>
    </row>
    <row r="3914" spans="1:8" ht="15">
      <c r="A3914" s="108" t="s">
        <v>298</v>
      </c>
      <c r="B3914" s="109">
        <v>40076</v>
      </c>
      <c r="C3914" s="110">
        <v>2009</v>
      </c>
      <c r="D3914" s="111" t="s">
        <v>230</v>
      </c>
      <c r="E3914" s="111">
        <v>3</v>
      </c>
      <c r="F3914" s="111">
        <v>20</v>
      </c>
      <c r="G3914" s="111" t="s">
        <v>1342</v>
      </c>
      <c r="H3914" s="112">
        <v>55680</v>
      </c>
    </row>
    <row r="3915" spans="1:8" ht="15">
      <c r="A3915" s="108" t="s">
        <v>298</v>
      </c>
      <c r="B3915" s="109">
        <v>40077</v>
      </c>
      <c r="C3915" s="110">
        <v>2009</v>
      </c>
      <c r="D3915" s="111" t="s">
        <v>230</v>
      </c>
      <c r="E3915" s="111">
        <v>3</v>
      </c>
      <c r="F3915" s="111">
        <v>21</v>
      </c>
      <c r="G3915" s="111" t="s">
        <v>278</v>
      </c>
      <c r="H3915" s="112">
        <v>18434</v>
      </c>
    </row>
    <row r="3916" spans="1:8" ht="15">
      <c r="A3916" s="108" t="s">
        <v>298</v>
      </c>
      <c r="B3916" s="109">
        <v>40078</v>
      </c>
      <c r="C3916" s="110">
        <v>2009</v>
      </c>
      <c r="D3916" s="111" t="s">
        <v>230</v>
      </c>
      <c r="E3916" s="111">
        <v>4</v>
      </c>
      <c r="F3916" s="111">
        <v>22</v>
      </c>
      <c r="G3916" s="111" t="s">
        <v>279</v>
      </c>
      <c r="H3916" s="112">
        <v>40047</v>
      </c>
    </row>
    <row r="3917" spans="1:8" ht="15">
      <c r="A3917" s="108" t="s">
        <v>298</v>
      </c>
      <c r="B3917" s="109">
        <v>40079</v>
      </c>
      <c r="C3917" s="110">
        <v>2009</v>
      </c>
      <c r="D3917" s="111" t="s">
        <v>230</v>
      </c>
      <c r="E3917" s="111">
        <v>4</v>
      </c>
      <c r="F3917" s="111">
        <v>23</v>
      </c>
      <c r="G3917" s="111" t="s">
        <v>280</v>
      </c>
      <c r="H3917" s="112">
        <v>49795</v>
      </c>
    </row>
    <row r="3918" spans="1:8" ht="15">
      <c r="A3918" s="108" t="s">
        <v>298</v>
      </c>
      <c r="B3918" s="109">
        <v>40080</v>
      </c>
      <c r="C3918" s="110">
        <v>2009</v>
      </c>
      <c r="D3918" s="111" t="s">
        <v>230</v>
      </c>
      <c r="E3918" s="111">
        <v>4</v>
      </c>
      <c r="F3918" s="111">
        <v>24</v>
      </c>
      <c r="G3918" s="111" t="s">
        <v>281</v>
      </c>
      <c r="H3918" s="112">
        <v>51104</v>
      </c>
    </row>
    <row r="3919" spans="1:8" ht="15">
      <c r="A3919" s="108" t="s">
        <v>298</v>
      </c>
      <c r="B3919" s="109">
        <v>40081</v>
      </c>
      <c r="C3919" s="110">
        <v>2009</v>
      </c>
      <c r="D3919" s="111" t="s">
        <v>230</v>
      </c>
      <c r="E3919" s="111">
        <v>4</v>
      </c>
      <c r="F3919" s="111">
        <v>25</v>
      </c>
      <c r="G3919" s="111" t="s">
        <v>282</v>
      </c>
      <c r="H3919" s="112">
        <v>43401</v>
      </c>
    </row>
    <row r="3920" spans="1:8" ht="15">
      <c r="A3920" s="108" t="s">
        <v>298</v>
      </c>
      <c r="B3920" s="109">
        <v>40082</v>
      </c>
      <c r="C3920" s="110">
        <v>2009</v>
      </c>
      <c r="D3920" s="111" t="s">
        <v>230</v>
      </c>
      <c r="E3920" s="111">
        <v>4</v>
      </c>
      <c r="F3920" s="111">
        <v>26</v>
      </c>
      <c r="G3920" s="111" t="s">
        <v>1343</v>
      </c>
      <c r="H3920" s="112">
        <v>57519</v>
      </c>
    </row>
    <row r="3921" spans="1:8" ht="15">
      <c r="A3921" s="108" t="s">
        <v>298</v>
      </c>
      <c r="B3921" s="109">
        <v>40083</v>
      </c>
      <c r="C3921" s="110">
        <v>2009</v>
      </c>
      <c r="D3921" s="111" t="s">
        <v>230</v>
      </c>
      <c r="E3921" s="111">
        <v>4</v>
      </c>
      <c r="F3921" s="111">
        <v>27</v>
      </c>
      <c r="G3921" s="111" t="s">
        <v>1342</v>
      </c>
      <c r="H3921" s="112">
        <v>17627</v>
      </c>
    </row>
    <row r="3922" spans="1:8" ht="15">
      <c r="A3922" s="108" t="s">
        <v>298</v>
      </c>
      <c r="B3922" s="109">
        <v>40084</v>
      </c>
      <c r="C3922" s="110">
        <v>2009</v>
      </c>
      <c r="D3922" s="111" t="s">
        <v>230</v>
      </c>
      <c r="E3922" s="111">
        <v>4</v>
      </c>
      <c r="F3922" s="111">
        <v>28</v>
      </c>
      <c r="G3922" s="111" t="s">
        <v>278</v>
      </c>
      <c r="H3922" s="112">
        <v>17744</v>
      </c>
    </row>
    <row r="3923" spans="1:8" ht="15">
      <c r="A3923" s="108" t="s">
        <v>298</v>
      </c>
      <c r="B3923" s="109">
        <v>40085</v>
      </c>
      <c r="C3923" s="110">
        <v>2009</v>
      </c>
      <c r="D3923" s="111" t="s">
        <v>230</v>
      </c>
      <c r="E3923" s="111">
        <v>5</v>
      </c>
      <c r="F3923" s="111">
        <v>29</v>
      </c>
      <c r="G3923" s="111" t="s">
        <v>279</v>
      </c>
      <c r="H3923" s="112">
        <v>39977</v>
      </c>
    </row>
    <row r="3924" spans="1:8" ht="15">
      <c r="A3924" s="108" t="s">
        <v>298</v>
      </c>
      <c r="B3924" s="109">
        <v>40086</v>
      </c>
      <c r="C3924" s="110">
        <v>2009</v>
      </c>
      <c r="D3924" s="111" t="s">
        <v>230</v>
      </c>
      <c r="E3924" s="111">
        <v>5</v>
      </c>
      <c r="F3924" s="111">
        <v>30</v>
      </c>
      <c r="G3924" s="111" t="s">
        <v>280</v>
      </c>
      <c r="H3924" s="112">
        <v>30078</v>
      </c>
    </row>
    <row r="3925" spans="1:8" ht="15">
      <c r="A3925" s="108" t="s">
        <v>298</v>
      </c>
      <c r="B3925" s="109">
        <v>40087</v>
      </c>
      <c r="C3925" s="110">
        <v>2009</v>
      </c>
      <c r="D3925" s="111" t="s">
        <v>231</v>
      </c>
      <c r="E3925" s="111">
        <v>1</v>
      </c>
      <c r="F3925" s="111">
        <v>1</v>
      </c>
      <c r="G3925" s="111" t="s">
        <v>281</v>
      </c>
      <c r="H3925" s="112">
        <v>16706</v>
      </c>
    </row>
    <row r="3926" spans="1:8" ht="15">
      <c r="A3926" s="108" t="s">
        <v>298</v>
      </c>
      <c r="B3926" s="109">
        <v>40088</v>
      </c>
      <c r="C3926" s="110">
        <v>2009</v>
      </c>
      <c r="D3926" s="111" t="s">
        <v>231</v>
      </c>
      <c r="E3926" s="111">
        <v>1</v>
      </c>
      <c r="F3926" s="111">
        <v>2</v>
      </c>
      <c r="G3926" s="111" t="s">
        <v>282</v>
      </c>
      <c r="H3926" s="112">
        <v>78765</v>
      </c>
    </row>
    <row r="3927" spans="1:8" ht="15">
      <c r="A3927" s="108" t="s">
        <v>298</v>
      </c>
      <c r="B3927" s="109">
        <v>40089</v>
      </c>
      <c r="C3927" s="110">
        <v>2009</v>
      </c>
      <c r="D3927" s="111" t="s">
        <v>231</v>
      </c>
      <c r="E3927" s="111">
        <v>1</v>
      </c>
      <c r="F3927" s="111">
        <v>3</v>
      </c>
      <c r="G3927" s="111" t="s">
        <v>1343</v>
      </c>
      <c r="H3927" s="112">
        <v>17950</v>
      </c>
    </row>
    <row r="3928" spans="1:8" ht="15">
      <c r="A3928" s="108" t="s">
        <v>298</v>
      </c>
      <c r="B3928" s="109">
        <v>40090</v>
      </c>
      <c r="C3928" s="110">
        <v>2009</v>
      </c>
      <c r="D3928" s="111" t="s">
        <v>231</v>
      </c>
      <c r="E3928" s="111">
        <v>1</v>
      </c>
      <c r="F3928" s="111">
        <v>4</v>
      </c>
      <c r="G3928" s="111" t="s">
        <v>1342</v>
      </c>
      <c r="H3928" s="112">
        <v>55598</v>
      </c>
    </row>
    <row r="3929" spans="1:8" ht="15">
      <c r="A3929" s="108" t="s">
        <v>298</v>
      </c>
      <c r="B3929" s="109">
        <v>40091</v>
      </c>
      <c r="C3929" s="110">
        <v>2009</v>
      </c>
      <c r="D3929" s="111" t="s">
        <v>231</v>
      </c>
      <c r="E3929" s="111">
        <v>1</v>
      </c>
      <c r="F3929" s="111">
        <v>5</v>
      </c>
      <c r="G3929" s="111" t="s">
        <v>278</v>
      </c>
      <c r="H3929" s="112">
        <v>76431</v>
      </c>
    </row>
    <row r="3930" spans="1:8" ht="15">
      <c r="A3930" s="108" t="s">
        <v>298</v>
      </c>
      <c r="B3930" s="109">
        <v>40092</v>
      </c>
      <c r="C3930" s="110">
        <v>2009</v>
      </c>
      <c r="D3930" s="111" t="s">
        <v>231</v>
      </c>
      <c r="E3930" s="111">
        <v>1</v>
      </c>
      <c r="F3930" s="111">
        <v>6</v>
      </c>
      <c r="G3930" s="111" t="s">
        <v>279</v>
      </c>
      <c r="H3930" s="112">
        <v>44452</v>
      </c>
    </row>
    <row r="3931" spans="1:8" ht="15">
      <c r="A3931" s="108" t="s">
        <v>298</v>
      </c>
      <c r="B3931" s="109">
        <v>40093</v>
      </c>
      <c r="C3931" s="110">
        <v>2009</v>
      </c>
      <c r="D3931" s="111" t="s">
        <v>231</v>
      </c>
      <c r="E3931" s="111">
        <v>1</v>
      </c>
      <c r="F3931" s="111">
        <v>7</v>
      </c>
      <c r="G3931" s="111" t="s">
        <v>280</v>
      </c>
      <c r="H3931" s="112">
        <v>16603</v>
      </c>
    </row>
    <row r="3932" spans="1:8" ht="15">
      <c r="A3932" s="108" t="s">
        <v>298</v>
      </c>
      <c r="B3932" s="109">
        <v>40094</v>
      </c>
      <c r="C3932" s="110">
        <v>2009</v>
      </c>
      <c r="D3932" s="111" t="s">
        <v>231</v>
      </c>
      <c r="E3932" s="111">
        <v>2</v>
      </c>
      <c r="F3932" s="111">
        <v>8</v>
      </c>
      <c r="G3932" s="111" t="s">
        <v>281</v>
      </c>
      <c r="H3932" s="112">
        <v>74558</v>
      </c>
    </row>
    <row r="3933" spans="1:8" ht="15">
      <c r="A3933" s="108" t="s">
        <v>298</v>
      </c>
      <c r="B3933" s="109">
        <v>40095</v>
      </c>
      <c r="C3933" s="110">
        <v>2009</v>
      </c>
      <c r="D3933" s="111" t="s">
        <v>231</v>
      </c>
      <c r="E3933" s="111">
        <v>2</v>
      </c>
      <c r="F3933" s="111">
        <v>9</v>
      </c>
      <c r="G3933" s="111" t="s">
        <v>282</v>
      </c>
      <c r="H3933" s="112">
        <v>86149</v>
      </c>
    </row>
    <row r="3934" spans="1:8" ht="15">
      <c r="A3934" s="108" t="s">
        <v>298</v>
      </c>
      <c r="B3934" s="109">
        <v>40096</v>
      </c>
      <c r="C3934" s="110">
        <v>2009</v>
      </c>
      <c r="D3934" s="111" t="s">
        <v>231</v>
      </c>
      <c r="E3934" s="111">
        <v>2</v>
      </c>
      <c r="F3934" s="111">
        <v>10</v>
      </c>
      <c r="G3934" s="111" t="s">
        <v>1343</v>
      </c>
      <c r="H3934" s="112">
        <v>54411</v>
      </c>
    </row>
    <row r="3935" spans="1:8" ht="15">
      <c r="A3935" s="108" t="s">
        <v>298</v>
      </c>
      <c r="B3935" s="109">
        <v>40097</v>
      </c>
      <c r="C3935" s="110">
        <v>2009</v>
      </c>
      <c r="D3935" s="111" t="s">
        <v>231</v>
      </c>
      <c r="E3935" s="111">
        <v>2</v>
      </c>
      <c r="F3935" s="111">
        <v>11</v>
      </c>
      <c r="G3935" s="111" t="s">
        <v>1342</v>
      </c>
      <c r="H3935" s="112">
        <v>17403</v>
      </c>
    </row>
    <row r="3936" spans="1:8" ht="15">
      <c r="A3936" s="108" t="s">
        <v>298</v>
      </c>
      <c r="B3936" s="109">
        <v>40098</v>
      </c>
      <c r="C3936" s="110">
        <v>2009</v>
      </c>
      <c r="D3936" s="111" t="s">
        <v>231</v>
      </c>
      <c r="E3936" s="111">
        <v>2</v>
      </c>
      <c r="F3936" s="111">
        <v>12</v>
      </c>
      <c r="G3936" s="111" t="s">
        <v>278</v>
      </c>
      <c r="H3936" s="112">
        <v>77763</v>
      </c>
    </row>
    <row r="3937" spans="1:8" ht="15">
      <c r="A3937" s="108" t="s">
        <v>298</v>
      </c>
      <c r="B3937" s="109">
        <v>40099</v>
      </c>
      <c r="C3937" s="110">
        <v>2009</v>
      </c>
      <c r="D3937" s="111" t="s">
        <v>231</v>
      </c>
      <c r="E3937" s="111">
        <v>2</v>
      </c>
      <c r="F3937" s="111">
        <v>13</v>
      </c>
      <c r="G3937" s="111" t="s">
        <v>279</v>
      </c>
      <c r="H3937" s="112">
        <v>17507</v>
      </c>
    </row>
    <row r="3938" spans="1:8" ht="15">
      <c r="A3938" s="108" t="s">
        <v>298</v>
      </c>
      <c r="B3938" s="109">
        <v>40100</v>
      </c>
      <c r="C3938" s="110">
        <v>2009</v>
      </c>
      <c r="D3938" s="111" t="s">
        <v>231</v>
      </c>
      <c r="E3938" s="111">
        <v>2</v>
      </c>
      <c r="F3938" s="111">
        <v>14</v>
      </c>
      <c r="G3938" s="111" t="s">
        <v>280</v>
      </c>
      <c r="H3938" s="112">
        <v>61443</v>
      </c>
    </row>
    <row r="3939" spans="1:8" ht="15">
      <c r="A3939" s="108" t="s">
        <v>298</v>
      </c>
      <c r="B3939" s="109">
        <v>40101</v>
      </c>
      <c r="C3939" s="110">
        <v>2009</v>
      </c>
      <c r="D3939" s="111" t="s">
        <v>231</v>
      </c>
      <c r="E3939" s="111">
        <v>3</v>
      </c>
      <c r="F3939" s="111">
        <v>15</v>
      </c>
      <c r="G3939" s="111" t="s">
        <v>281</v>
      </c>
      <c r="H3939" s="112">
        <v>47834</v>
      </c>
    </row>
    <row r="3940" spans="1:8" ht="15">
      <c r="A3940" s="108" t="s">
        <v>298</v>
      </c>
      <c r="B3940" s="109">
        <v>40102</v>
      </c>
      <c r="C3940" s="110">
        <v>2009</v>
      </c>
      <c r="D3940" s="111" t="s">
        <v>231</v>
      </c>
      <c r="E3940" s="111">
        <v>3</v>
      </c>
      <c r="F3940" s="111">
        <v>16</v>
      </c>
      <c r="G3940" s="111" t="s">
        <v>282</v>
      </c>
      <c r="H3940" s="112">
        <v>86027</v>
      </c>
    </row>
    <row r="3941" spans="1:8" ht="15">
      <c r="A3941" s="108" t="s">
        <v>298</v>
      </c>
      <c r="B3941" s="109">
        <v>40103</v>
      </c>
      <c r="C3941" s="110">
        <v>2009</v>
      </c>
      <c r="D3941" s="111" t="s">
        <v>231</v>
      </c>
      <c r="E3941" s="111">
        <v>3</v>
      </c>
      <c r="F3941" s="111">
        <v>17</v>
      </c>
      <c r="G3941" s="111" t="s">
        <v>1343</v>
      </c>
      <c r="H3941" s="112">
        <v>26339</v>
      </c>
    </row>
    <row r="3942" spans="1:8" ht="15">
      <c r="A3942" s="108" t="s">
        <v>298</v>
      </c>
      <c r="B3942" s="109">
        <v>40104</v>
      </c>
      <c r="C3942" s="110">
        <v>2009</v>
      </c>
      <c r="D3942" s="111" t="s">
        <v>231</v>
      </c>
      <c r="E3942" s="111">
        <v>3</v>
      </c>
      <c r="F3942" s="111">
        <v>18</v>
      </c>
      <c r="G3942" s="111" t="s">
        <v>1342</v>
      </c>
      <c r="H3942" s="112">
        <v>64720</v>
      </c>
    </row>
    <row r="3943" spans="1:8" ht="15">
      <c r="A3943" s="108" t="s">
        <v>298</v>
      </c>
      <c r="B3943" s="109">
        <v>40105</v>
      </c>
      <c r="C3943" s="110">
        <v>2009</v>
      </c>
      <c r="D3943" s="111" t="s">
        <v>231</v>
      </c>
      <c r="E3943" s="111">
        <v>3</v>
      </c>
      <c r="F3943" s="111">
        <v>19</v>
      </c>
      <c r="G3943" s="111" t="s">
        <v>278</v>
      </c>
      <c r="H3943" s="112">
        <v>52952</v>
      </c>
    </row>
    <row r="3944" spans="1:8" ht="15">
      <c r="A3944" s="108" t="s">
        <v>298</v>
      </c>
      <c r="B3944" s="109">
        <v>40106</v>
      </c>
      <c r="C3944" s="110">
        <v>2009</v>
      </c>
      <c r="D3944" s="111" t="s">
        <v>231</v>
      </c>
      <c r="E3944" s="111">
        <v>3</v>
      </c>
      <c r="F3944" s="111">
        <v>20</v>
      </c>
      <c r="G3944" s="111" t="s">
        <v>279</v>
      </c>
      <c r="H3944" s="112">
        <v>48814</v>
      </c>
    </row>
    <row r="3945" spans="1:8" ht="15">
      <c r="A3945" s="108" t="s">
        <v>298</v>
      </c>
      <c r="B3945" s="109">
        <v>40107</v>
      </c>
      <c r="C3945" s="110">
        <v>2009</v>
      </c>
      <c r="D3945" s="111" t="s">
        <v>231</v>
      </c>
      <c r="E3945" s="111">
        <v>3</v>
      </c>
      <c r="F3945" s="111">
        <v>21</v>
      </c>
      <c r="G3945" s="111" t="s">
        <v>280</v>
      </c>
      <c r="H3945" s="112">
        <v>70032</v>
      </c>
    </row>
    <row r="3946" spans="1:8" ht="15">
      <c r="A3946" s="108" t="s">
        <v>298</v>
      </c>
      <c r="B3946" s="109">
        <v>40108</v>
      </c>
      <c r="C3946" s="110">
        <v>2009</v>
      </c>
      <c r="D3946" s="111" t="s">
        <v>231</v>
      </c>
      <c r="E3946" s="111">
        <v>4</v>
      </c>
      <c r="F3946" s="111">
        <v>22</v>
      </c>
      <c r="G3946" s="111" t="s">
        <v>281</v>
      </c>
      <c r="H3946" s="112">
        <v>71160</v>
      </c>
    </row>
    <row r="3947" spans="1:8" ht="15">
      <c r="A3947" s="108" t="s">
        <v>298</v>
      </c>
      <c r="B3947" s="109">
        <v>40109</v>
      </c>
      <c r="C3947" s="110">
        <v>2009</v>
      </c>
      <c r="D3947" s="111" t="s">
        <v>231</v>
      </c>
      <c r="E3947" s="111">
        <v>4</v>
      </c>
      <c r="F3947" s="111">
        <v>23</v>
      </c>
      <c r="G3947" s="111" t="s">
        <v>282</v>
      </c>
      <c r="H3947" s="112">
        <v>53027</v>
      </c>
    </row>
    <row r="3948" spans="1:8" ht="15">
      <c r="A3948" s="108" t="s">
        <v>298</v>
      </c>
      <c r="B3948" s="109">
        <v>40110</v>
      </c>
      <c r="C3948" s="110">
        <v>2009</v>
      </c>
      <c r="D3948" s="111" t="s">
        <v>231</v>
      </c>
      <c r="E3948" s="111">
        <v>4</v>
      </c>
      <c r="F3948" s="111">
        <v>24</v>
      </c>
      <c r="G3948" s="111" t="s">
        <v>1343</v>
      </c>
      <c r="H3948" s="112">
        <v>80089</v>
      </c>
    </row>
    <row r="3949" spans="1:8" ht="15">
      <c r="A3949" s="108" t="s">
        <v>298</v>
      </c>
      <c r="B3949" s="109">
        <v>40111</v>
      </c>
      <c r="C3949" s="110">
        <v>2009</v>
      </c>
      <c r="D3949" s="111" t="s">
        <v>231</v>
      </c>
      <c r="E3949" s="111">
        <v>4</v>
      </c>
      <c r="F3949" s="111">
        <v>25</v>
      </c>
      <c r="G3949" s="111" t="s">
        <v>1342</v>
      </c>
      <c r="H3949" s="112">
        <v>86441</v>
      </c>
    </row>
    <row r="3950" spans="1:8" ht="15">
      <c r="A3950" s="108" t="s">
        <v>298</v>
      </c>
      <c r="B3950" s="109">
        <v>40112</v>
      </c>
      <c r="C3950" s="110">
        <v>2009</v>
      </c>
      <c r="D3950" s="111" t="s">
        <v>231</v>
      </c>
      <c r="E3950" s="111">
        <v>4</v>
      </c>
      <c r="F3950" s="111">
        <v>26</v>
      </c>
      <c r="G3950" s="111" t="s">
        <v>278</v>
      </c>
      <c r="H3950" s="112">
        <v>67521</v>
      </c>
    </row>
    <row r="3951" spans="1:8" ht="15">
      <c r="A3951" s="108" t="s">
        <v>298</v>
      </c>
      <c r="B3951" s="109">
        <v>40113</v>
      </c>
      <c r="C3951" s="110">
        <v>2009</v>
      </c>
      <c r="D3951" s="111" t="s">
        <v>231</v>
      </c>
      <c r="E3951" s="111">
        <v>4</v>
      </c>
      <c r="F3951" s="111">
        <v>27</v>
      </c>
      <c r="G3951" s="111" t="s">
        <v>279</v>
      </c>
      <c r="H3951" s="112">
        <v>87876</v>
      </c>
    </row>
    <row r="3952" spans="1:8" ht="15">
      <c r="A3952" s="108" t="s">
        <v>298</v>
      </c>
      <c r="B3952" s="109">
        <v>40114</v>
      </c>
      <c r="C3952" s="110">
        <v>2009</v>
      </c>
      <c r="D3952" s="111" t="s">
        <v>231</v>
      </c>
      <c r="E3952" s="111">
        <v>4</v>
      </c>
      <c r="F3952" s="111">
        <v>28</v>
      </c>
      <c r="G3952" s="111" t="s">
        <v>280</v>
      </c>
      <c r="H3952" s="112">
        <v>33994</v>
      </c>
    </row>
    <row r="3953" spans="1:8" ht="15">
      <c r="A3953" s="108" t="s">
        <v>298</v>
      </c>
      <c r="B3953" s="109">
        <v>40115</v>
      </c>
      <c r="C3953" s="110">
        <v>2009</v>
      </c>
      <c r="D3953" s="111" t="s">
        <v>231</v>
      </c>
      <c r="E3953" s="111">
        <v>5</v>
      </c>
      <c r="F3953" s="111">
        <v>29</v>
      </c>
      <c r="G3953" s="111" t="s">
        <v>281</v>
      </c>
      <c r="H3953" s="112">
        <v>49374</v>
      </c>
    </row>
    <row r="3954" spans="1:8" ht="15">
      <c r="A3954" s="108" t="s">
        <v>298</v>
      </c>
      <c r="B3954" s="109">
        <v>40116</v>
      </c>
      <c r="C3954" s="110">
        <v>2009</v>
      </c>
      <c r="D3954" s="111" t="s">
        <v>231</v>
      </c>
      <c r="E3954" s="111">
        <v>5</v>
      </c>
      <c r="F3954" s="111">
        <v>30</v>
      </c>
      <c r="G3954" s="111" t="s">
        <v>282</v>
      </c>
      <c r="H3954" s="112">
        <v>35476</v>
      </c>
    </row>
    <row r="3955" spans="1:8" ht="15">
      <c r="A3955" s="108" t="s">
        <v>298</v>
      </c>
      <c r="B3955" s="109">
        <v>40117</v>
      </c>
      <c r="C3955" s="110">
        <v>2009</v>
      </c>
      <c r="D3955" s="111" t="s">
        <v>231</v>
      </c>
      <c r="E3955" s="111">
        <v>5</v>
      </c>
      <c r="F3955" s="111">
        <v>31</v>
      </c>
      <c r="G3955" s="111" t="s">
        <v>1343</v>
      </c>
      <c r="H3955" s="112">
        <v>54395</v>
      </c>
    </row>
    <row r="3956" spans="1:8" ht="15">
      <c r="A3956" s="108" t="s">
        <v>298</v>
      </c>
      <c r="B3956" s="109">
        <v>40118</v>
      </c>
      <c r="C3956" s="110">
        <v>2009</v>
      </c>
      <c r="D3956" s="111" t="s">
        <v>232</v>
      </c>
      <c r="E3956" s="111">
        <v>1</v>
      </c>
      <c r="F3956" s="111">
        <v>1</v>
      </c>
      <c r="G3956" s="111" t="s">
        <v>1342</v>
      </c>
      <c r="H3956" s="112">
        <v>46645</v>
      </c>
    </row>
    <row r="3957" spans="1:8" ht="15">
      <c r="A3957" s="108" t="s">
        <v>298</v>
      </c>
      <c r="B3957" s="109">
        <v>40119</v>
      </c>
      <c r="C3957" s="110">
        <v>2009</v>
      </c>
      <c r="D3957" s="111" t="s">
        <v>232</v>
      </c>
      <c r="E3957" s="111">
        <v>1</v>
      </c>
      <c r="F3957" s="111">
        <v>2</v>
      </c>
      <c r="G3957" s="111" t="s">
        <v>278</v>
      </c>
      <c r="H3957" s="112">
        <v>148648</v>
      </c>
    </row>
    <row r="3958" spans="1:8" ht="15">
      <c r="A3958" s="108" t="s">
        <v>298</v>
      </c>
      <c r="B3958" s="109">
        <v>40120</v>
      </c>
      <c r="C3958" s="110">
        <v>2009</v>
      </c>
      <c r="D3958" s="111" t="s">
        <v>232</v>
      </c>
      <c r="E3958" s="111">
        <v>1</v>
      </c>
      <c r="F3958" s="111">
        <v>3</v>
      </c>
      <c r="G3958" s="111" t="s">
        <v>279</v>
      </c>
      <c r="H3958" s="112">
        <v>128637</v>
      </c>
    </row>
    <row r="3959" spans="1:8" ht="15">
      <c r="A3959" s="108" t="s">
        <v>298</v>
      </c>
      <c r="B3959" s="109">
        <v>40121</v>
      </c>
      <c r="C3959" s="110">
        <v>2009</v>
      </c>
      <c r="D3959" s="111" t="s">
        <v>232</v>
      </c>
      <c r="E3959" s="111">
        <v>1</v>
      </c>
      <c r="F3959" s="111">
        <v>4</v>
      </c>
      <c r="G3959" s="111" t="s">
        <v>280</v>
      </c>
      <c r="H3959" s="112">
        <v>76688</v>
      </c>
    </row>
    <row r="3960" spans="1:8" ht="15">
      <c r="A3960" s="108" t="s">
        <v>298</v>
      </c>
      <c r="B3960" s="109">
        <v>40122</v>
      </c>
      <c r="C3960" s="110">
        <v>2009</v>
      </c>
      <c r="D3960" s="111" t="s">
        <v>232</v>
      </c>
      <c r="E3960" s="111">
        <v>1</v>
      </c>
      <c r="F3960" s="111">
        <v>5</v>
      </c>
      <c r="G3960" s="111" t="s">
        <v>281</v>
      </c>
      <c r="H3960" s="112">
        <v>51161</v>
      </c>
    </row>
    <row r="3961" spans="1:8" ht="15">
      <c r="A3961" s="108" t="s">
        <v>298</v>
      </c>
      <c r="B3961" s="109">
        <v>40123</v>
      </c>
      <c r="C3961" s="110">
        <v>2009</v>
      </c>
      <c r="D3961" s="111" t="s">
        <v>232</v>
      </c>
      <c r="E3961" s="111">
        <v>1</v>
      </c>
      <c r="F3961" s="111">
        <v>6</v>
      </c>
      <c r="G3961" s="111" t="s">
        <v>282</v>
      </c>
      <c r="H3961" s="112">
        <v>114332</v>
      </c>
    </row>
    <row r="3962" spans="1:8" ht="15">
      <c r="A3962" s="108" t="s">
        <v>298</v>
      </c>
      <c r="B3962" s="109">
        <v>40124</v>
      </c>
      <c r="C3962" s="110">
        <v>2009</v>
      </c>
      <c r="D3962" s="111" t="s">
        <v>232</v>
      </c>
      <c r="E3962" s="111">
        <v>1</v>
      </c>
      <c r="F3962" s="111">
        <v>7</v>
      </c>
      <c r="G3962" s="111" t="s">
        <v>1343</v>
      </c>
      <c r="H3962" s="112">
        <v>84892</v>
      </c>
    </row>
    <row r="3963" spans="1:8" ht="15">
      <c r="A3963" s="108" t="s">
        <v>298</v>
      </c>
      <c r="B3963" s="109">
        <v>40125</v>
      </c>
      <c r="C3963" s="110">
        <v>2009</v>
      </c>
      <c r="D3963" s="111" t="s">
        <v>232</v>
      </c>
      <c r="E3963" s="111">
        <v>2</v>
      </c>
      <c r="F3963" s="111">
        <v>8</v>
      </c>
      <c r="G3963" s="111" t="s">
        <v>1342</v>
      </c>
      <c r="H3963" s="112">
        <v>112343</v>
      </c>
    </row>
    <row r="3964" spans="1:8" ht="15">
      <c r="A3964" s="108" t="s">
        <v>298</v>
      </c>
      <c r="B3964" s="109">
        <v>40126</v>
      </c>
      <c r="C3964" s="110">
        <v>2009</v>
      </c>
      <c r="D3964" s="111" t="s">
        <v>232</v>
      </c>
      <c r="E3964" s="111">
        <v>2</v>
      </c>
      <c r="F3964" s="111">
        <v>9</v>
      </c>
      <c r="G3964" s="111" t="s">
        <v>278</v>
      </c>
      <c r="H3964" s="112">
        <v>85423</v>
      </c>
    </row>
    <row r="3965" spans="1:8" ht="15">
      <c r="A3965" s="108" t="s">
        <v>298</v>
      </c>
      <c r="B3965" s="109">
        <v>40127</v>
      </c>
      <c r="C3965" s="110">
        <v>2009</v>
      </c>
      <c r="D3965" s="111" t="s">
        <v>232</v>
      </c>
      <c r="E3965" s="111">
        <v>2</v>
      </c>
      <c r="F3965" s="111">
        <v>10</v>
      </c>
      <c r="G3965" s="111" t="s">
        <v>279</v>
      </c>
      <c r="H3965" s="112">
        <v>48204</v>
      </c>
    </row>
    <row r="3966" spans="1:8" ht="15">
      <c r="A3966" s="108" t="s">
        <v>298</v>
      </c>
      <c r="B3966" s="109">
        <v>40128</v>
      </c>
      <c r="C3966" s="110">
        <v>2009</v>
      </c>
      <c r="D3966" s="111" t="s">
        <v>232</v>
      </c>
      <c r="E3966" s="111">
        <v>2</v>
      </c>
      <c r="F3966" s="111">
        <v>11</v>
      </c>
      <c r="G3966" s="111" t="s">
        <v>280</v>
      </c>
      <c r="H3966" s="112">
        <v>102893</v>
      </c>
    </row>
    <row r="3967" spans="1:8" ht="15">
      <c r="A3967" s="108" t="s">
        <v>298</v>
      </c>
      <c r="B3967" s="109">
        <v>40129</v>
      </c>
      <c r="C3967" s="110">
        <v>2009</v>
      </c>
      <c r="D3967" s="111" t="s">
        <v>232</v>
      </c>
      <c r="E3967" s="111">
        <v>2</v>
      </c>
      <c r="F3967" s="111">
        <v>12</v>
      </c>
      <c r="G3967" s="111" t="s">
        <v>281</v>
      </c>
      <c r="H3967" s="112">
        <v>83959</v>
      </c>
    </row>
    <row r="3968" spans="1:8" ht="15">
      <c r="A3968" s="108" t="s">
        <v>298</v>
      </c>
      <c r="B3968" s="109">
        <v>40130</v>
      </c>
      <c r="C3968" s="110">
        <v>2009</v>
      </c>
      <c r="D3968" s="111" t="s">
        <v>232</v>
      </c>
      <c r="E3968" s="111">
        <v>2</v>
      </c>
      <c r="F3968" s="111">
        <v>13</v>
      </c>
      <c r="G3968" s="111" t="s">
        <v>282</v>
      </c>
      <c r="H3968" s="112">
        <v>102301</v>
      </c>
    </row>
    <row r="3969" spans="1:8" ht="15">
      <c r="A3969" s="108" t="s">
        <v>298</v>
      </c>
      <c r="B3969" s="109">
        <v>40131</v>
      </c>
      <c r="C3969" s="110">
        <v>2009</v>
      </c>
      <c r="D3969" s="111" t="s">
        <v>232</v>
      </c>
      <c r="E3969" s="111">
        <v>2</v>
      </c>
      <c r="F3969" s="111">
        <v>14</v>
      </c>
      <c r="G3969" s="111" t="s">
        <v>1343</v>
      </c>
      <c r="H3969" s="112">
        <v>120933</v>
      </c>
    </row>
    <row r="3970" spans="1:8" ht="15">
      <c r="A3970" s="108" t="s">
        <v>298</v>
      </c>
      <c r="B3970" s="109">
        <v>40132</v>
      </c>
      <c r="C3970" s="110">
        <v>2009</v>
      </c>
      <c r="D3970" s="111" t="s">
        <v>232</v>
      </c>
      <c r="E3970" s="111">
        <v>3</v>
      </c>
      <c r="F3970" s="111">
        <v>15</v>
      </c>
      <c r="G3970" s="111" t="s">
        <v>1342</v>
      </c>
      <c r="H3970" s="112">
        <v>72065</v>
      </c>
    </row>
    <row r="3971" spans="1:8" ht="15">
      <c r="A3971" s="108" t="s">
        <v>298</v>
      </c>
      <c r="B3971" s="109">
        <v>40133</v>
      </c>
      <c r="C3971" s="110">
        <v>2009</v>
      </c>
      <c r="D3971" s="111" t="s">
        <v>232</v>
      </c>
      <c r="E3971" s="111">
        <v>3</v>
      </c>
      <c r="F3971" s="111">
        <v>16</v>
      </c>
      <c r="G3971" s="111" t="s">
        <v>278</v>
      </c>
      <c r="H3971" s="112">
        <v>112249</v>
      </c>
    </row>
    <row r="3972" spans="1:8" ht="15">
      <c r="A3972" s="108" t="s">
        <v>298</v>
      </c>
      <c r="B3972" s="109">
        <v>40134</v>
      </c>
      <c r="C3972" s="110">
        <v>2009</v>
      </c>
      <c r="D3972" s="111" t="s">
        <v>232</v>
      </c>
      <c r="E3972" s="111">
        <v>3</v>
      </c>
      <c r="F3972" s="111">
        <v>17</v>
      </c>
      <c r="G3972" s="111" t="s">
        <v>279</v>
      </c>
      <c r="H3972" s="112">
        <v>41089</v>
      </c>
    </row>
    <row r="3973" spans="1:8" ht="15">
      <c r="A3973" s="108" t="s">
        <v>298</v>
      </c>
      <c r="B3973" s="109">
        <v>40135</v>
      </c>
      <c r="C3973" s="110">
        <v>2009</v>
      </c>
      <c r="D3973" s="111" t="s">
        <v>232</v>
      </c>
      <c r="E3973" s="111">
        <v>3</v>
      </c>
      <c r="F3973" s="111">
        <v>18</v>
      </c>
      <c r="G3973" s="111" t="s">
        <v>280</v>
      </c>
      <c r="H3973" s="112">
        <v>137265</v>
      </c>
    </row>
    <row r="3974" spans="1:8" ht="15">
      <c r="A3974" s="108" t="s">
        <v>298</v>
      </c>
      <c r="B3974" s="109">
        <v>40136</v>
      </c>
      <c r="C3974" s="110">
        <v>2009</v>
      </c>
      <c r="D3974" s="111" t="s">
        <v>232</v>
      </c>
      <c r="E3974" s="111">
        <v>3</v>
      </c>
      <c r="F3974" s="111">
        <v>19</v>
      </c>
      <c r="G3974" s="111" t="s">
        <v>281</v>
      </c>
      <c r="H3974" s="112">
        <v>75212</v>
      </c>
    </row>
    <row r="3975" spans="1:8" ht="15">
      <c r="A3975" s="108" t="s">
        <v>298</v>
      </c>
      <c r="B3975" s="109">
        <v>40137</v>
      </c>
      <c r="C3975" s="110">
        <v>2009</v>
      </c>
      <c r="D3975" s="111" t="s">
        <v>232</v>
      </c>
      <c r="E3975" s="111">
        <v>3</v>
      </c>
      <c r="F3975" s="111">
        <v>20</v>
      </c>
      <c r="G3975" s="111" t="s">
        <v>282</v>
      </c>
      <c r="H3975" s="112">
        <v>110695</v>
      </c>
    </row>
    <row r="3976" spans="1:8" ht="15">
      <c r="A3976" s="108" t="s">
        <v>298</v>
      </c>
      <c r="B3976" s="109">
        <v>40138</v>
      </c>
      <c r="C3976" s="110">
        <v>2009</v>
      </c>
      <c r="D3976" s="111" t="s">
        <v>232</v>
      </c>
      <c r="E3976" s="111">
        <v>3</v>
      </c>
      <c r="F3976" s="111">
        <v>21</v>
      </c>
      <c r="G3976" s="111" t="s">
        <v>1343</v>
      </c>
      <c r="H3976" s="112">
        <v>47174</v>
      </c>
    </row>
    <row r="3977" spans="1:8" ht="15">
      <c r="A3977" s="108" t="s">
        <v>298</v>
      </c>
      <c r="B3977" s="109">
        <v>40139</v>
      </c>
      <c r="C3977" s="110">
        <v>2009</v>
      </c>
      <c r="D3977" s="111" t="s">
        <v>232</v>
      </c>
      <c r="E3977" s="111">
        <v>4</v>
      </c>
      <c r="F3977" s="111">
        <v>22</v>
      </c>
      <c r="G3977" s="111" t="s">
        <v>1342</v>
      </c>
      <c r="H3977" s="112">
        <v>159295</v>
      </c>
    </row>
    <row r="3978" spans="1:8" ht="15">
      <c r="A3978" s="108" t="s">
        <v>298</v>
      </c>
      <c r="B3978" s="109">
        <v>40140</v>
      </c>
      <c r="C3978" s="110">
        <v>2009</v>
      </c>
      <c r="D3978" s="111" t="s">
        <v>232</v>
      </c>
      <c r="E3978" s="111">
        <v>4</v>
      </c>
      <c r="F3978" s="111">
        <v>23</v>
      </c>
      <c r="G3978" s="111" t="s">
        <v>278</v>
      </c>
      <c r="H3978" s="112">
        <v>153605</v>
      </c>
    </row>
    <row r="3979" spans="1:8" ht="15">
      <c r="A3979" s="108" t="s">
        <v>298</v>
      </c>
      <c r="B3979" s="109">
        <v>40141</v>
      </c>
      <c r="C3979" s="110">
        <v>2009</v>
      </c>
      <c r="D3979" s="111" t="s">
        <v>232</v>
      </c>
      <c r="E3979" s="111">
        <v>4</v>
      </c>
      <c r="F3979" s="111">
        <v>24</v>
      </c>
      <c r="G3979" s="111" t="s">
        <v>279</v>
      </c>
      <c r="H3979" s="112">
        <v>93480</v>
      </c>
    </row>
    <row r="3980" spans="1:8" ht="15">
      <c r="A3980" s="108" t="s">
        <v>298</v>
      </c>
      <c r="B3980" s="109">
        <v>40142</v>
      </c>
      <c r="C3980" s="110">
        <v>2009</v>
      </c>
      <c r="D3980" s="111" t="s">
        <v>232</v>
      </c>
      <c r="E3980" s="111">
        <v>4</v>
      </c>
      <c r="F3980" s="111">
        <v>25</v>
      </c>
      <c r="G3980" s="111" t="s">
        <v>280</v>
      </c>
      <c r="H3980" s="112">
        <v>72715</v>
      </c>
    </row>
    <row r="3981" spans="1:8" ht="15">
      <c r="A3981" s="108" t="s">
        <v>298</v>
      </c>
      <c r="B3981" s="109">
        <v>40143</v>
      </c>
      <c r="C3981" s="110">
        <v>2009</v>
      </c>
      <c r="D3981" s="111" t="s">
        <v>232</v>
      </c>
      <c r="E3981" s="111">
        <v>4</v>
      </c>
      <c r="F3981" s="111">
        <v>26</v>
      </c>
      <c r="G3981" s="111" t="s">
        <v>281</v>
      </c>
      <c r="H3981" s="112">
        <v>157903</v>
      </c>
    </row>
    <row r="3982" spans="1:8" ht="15">
      <c r="A3982" s="108" t="s">
        <v>298</v>
      </c>
      <c r="B3982" s="109">
        <v>40144</v>
      </c>
      <c r="C3982" s="110">
        <v>2009</v>
      </c>
      <c r="D3982" s="111" t="s">
        <v>232</v>
      </c>
      <c r="E3982" s="111">
        <v>4</v>
      </c>
      <c r="F3982" s="111">
        <v>27</v>
      </c>
      <c r="G3982" s="111" t="s">
        <v>282</v>
      </c>
      <c r="H3982" s="112">
        <v>93092</v>
      </c>
    </row>
    <row r="3983" spans="1:8" ht="15">
      <c r="A3983" s="108" t="s">
        <v>298</v>
      </c>
      <c r="B3983" s="109">
        <v>40145</v>
      </c>
      <c r="C3983" s="110">
        <v>2009</v>
      </c>
      <c r="D3983" s="111" t="s">
        <v>232</v>
      </c>
      <c r="E3983" s="111">
        <v>4</v>
      </c>
      <c r="F3983" s="111">
        <v>28</v>
      </c>
      <c r="G3983" s="111" t="s">
        <v>1343</v>
      </c>
      <c r="H3983" s="112">
        <v>119618</v>
      </c>
    </row>
    <row r="3984" spans="1:8" ht="15">
      <c r="A3984" s="108" t="s">
        <v>298</v>
      </c>
      <c r="B3984" s="109">
        <v>40146</v>
      </c>
      <c r="C3984" s="110">
        <v>2009</v>
      </c>
      <c r="D3984" s="111" t="s">
        <v>232</v>
      </c>
      <c r="E3984" s="111">
        <v>5</v>
      </c>
      <c r="F3984" s="111">
        <v>29</v>
      </c>
      <c r="G3984" s="111" t="s">
        <v>1342</v>
      </c>
      <c r="H3984" s="112">
        <v>98088</v>
      </c>
    </row>
    <row r="3985" spans="1:8" ht="15">
      <c r="A3985" s="108" t="s">
        <v>298</v>
      </c>
      <c r="B3985" s="109">
        <v>40147</v>
      </c>
      <c r="C3985" s="110">
        <v>2009</v>
      </c>
      <c r="D3985" s="111" t="s">
        <v>232</v>
      </c>
      <c r="E3985" s="111">
        <v>5</v>
      </c>
      <c r="F3985" s="111">
        <v>30</v>
      </c>
      <c r="G3985" s="111" t="s">
        <v>278</v>
      </c>
      <c r="H3985" s="112">
        <v>70918</v>
      </c>
    </row>
    <row r="3986" spans="1:8" ht="15">
      <c r="A3986" s="108" t="s">
        <v>298</v>
      </c>
      <c r="B3986" s="109">
        <v>40148</v>
      </c>
      <c r="C3986" s="110">
        <v>2009</v>
      </c>
      <c r="D3986" s="111" t="s">
        <v>233</v>
      </c>
      <c r="E3986" s="111">
        <v>1</v>
      </c>
      <c r="F3986" s="111">
        <v>1</v>
      </c>
      <c r="G3986" s="111" t="s">
        <v>279</v>
      </c>
      <c r="H3986" s="112">
        <v>52136</v>
      </c>
    </row>
    <row r="3987" spans="1:8" ht="15">
      <c r="A3987" s="108" t="s">
        <v>298</v>
      </c>
      <c r="B3987" s="109">
        <v>40149</v>
      </c>
      <c r="C3987" s="110">
        <v>2009</v>
      </c>
      <c r="D3987" s="111" t="s">
        <v>233</v>
      </c>
      <c r="E3987" s="111">
        <v>1</v>
      </c>
      <c r="F3987" s="111">
        <v>2</v>
      </c>
      <c r="G3987" s="111" t="s">
        <v>280</v>
      </c>
      <c r="H3987" s="112">
        <v>136475</v>
      </c>
    </row>
    <row r="3988" spans="1:8" ht="15">
      <c r="A3988" s="108" t="s">
        <v>298</v>
      </c>
      <c r="B3988" s="109">
        <v>40150</v>
      </c>
      <c r="C3988" s="110">
        <v>2009</v>
      </c>
      <c r="D3988" s="111" t="s">
        <v>233</v>
      </c>
      <c r="E3988" s="111">
        <v>1</v>
      </c>
      <c r="F3988" s="111">
        <v>3</v>
      </c>
      <c r="G3988" s="111" t="s">
        <v>281</v>
      </c>
      <c r="H3988" s="112">
        <v>133454</v>
      </c>
    </row>
    <row r="3989" spans="1:8" ht="15">
      <c r="A3989" s="108" t="s">
        <v>298</v>
      </c>
      <c r="B3989" s="109">
        <v>40151</v>
      </c>
      <c r="C3989" s="110">
        <v>2009</v>
      </c>
      <c r="D3989" s="111" t="s">
        <v>233</v>
      </c>
      <c r="E3989" s="111">
        <v>1</v>
      </c>
      <c r="F3989" s="111">
        <v>4</v>
      </c>
      <c r="G3989" s="111" t="s">
        <v>282</v>
      </c>
      <c r="H3989" s="112">
        <v>106070</v>
      </c>
    </row>
    <row r="3990" spans="1:8" ht="15">
      <c r="A3990" s="108" t="s">
        <v>298</v>
      </c>
      <c r="B3990" s="109">
        <v>40152</v>
      </c>
      <c r="C3990" s="110">
        <v>2009</v>
      </c>
      <c r="D3990" s="111" t="s">
        <v>233</v>
      </c>
      <c r="E3990" s="111">
        <v>1</v>
      </c>
      <c r="F3990" s="111">
        <v>5</v>
      </c>
      <c r="G3990" s="111" t="s">
        <v>1343</v>
      </c>
      <c r="H3990" s="112">
        <v>73728</v>
      </c>
    </row>
    <row r="3991" spans="1:8" ht="15">
      <c r="A3991" s="108" t="s">
        <v>298</v>
      </c>
      <c r="B3991" s="109">
        <v>40153</v>
      </c>
      <c r="C3991" s="110">
        <v>2009</v>
      </c>
      <c r="D3991" s="111" t="s">
        <v>233</v>
      </c>
      <c r="E3991" s="111">
        <v>1</v>
      </c>
      <c r="F3991" s="111">
        <v>6</v>
      </c>
      <c r="G3991" s="111" t="s">
        <v>1342</v>
      </c>
      <c r="H3991" s="112">
        <v>112004</v>
      </c>
    </row>
    <row r="3992" spans="1:8" ht="15">
      <c r="A3992" s="108" t="s">
        <v>298</v>
      </c>
      <c r="B3992" s="109">
        <v>40154</v>
      </c>
      <c r="C3992" s="110">
        <v>2009</v>
      </c>
      <c r="D3992" s="111" t="s">
        <v>233</v>
      </c>
      <c r="E3992" s="111">
        <v>1</v>
      </c>
      <c r="F3992" s="111">
        <v>7</v>
      </c>
      <c r="G3992" s="111" t="s">
        <v>278</v>
      </c>
      <c r="H3992" s="112">
        <v>110097</v>
      </c>
    </row>
    <row r="3993" spans="1:8" ht="15">
      <c r="A3993" s="108" t="s">
        <v>298</v>
      </c>
      <c r="B3993" s="109">
        <v>40155</v>
      </c>
      <c r="C3993" s="110">
        <v>2009</v>
      </c>
      <c r="D3993" s="111" t="s">
        <v>233</v>
      </c>
      <c r="E3993" s="111">
        <v>2</v>
      </c>
      <c r="F3993" s="111">
        <v>8</v>
      </c>
      <c r="G3993" s="111" t="s">
        <v>279</v>
      </c>
      <c r="H3993" s="112">
        <v>125463</v>
      </c>
    </row>
    <row r="3994" spans="1:8" ht="15">
      <c r="A3994" s="108" t="s">
        <v>298</v>
      </c>
      <c r="B3994" s="109">
        <v>40156</v>
      </c>
      <c r="C3994" s="110">
        <v>2009</v>
      </c>
      <c r="D3994" s="111" t="s">
        <v>233</v>
      </c>
      <c r="E3994" s="111">
        <v>2</v>
      </c>
      <c r="F3994" s="111">
        <v>9</v>
      </c>
      <c r="G3994" s="111" t="s">
        <v>280</v>
      </c>
      <c r="H3994" s="112">
        <v>142039</v>
      </c>
    </row>
    <row r="3995" spans="1:8" ht="15">
      <c r="A3995" s="108" t="s">
        <v>298</v>
      </c>
      <c r="B3995" s="109">
        <v>40157</v>
      </c>
      <c r="C3995" s="110">
        <v>2009</v>
      </c>
      <c r="D3995" s="111" t="s">
        <v>233</v>
      </c>
      <c r="E3995" s="111">
        <v>2</v>
      </c>
      <c r="F3995" s="111">
        <v>10</v>
      </c>
      <c r="G3995" s="111" t="s">
        <v>281</v>
      </c>
      <c r="H3995" s="112">
        <v>111267</v>
      </c>
    </row>
    <row r="3996" spans="1:8" ht="15">
      <c r="A3996" s="108" t="s">
        <v>298</v>
      </c>
      <c r="B3996" s="109">
        <v>40158</v>
      </c>
      <c r="C3996" s="110">
        <v>2009</v>
      </c>
      <c r="D3996" s="111" t="s">
        <v>233</v>
      </c>
      <c r="E3996" s="111">
        <v>2</v>
      </c>
      <c r="F3996" s="111">
        <v>11</v>
      </c>
      <c r="G3996" s="111" t="s">
        <v>282</v>
      </c>
      <c r="H3996" s="112">
        <v>128045</v>
      </c>
    </row>
    <row r="3997" spans="1:8" ht="15">
      <c r="A3997" s="108" t="s">
        <v>298</v>
      </c>
      <c r="B3997" s="109">
        <v>40159</v>
      </c>
      <c r="C3997" s="110">
        <v>2009</v>
      </c>
      <c r="D3997" s="111" t="s">
        <v>233</v>
      </c>
      <c r="E3997" s="111">
        <v>2</v>
      </c>
      <c r="F3997" s="111">
        <v>12</v>
      </c>
      <c r="G3997" s="111" t="s">
        <v>1343</v>
      </c>
      <c r="H3997" s="112">
        <v>143875</v>
      </c>
    </row>
    <row r="3998" spans="1:8" ht="15">
      <c r="A3998" s="108" t="s">
        <v>298</v>
      </c>
      <c r="B3998" s="109">
        <v>40160</v>
      </c>
      <c r="C3998" s="110">
        <v>2009</v>
      </c>
      <c r="D3998" s="111" t="s">
        <v>233</v>
      </c>
      <c r="E3998" s="111">
        <v>2</v>
      </c>
      <c r="F3998" s="111">
        <v>13</v>
      </c>
      <c r="G3998" s="111" t="s">
        <v>1342</v>
      </c>
      <c r="H3998" s="112">
        <v>140828</v>
      </c>
    </row>
    <row r="3999" spans="1:8" ht="15">
      <c r="A3999" s="108" t="s">
        <v>298</v>
      </c>
      <c r="B3999" s="109">
        <v>40161</v>
      </c>
      <c r="C3999" s="110">
        <v>2009</v>
      </c>
      <c r="D3999" s="111" t="s">
        <v>233</v>
      </c>
      <c r="E3999" s="111">
        <v>2</v>
      </c>
      <c r="F3999" s="111">
        <v>14</v>
      </c>
      <c r="G3999" s="111" t="s">
        <v>278</v>
      </c>
      <c r="H3999" s="112">
        <v>129736</v>
      </c>
    </row>
    <row r="4000" spans="1:8" ht="15">
      <c r="A4000" s="108" t="s">
        <v>298</v>
      </c>
      <c r="B4000" s="109">
        <v>40162</v>
      </c>
      <c r="C4000" s="110">
        <v>2009</v>
      </c>
      <c r="D4000" s="111" t="s">
        <v>233</v>
      </c>
      <c r="E4000" s="111">
        <v>3</v>
      </c>
      <c r="F4000" s="111">
        <v>15</v>
      </c>
      <c r="G4000" s="111" t="s">
        <v>279</v>
      </c>
      <c r="H4000" s="112">
        <v>70964</v>
      </c>
    </row>
    <row r="4001" spans="1:8" ht="15">
      <c r="A4001" s="108" t="s">
        <v>298</v>
      </c>
      <c r="B4001" s="109">
        <v>40163</v>
      </c>
      <c r="C4001" s="110">
        <v>2009</v>
      </c>
      <c r="D4001" s="111" t="s">
        <v>233</v>
      </c>
      <c r="E4001" s="111">
        <v>3</v>
      </c>
      <c r="F4001" s="111">
        <v>16</v>
      </c>
      <c r="G4001" s="111" t="s">
        <v>280</v>
      </c>
      <c r="H4001" s="112">
        <v>127417</v>
      </c>
    </row>
    <row r="4002" spans="1:8" ht="15">
      <c r="A4002" s="108" t="s">
        <v>298</v>
      </c>
      <c r="B4002" s="109">
        <v>40164</v>
      </c>
      <c r="C4002" s="110">
        <v>2009</v>
      </c>
      <c r="D4002" s="111" t="s">
        <v>233</v>
      </c>
      <c r="E4002" s="111">
        <v>3</v>
      </c>
      <c r="F4002" s="111">
        <v>17</v>
      </c>
      <c r="G4002" s="111" t="s">
        <v>281</v>
      </c>
      <c r="H4002" s="112">
        <v>71215</v>
      </c>
    </row>
    <row r="4003" spans="1:8" ht="15">
      <c r="A4003" s="108" t="s">
        <v>298</v>
      </c>
      <c r="B4003" s="109">
        <v>40165</v>
      </c>
      <c r="C4003" s="110">
        <v>2009</v>
      </c>
      <c r="D4003" s="111" t="s">
        <v>233</v>
      </c>
      <c r="E4003" s="111">
        <v>3</v>
      </c>
      <c r="F4003" s="111">
        <v>18</v>
      </c>
      <c r="G4003" s="111" t="s">
        <v>282</v>
      </c>
      <c r="H4003" s="112">
        <v>106495</v>
      </c>
    </row>
    <row r="4004" spans="1:8" ht="15">
      <c r="A4004" s="108" t="s">
        <v>298</v>
      </c>
      <c r="B4004" s="109">
        <v>40166</v>
      </c>
      <c r="C4004" s="110">
        <v>2009</v>
      </c>
      <c r="D4004" s="111" t="s">
        <v>233</v>
      </c>
      <c r="E4004" s="111">
        <v>3</v>
      </c>
      <c r="F4004" s="111">
        <v>19</v>
      </c>
      <c r="G4004" s="111" t="s">
        <v>1343</v>
      </c>
      <c r="H4004" s="112">
        <v>120990</v>
      </c>
    </row>
    <row r="4005" spans="1:8" ht="15">
      <c r="A4005" s="108" t="s">
        <v>298</v>
      </c>
      <c r="B4005" s="109">
        <v>40167</v>
      </c>
      <c r="C4005" s="110">
        <v>2009</v>
      </c>
      <c r="D4005" s="111" t="s">
        <v>233</v>
      </c>
      <c r="E4005" s="111">
        <v>3</v>
      </c>
      <c r="F4005" s="111">
        <v>20</v>
      </c>
      <c r="G4005" s="111" t="s">
        <v>1342</v>
      </c>
      <c r="H4005" s="112">
        <v>114183</v>
      </c>
    </row>
    <row r="4006" spans="1:8" ht="15">
      <c r="A4006" s="108" t="s">
        <v>298</v>
      </c>
      <c r="B4006" s="109">
        <v>40168</v>
      </c>
      <c r="C4006" s="110">
        <v>2009</v>
      </c>
      <c r="D4006" s="111" t="s">
        <v>233</v>
      </c>
      <c r="E4006" s="111">
        <v>3</v>
      </c>
      <c r="F4006" s="111">
        <v>21</v>
      </c>
      <c r="G4006" s="111" t="s">
        <v>278</v>
      </c>
      <c r="H4006" s="112">
        <v>159898</v>
      </c>
    </row>
    <row r="4007" spans="1:8" ht="15">
      <c r="A4007" s="108" t="s">
        <v>298</v>
      </c>
      <c r="B4007" s="109">
        <v>40169</v>
      </c>
      <c r="C4007" s="110">
        <v>2009</v>
      </c>
      <c r="D4007" s="111" t="s">
        <v>233</v>
      </c>
      <c r="E4007" s="111">
        <v>4</v>
      </c>
      <c r="F4007" s="111">
        <v>22</v>
      </c>
      <c r="G4007" s="111" t="s">
        <v>279</v>
      </c>
      <c r="H4007" s="112">
        <v>156586</v>
      </c>
    </row>
    <row r="4008" spans="1:8" ht="15">
      <c r="A4008" s="108" t="s">
        <v>298</v>
      </c>
      <c r="B4008" s="109">
        <v>40170</v>
      </c>
      <c r="C4008" s="110">
        <v>2009</v>
      </c>
      <c r="D4008" s="111" t="s">
        <v>233</v>
      </c>
      <c r="E4008" s="111">
        <v>4</v>
      </c>
      <c r="F4008" s="111">
        <v>23</v>
      </c>
      <c r="G4008" s="111" t="s">
        <v>280</v>
      </c>
      <c r="H4008" s="112">
        <v>131138</v>
      </c>
    </row>
    <row r="4009" spans="1:8" ht="15">
      <c r="A4009" s="108" t="s">
        <v>298</v>
      </c>
      <c r="B4009" s="109">
        <v>40171</v>
      </c>
      <c r="C4009" s="110">
        <v>2009</v>
      </c>
      <c r="D4009" s="111" t="s">
        <v>233</v>
      </c>
      <c r="E4009" s="111">
        <v>4</v>
      </c>
      <c r="F4009" s="111">
        <v>24</v>
      </c>
      <c r="G4009" s="111" t="s">
        <v>281</v>
      </c>
      <c r="H4009" s="112">
        <v>114108</v>
      </c>
    </row>
    <row r="4010" spans="1:8" ht="15">
      <c r="A4010" s="108" t="s">
        <v>298</v>
      </c>
      <c r="B4010" s="109">
        <v>40172</v>
      </c>
      <c r="C4010" s="110">
        <v>2009</v>
      </c>
      <c r="D4010" s="111" t="s">
        <v>233</v>
      </c>
      <c r="E4010" s="111">
        <v>4</v>
      </c>
      <c r="F4010" s="111">
        <v>25</v>
      </c>
      <c r="G4010" s="111" t="s">
        <v>282</v>
      </c>
      <c r="H4010" s="112">
        <v>72277</v>
      </c>
    </row>
    <row r="4011" spans="1:8" ht="15">
      <c r="A4011" s="108" t="s">
        <v>298</v>
      </c>
      <c r="B4011" s="109">
        <v>40173</v>
      </c>
      <c r="C4011" s="110">
        <v>2009</v>
      </c>
      <c r="D4011" s="111" t="s">
        <v>233</v>
      </c>
      <c r="E4011" s="111">
        <v>4</v>
      </c>
      <c r="F4011" s="111">
        <v>26</v>
      </c>
      <c r="G4011" s="111" t="s">
        <v>1343</v>
      </c>
      <c r="H4011" s="112">
        <v>156201</v>
      </c>
    </row>
    <row r="4012" spans="1:8" ht="15">
      <c r="A4012" s="108" t="s">
        <v>298</v>
      </c>
      <c r="B4012" s="109">
        <v>40174</v>
      </c>
      <c r="C4012" s="110">
        <v>2009</v>
      </c>
      <c r="D4012" s="111" t="s">
        <v>233</v>
      </c>
      <c r="E4012" s="111">
        <v>4</v>
      </c>
      <c r="F4012" s="111">
        <v>27</v>
      </c>
      <c r="G4012" s="111" t="s">
        <v>1342</v>
      </c>
      <c r="H4012" s="112">
        <v>46076</v>
      </c>
    </row>
    <row r="4013" spans="1:8" ht="15">
      <c r="A4013" s="108" t="s">
        <v>298</v>
      </c>
      <c r="B4013" s="109">
        <v>40175</v>
      </c>
      <c r="C4013" s="110">
        <v>2009</v>
      </c>
      <c r="D4013" s="111" t="s">
        <v>233</v>
      </c>
      <c r="E4013" s="111">
        <v>4</v>
      </c>
      <c r="F4013" s="111">
        <v>28</v>
      </c>
      <c r="G4013" s="111" t="s">
        <v>278</v>
      </c>
      <c r="H4013" s="112">
        <v>136199</v>
      </c>
    </row>
    <row r="4014" spans="1:8" ht="15">
      <c r="A4014" s="108" t="s">
        <v>298</v>
      </c>
      <c r="B4014" s="109">
        <v>40176</v>
      </c>
      <c r="C4014" s="110">
        <v>2009</v>
      </c>
      <c r="D4014" s="111" t="s">
        <v>233</v>
      </c>
      <c r="E4014" s="111">
        <v>5</v>
      </c>
      <c r="F4014" s="111">
        <v>29</v>
      </c>
      <c r="G4014" s="111" t="s">
        <v>279</v>
      </c>
      <c r="H4014" s="112">
        <v>54323</v>
      </c>
    </row>
    <row r="4015" spans="1:8" ht="15">
      <c r="A4015" s="108" t="s">
        <v>298</v>
      </c>
      <c r="B4015" s="109">
        <v>40177</v>
      </c>
      <c r="C4015" s="110">
        <v>2009</v>
      </c>
      <c r="D4015" s="111" t="s">
        <v>233</v>
      </c>
      <c r="E4015" s="111">
        <v>5</v>
      </c>
      <c r="F4015" s="111">
        <v>30</v>
      </c>
      <c r="G4015" s="111" t="s">
        <v>280</v>
      </c>
      <c r="H4015" s="112">
        <v>45958</v>
      </c>
    </row>
    <row r="4016" spans="1:8" ht="15">
      <c r="A4016" s="108" t="s">
        <v>298</v>
      </c>
      <c r="B4016" s="109">
        <v>40178</v>
      </c>
      <c r="C4016" s="110">
        <v>2009</v>
      </c>
      <c r="D4016" s="111" t="s">
        <v>233</v>
      </c>
      <c r="E4016" s="111">
        <v>5</v>
      </c>
      <c r="F4016" s="111">
        <v>31</v>
      </c>
      <c r="G4016" s="111" t="s">
        <v>281</v>
      </c>
      <c r="H4016" s="112">
        <v>122826</v>
      </c>
    </row>
    <row r="4017" spans="1:8" ht="15">
      <c r="A4017" s="108" t="s">
        <v>1191</v>
      </c>
      <c r="B4017" s="109">
        <v>39814</v>
      </c>
      <c r="C4017" s="110">
        <v>2009</v>
      </c>
      <c r="D4017" s="111" t="s">
        <v>1347</v>
      </c>
      <c r="E4017" s="111">
        <v>1</v>
      </c>
      <c r="F4017" s="111">
        <v>1</v>
      </c>
      <c r="G4017" s="111" t="s">
        <v>282</v>
      </c>
      <c r="H4017" s="112">
        <v>137483</v>
      </c>
    </row>
    <row r="4018" spans="1:8" ht="15">
      <c r="A4018" s="108" t="s">
        <v>1191</v>
      </c>
      <c r="B4018" s="109">
        <v>39815</v>
      </c>
      <c r="C4018" s="110">
        <v>2009</v>
      </c>
      <c r="D4018" s="111" t="s">
        <v>1347</v>
      </c>
      <c r="E4018" s="111">
        <v>1</v>
      </c>
      <c r="F4018" s="111">
        <v>2</v>
      </c>
      <c r="G4018" s="111" t="s">
        <v>1343</v>
      </c>
      <c r="H4018" s="112">
        <v>51252</v>
      </c>
    </row>
    <row r="4019" spans="1:8" ht="15">
      <c r="A4019" s="108" t="s">
        <v>1191</v>
      </c>
      <c r="B4019" s="109">
        <v>39816</v>
      </c>
      <c r="C4019" s="110">
        <v>2009</v>
      </c>
      <c r="D4019" s="111" t="s">
        <v>1347</v>
      </c>
      <c r="E4019" s="111">
        <v>1</v>
      </c>
      <c r="F4019" s="111">
        <v>3</v>
      </c>
      <c r="G4019" s="111" t="s">
        <v>1342</v>
      </c>
      <c r="H4019" s="112">
        <v>114741</v>
      </c>
    </row>
    <row r="4020" spans="1:8" ht="15">
      <c r="A4020" s="108" t="s">
        <v>1191</v>
      </c>
      <c r="B4020" s="109">
        <v>39817</v>
      </c>
      <c r="C4020" s="110">
        <v>2009</v>
      </c>
      <c r="D4020" s="111" t="s">
        <v>1347</v>
      </c>
      <c r="E4020" s="111">
        <v>1</v>
      </c>
      <c r="F4020" s="111">
        <v>4</v>
      </c>
      <c r="G4020" s="111" t="s">
        <v>278</v>
      </c>
      <c r="H4020" s="112">
        <v>98614</v>
      </c>
    </row>
    <row r="4021" spans="1:8" ht="15">
      <c r="A4021" s="108" t="s">
        <v>1191</v>
      </c>
      <c r="B4021" s="109">
        <v>39818</v>
      </c>
      <c r="C4021" s="110">
        <v>2009</v>
      </c>
      <c r="D4021" s="111" t="s">
        <v>1347</v>
      </c>
      <c r="E4021" s="111">
        <v>1</v>
      </c>
      <c r="F4021" s="111">
        <v>5</v>
      </c>
      <c r="G4021" s="111" t="s">
        <v>279</v>
      </c>
      <c r="H4021" s="112">
        <v>48468</v>
      </c>
    </row>
    <row r="4022" spans="1:8" ht="15">
      <c r="A4022" s="108" t="s">
        <v>1191</v>
      </c>
      <c r="B4022" s="109">
        <v>39819</v>
      </c>
      <c r="C4022" s="110">
        <v>2009</v>
      </c>
      <c r="D4022" s="111" t="s">
        <v>1347</v>
      </c>
      <c r="E4022" s="111">
        <v>1</v>
      </c>
      <c r="F4022" s="111">
        <v>6</v>
      </c>
      <c r="G4022" s="111" t="s">
        <v>280</v>
      </c>
      <c r="H4022" s="112">
        <v>101772</v>
      </c>
    </row>
    <row r="4023" spans="1:8" ht="15">
      <c r="A4023" s="108" t="s">
        <v>1191</v>
      </c>
      <c r="B4023" s="109">
        <v>39820</v>
      </c>
      <c r="C4023" s="110">
        <v>2009</v>
      </c>
      <c r="D4023" s="111" t="s">
        <v>1347</v>
      </c>
      <c r="E4023" s="111">
        <v>1</v>
      </c>
      <c r="F4023" s="111">
        <v>7</v>
      </c>
      <c r="G4023" s="111" t="s">
        <v>281</v>
      </c>
      <c r="H4023" s="112">
        <v>72466</v>
      </c>
    </row>
    <row r="4024" spans="1:8" ht="15">
      <c r="A4024" s="108" t="s">
        <v>1191</v>
      </c>
      <c r="B4024" s="109">
        <v>39821</v>
      </c>
      <c r="C4024" s="110">
        <v>2009</v>
      </c>
      <c r="D4024" s="111" t="s">
        <v>1347</v>
      </c>
      <c r="E4024" s="111">
        <v>2</v>
      </c>
      <c r="F4024" s="111">
        <v>8</v>
      </c>
      <c r="G4024" s="111" t="s">
        <v>282</v>
      </c>
      <c r="H4024" s="112">
        <v>104623</v>
      </c>
    </row>
    <row r="4025" spans="1:8" ht="15">
      <c r="A4025" s="108" t="s">
        <v>1191</v>
      </c>
      <c r="B4025" s="109">
        <v>39822</v>
      </c>
      <c r="C4025" s="110">
        <v>2009</v>
      </c>
      <c r="D4025" s="111" t="s">
        <v>1347</v>
      </c>
      <c r="E4025" s="111">
        <v>2</v>
      </c>
      <c r="F4025" s="111">
        <v>9</v>
      </c>
      <c r="G4025" s="111" t="s">
        <v>1343</v>
      </c>
      <c r="H4025" s="112">
        <v>42234</v>
      </c>
    </row>
    <row r="4026" spans="1:8" ht="15">
      <c r="A4026" s="108" t="s">
        <v>1191</v>
      </c>
      <c r="B4026" s="109">
        <v>39823</v>
      </c>
      <c r="C4026" s="110">
        <v>2009</v>
      </c>
      <c r="D4026" s="111" t="s">
        <v>1347</v>
      </c>
      <c r="E4026" s="111">
        <v>2</v>
      </c>
      <c r="F4026" s="111">
        <v>10</v>
      </c>
      <c r="G4026" s="111" t="s">
        <v>1342</v>
      </c>
      <c r="H4026" s="112">
        <v>156386</v>
      </c>
    </row>
    <row r="4027" spans="1:8" ht="15">
      <c r="A4027" s="108" t="s">
        <v>1191</v>
      </c>
      <c r="B4027" s="109">
        <v>39824</v>
      </c>
      <c r="C4027" s="110">
        <v>2009</v>
      </c>
      <c r="D4027" s="111" t="s">
        <v>1347</v>
      </c>
      <c r="E4027" s="111">
        <v>2</v>
      </c>
      <c r="F4027" s="111">
        <v>11</v>
      </c>
      <c r="G4027" s="111" t="s">
        <v>278</v>
      </c>
      <c r="H4027" s="112">
        <v>73020</v>
      </c>
    </row>
    <row r="4028" spans="1:8" ht="15">
      <c r="A4028" s="108" t="s">
        <v>1191</v>
      </c>
      <c r="B4028" s="109">
        <v>39825</v>
      </c>
      <c r="C4028" s="110">
        <v>2009</v>
      </c>
      <c r="D4028" s="111" t="s">
        <v>1347</v>
      </c>
      <c r="E4028" s="111">
        <v>2</v>
      </c>
      <c r="F4028" s="111">
        <v>12</v>
      </c>
      <c r="G4028" s="111" t="s">
        <v>279</v>
      </c>
      <c r="H4028" s="112">
        <v>54615</v>
      </c>
    </row>
    <row r="4029" spans="1:8" ht="15">
      <c r="A4029" s="108" t="s">
        <v>1191</v>
      </c>
      <c r="B4029" s="109">
        <v>39826</v>
      </c>
      <c r="C4029" s="110">
        <v>2009</v>
      </c>
      <c r="D4029" s="111" t="s">
        <v>1347</v>
      </c>
      <c r="E4029" s="111">
        <v>2</v>
      </c>
      <c r="F4029" s="111">
        <v>13</v>
      </c>
      <c r="G4029" s="111" t="s">
        <v>280</v>
      </c>
      <c r="H4029" s="112">
        <v>120885</v>
      </c>
    </row>
    <row r="4030" spans="1:8" ht="15">
      <c r="A4030" s="108" t="s">
        <v>1191</v>
      </c>
      <c r="B4030" s="109">
        <v>39827</v>
      </c>
      <c r="C4030" s="110">
        <v>2009</v>
      </c>
      <c r="D4030" s="111" t="s">
        <v>1347</v>
      </c>
      <c r="E4030" s="111">
        <v>2</v>
      </c>
      <c r="F4030" s="111">
        <v>14</v>
      </c>
      <c r="G4030" s="111" t="s">
        <v>281</v>
      </c>
      <c r="H4030" s="112">
        <v>100358</v>
      </c>
    </row>
    <row r="4031" spans="1:8" ht="15">
      <c r="A4031" s="108" t="s">
        <v>1191</v>
      </c>
      <c r="B4031" s="109">
        <v>39828</v>
      </c>
      <c r="C4031" s="110">
        <v>2009</v>
      </c>
      <c r="D4031" s="111" t="s">
        <v>1347</v>
      </c>
      <c r="E4031" s="111">
        <v>3</v>
      </c>
      <c r="F4031" s="111">
        <v>15</v>
      </c>
      <c r="G4031" s="111" t="s">
        <v>282</v>
      </c>
      <c r="H4031" s="112">
        <v>109601</v>
      </c>
    </row>
    <row r="4032" spans="1:8" ht="15">
      <c r="A4032" s="108" t="s">
        <v>1191</v>
      </c>
      <c r="B4032" s="109">
        <v>39829</v>
      </c>
      <c r="C4032" s="110">
        <v>2009</v>
      </c>
      <c r="D4032" s="111" t="s">
        <v>1347</v>
      </c>
      <c r="E4032" s="111">
        <v>3</v>
      </c>
      <c r="F4032" s="111">
        <v>16</v>
      </c>
      <c r="G4032" s="111" t="s">
        <v>1343</v>
      </c>
      <c r="H4032" s="112">
        <v>104848</v>
      </c>
    </row>
    <row r="4033" spans="1:8" ht="15">
      <c r="A4033" s="108" t="s">
        <v>1191</v>
      </c>
      <c r="B4033" s="109">
        <v>39830</v>
      </c>
      <c r="C4033" s="110">
        <v>2009</v>
      </c>
      <c r="D4033" s="111" t="s">
        <v>1347</v>
      </c>
      <c r="E4033" s="111">
        <v>3</v>
      </c>
      <c r="F4033" s="111">
        <v>17</v>
      </c>
      <c r="G4033" s="111" t="s">
        <v>1342</v>
      </c>
      <c r="H4033" s="112">
        <v>153904</v>
      </c>
    </row>
    <row r="4034" spans="1:8" ht="15">
      <c r="A4034" s="108" t="s">
        <v>1191</v>
      </c>
      <c r="B4034" s="109">
        <v>39831</v>
      </c>
      <c r="C4034" s="110">
        <v>2009</v>
      </c>
      <c r="D4034" s="111" t="s">
        <v>1347</v>
      </c>
      <c r="E4034" s="111">
        <v>3</v>
      </c>
      <c r="F4034" s="111">
        <v>18</v>
      </c>
      <c r="G4034" s="111" t="s">
        <v>278</v>
      </c>
      <c r="H4034" s="112">
        <v>61866</v>
      </c>
    </row>
    <row r="4035" spans="1:8" ht="15">
      <c r="A4035" s="108" t="s">
        <v>1191</v>
      </c>
      <c r="B4035" s="109">
        <v>39832</v>
      </c>
      <c r="C4035" s="110">
        <v>2009</v>
      </c>
      <c r="D4035" s="111" t="s">
        <v>1347</v>
      </c>
      <c r="E4035" s="111">
        <v>3</v>
      </c>
      <c r="F4035" s="111">
        <v>19</v>
      </c>
      <c r="G4035" s="111" t="s">
        <v>279</v>
      </c>
      <c r="H4035" s="112">
        <v>46927</v>
      </c>
    </row>
    <row r="4036" spans="1:8" ht="15">
      <c r="A4036" s="108" t="s">
        <v>1191</v>
      </c>
      <c r="B4036" s="109">
        <v>39833</v>
      </c>
      <c r="C4036" s="110">
        <v>2009</v>
      </c>
      <c r="D4036" s="111" t="s">
        <v>1347</v>
      </c>
      <c r="E4036" s="111">
        <v>3</v>
      </c>
      <c r="F4036" s="111">
        <v>20</v>
      </c>
      <c r="G4036" s="111" t="s">
        <v>280</v>
      </c>
      <c r="H4036" s="112">
        <v>152507</v>
      </c>
    </row>
    <row r="4037" spans="1:8" ht="15">
      <c r="A4037" s="108" t="s">
        <v>1191</v>
      </c>
      <c r="B4037" s="109">
        <v>39834</v>
      </c>
      <c r="C4037" s="110">
        <v>2009</v>
      </c>
      <c r="D4037" s="111" t="s">
        <v>1347</v>
      </c>
      <c r="E4037" s="111">
        <v>3</v>
      </c>
      <c r="F4037" s="111">
        <v>21</v>
      </c>
      <c r="G4037" s="111" t="s">
        <v>281</v>
      </c>
      <c r="H4037" s="112">
        <v>54373</v>
      </c>
    </row>
    <row r="4038" spans="1:8" ht="15">
      <c r="A4038" s="108" t="s">
        <v>1191</v>
      </c>
      <c r="B4038" s="109">
        <v>39835</v>
      </c>
      <c r="C4038" s="110">
        <v>2009</v>
      </c>
      <c r="D4038" s="111" t="s">
        <v>1347</v>
      </c>
      <c r="E4038" s="111">
        <v>4</v>
      </c>
      <c r="F4038" s="111">
        <v>22</v>
      </c>
      <c r="G4038" s="111" t="s">
        <v>282</v>
      </c>
      <c r="H4038" s="112">
        <v>71005</v>
      </c>
    </row>
    <row r="4039" spans="1:8" ht="15">
      <c r="A4039" s="108" t="s">
        <v>1191</v>
      </c>
      <c r="B4039" s="109">
        <v>39836</v>
      </c>
      <c r="C4039" s="110">
        <v>2009</v>
      </c>
      <c r="D4039" s="111" t="s">
        <v>1347</v>
      </c>
      <c r="E4039" s="111">
        <v>4</v>
      </c>
      <c r="F4039" s="111">
        <v>23</v>
      </c>
      <c r="G4039" s="111" t="s">
        <v>1343</v>
      </c>
      <c r="H4039" s="112">
        <v>54309</v>
      </c>
    </row>
    <row r="4040" spans="1:8" ht="15">
      <c r="A4040" s="108" t="s">
        <v>1191</v>
      </c>
      <c r="B4040" s="109">
        <v>39837</v>
      </c>
      <c r="C4040" s="110">
        <v>2009</v>
      </c>
      <c r="D4040" s="111" t="s">
        <v>1347</v>
      </c>
      <c r="E4040" s="111">
        <v>4</v>
      </c>
      <c r="F4040" s="111">
        <v>24</v>
      </c>
      <c r="G4040" s="111" t="s">
        <v>1342</v>
      </c>
      <c r="H4040" s="112">
        <v>56266</v>
      </c>
    </row>
    <row r="4041" spans="1:8" ht="15">
      <c r="A4041" s="108" t="s">
        <v>1191</v>
      </c>
      <c r="B4041" s="109">
        <v>39838</v>
      </c>
      <c r="C4041" s="110">
        <v>2009</v>
      </c>
      <c r="D4041" s="111" t="s">
        <v>1347</v>
      </c>
      <c r="E4041" s="111">
        <v>4</v>
      </c>
      <c r="F4041" s="111">
        <v>25</v>
      </c>
      <c r="G4041" s="111" t="s">
        <v>278</v>
      </c>
      <c r="H4041" s="112">
        <v>91150</v>
      </c>
    </row>
    <row r="4042" spans="1:8" ht="15">
      <c r="A4042" s="108" t="s">
        <v>1191</v>
      </c>
      <c r="B4042" s="109">
        <v>39839</v>
      </c>
      <c r="C4042" s="110">
        <v>2009</v>
      </c>
      <c r="D4042" s="111" t="s">
        <v>1347</v>
      </c>
      <c r="E4042" s="111">
        <v>4</v>
      </c>
      <c r="F4042" s="111">
        <v>26</v>
      </c>
      <c r="G4042" s="111" t="s">
        <v>279</v>
      </c>
      <c r="H4042" s="112">
        <v>88199</v>
      </c>
    </row>
    <row r="4043" spans="1:8" ht="15">
      <c r="A4043" s="108" t="s">
        <v>1191</v>
      </c>
      <c r="B4043" s="109">
        <v>39840</v>
      </c>
      <c r="C4043" s="110">
        <v>2009</v>
      </c>
      <c r="D4043" s="111" t="s">
        <v>1347</v>
      </c>
      <c r="E4043" s="111">
        <v>4</v>
      </c>
      <c r="F4043" s="111">
        <v>27</v>
      </c>
      <c r="G4043" s="111" t="s">
        <v>280</v>
      </c>
      <c r="H4043" s="112">
        <v>122535</v>
      </c>
    </row>
    <row r="4044" spans="1:8" ht="15">
      <c r="A4044" s="108" t="s">
        <v>1191</v>
      </c>
      <c r="B4044" s="109">
        <v>39841</v>
      </c>
      <c r="C4044" s="110">
        <v>2009</v>
      </c>
      <c r="D4044" s="111" t="s">
        <v>1347</v>
      </c>
      <c r="E4044" s="111">
        <v>4</v>
      </c>
      <c r="F4044" s="111">
        <v>28</v>
      </c>
      <c r="G4044" s="111" t="s">
        <v>281</v>
      </c>
      <c r="H4044" s="112">
        <v>138077</v>
      </c>
    </row>
    <row r="4045" spans="1:8" ht="15">
      <c r="A4045" s="108" t="s">
        <v>1191</v>
      </c>
      <c r="B4045" s="109">
        <v>39842</v>
      </c>
      <c r="C4045" s="110">
        <v>2009</v>
      </c>
      <c r="D4045" s="111" t="s">
        <v>1347</v>
      </c>
      <c r="E4045" s="111">
        <v>5</v>
      </c>
      <c r="F4045" s="111">
        <v>29</v>
      </c>
      <c r="G4045" s="111" t="s">
        <v>282</v>
      </c>
      <c r="H4045" s="112">
        <v>50130</v>
      </c>
    </row>
    <row r="4046" spans="1:8" ht="15">
      <c r="A4046" s="108" t="s">
        <v>1191</v>
      </c>
      <c r="B4046" s="109">
        <v>39843</v>
      </c>
      <c r="C4046" s="110">
        <v>2009</v>
      </c>
      <c r="D4046" s="111" t="s">
        <v>1347</v>
      </c>
      <c r="E4046" s="111">
        <v>5</v>
      </c>
      <c r="F4046" s="111">
        <v>30</v>
      </c>
      <c r="G4046" s="111" t="s">
        <v>1343</v>
      </c>
      <c r="H4046" s="112">
        <v>68935</v>
      </c>
    </row>
    <row r="4047" spans="1:8" ht="15">
      <c r="A4047" s="108" t="s">
        <v>1191</v>
      </c>
      <c r="B4047" s="109">
        <v>39844</v>
      </c>
      <c r="C4047" s="110">
        <v>2009</v>
      </c>
      <c r="D4047" s="111" t="s">
        <v>1347</v>
      </c>
      <c r="E4047" s="111">
        <v>5</v>
      </c>
      <c r="F4047" s="111">
        <v>31</v>
      </c>
      <c r="G4047" s="111" t="s">
        <v>1342</v>
      </c>
      <c r="H4047" s="112">
        <v>73328</v>
      </c>
    </row>
    <row r="4048" spans="1:8" ht="15">
      <c r="A4048" s="108" t="s">
        <v>1191</v>
      </c>
      <c r="B4048" s="109">
        <v>39845</v>
      </c>
      <c r="C4048" s="110">
        <v>2009</v>
      </c>
      <c r="D4048" s="111" t="s">
        <v>223</v>
      </c>
      <c r="E4048" s="111">
        <v>1</v>
      </c>
      <c r="F4048" s="111">
        <v>1</v>
      </c>
      <c r="G4048" s="111" t="s">
        <v>278</v>
      </c>
      <c r="H4048" s="112">
        <v>81850</v>
      </c>
    </row>
    <row r="4049" spans="1:8" ht="15">
      <c r="A4049" s="108" t="s">
        <v>1191</v>
      </c>
      <c r="B4049" s="109">
        <v>39846</v>
      </c>
      <c r="C4049" s="110">
        <v>2009</v>
      </c>
      <c r="D4049" s="111" t="s">
        <v>223</v>
      </c>
      <c r="E4049" s="111">
        <v>1</v>
      </c>
      <c r="F4049" s="111">
        <v>2</v>
      </c>
      <c r="G4049" s="111" t="s">
        <v>279</v>
      </c>
      <c r="H4049" s="112">
        <v>119879</v>
      </c>
    </row>
    <row r="4050" spans="1:8" ht="15">
      <c r="A4050" s="108" t="s">
        <v>1191</v>
      </c>
      <c r="B4050" s="109">
        <v>39847</v>
      </c>
      <c r="C4050" s="110">
        <v>2009</v>
      </c>
      <c r="D4050" s="111" t="s">
        <v>223</v>
      </c>
      <c r="E4050" s="111">
        <v>1</v>
      </c>
      <c r="F4050" s="111">
        <v>3</v>
      </c>
      <c r="G4050" s="111" t="s">
        <v>280</v>
      </c>
      <c r="H4050" s="112">
        <v>127370</v>
      </c>
    </row>
    <row r="4051" spans="1:8" ht="15">
      <c r="A4051" s="108" t="s">
        <v>1191</v>
      </c>
      <c r="B4051" s="109">
        <v>39848</v>
      </c>
      <c r="C4051" s="110">
        <v>2009</v>
      </c>
      <c r="D4051" s="111" t="s">
        <v>223</v>
      </c>
      <c r="E4051" s="111">
        <v>1</v>
      </c>
      <c r="F4051" s="111">
        <v>4</v>
      </c>
      <c r="G4051" s="111" t="s">
        <v>281</v>
      </c>
      <c r="H4051" s="112">
        <v>134653</v>
      </c>
    </row>
    <row r="4052" spans="1:8" ht="15">
      <c r="A4052" s="108" t="s">
        <v>1191</v>
      </c>
      <c r="B4052" s="109">
        <v>39849</v>
      </c>
      <c r="C4052" s="110">
        <v>2009</v>
      </c>
      <c r="D4052" s="111" t="s">
        <v>223</v>
      </c>
      <c r="E4052" s="111">
        <v>1</v>
      </c>
      <c r="F4052" s="111">
        <v>5</v>
      </c>
      <c r="G4052" s="111" t="s">
        <v>282</v>
      </c>
      <c r="H4052" s="112">
        <v>159015</v>
      </c>
    </row>
    <row r="4053" spans="1:8" ht="15">
      <c r="A4053" s="108" t="s">
        <v>1191</v>
      </c>
      <c r="B4053" s="109">
        <v>39850</v>
      </c>
      <c r="C4053" s="110">
        <v>2009</v>
      </c>
      <c r="D4053" s="111" t="s">
        <v>223</v>
      </c>
      <c r="E4053" s="111">
        <v>1</v>
      </c>
      <c r="F4053" s="111">
        <v>6</v>
      </c>
      <c r="G4053" s="111" t="s">
        <v>1343</v>
      </c>
      <c r="H4053" s="112">
        <v>93584</v>
      </c>
    </row>
    <row r="4054" spans="1:8" ht="15">
      <c r="A4054" s="108" t="s">
        <v>1191</v>
      </c>
      <c r="B4054" s="109">
        <v>39851</v>
      </c>
      <c r="C4054" s="110">
        <v>2009</v>
      </c>
      <c r="D4054" s="111" t="s">
        <v>223</v>
      </c>
      <c r="E4054" s="111">
        <v>1</v>
      </c>
      <c r="F4054" s="111">
        <v>7</v>
      </c>
      <c r="G4054" s="111" t="s">
        <v>1342</v>
      </c>
      <c r="H4054" s="112">
        <v>154427</v>
      </c>
    </row>
    <row r="4055" spans="1:8" ht="15">
      <c r="A4055" s="108" t="s">
        <v>1191</v>
      </c>
      <c r="B4055" s="109">
        <v>39852</v>
      </c>
      <c r="C4055" s="110">
        <v>2009</v>
      </c>
      <c r="D4055" s="111" t="s">
        <v>223</v>
      </c>
      <c r="E4055" s="111">
        <v>2</v>
      </c>
      <c r="F4055" s="111">
        <v>8</v>
      </c>
      <c r="G4055" s="111" t="s">
        <v>278</v>
      </c>
      <c r="H4055" s="112">
        <v>100464</v>
      </c>
    </row>
    <row r="4056" spans="1:8" ht="15">
      <c r="A4056" s="108" t="s">
        <v>1191</v>
      </c>
      <c r="B4056" s="109">
        <v>39853</v>
      </c>
      <c r="C4056" s="110">
        <v>2009</v>
      </c>
      <c r="D4056" s="111" t="s">
        <v>223</v>
      </c>
      <c r="E4056" s="111">
        <v>2</v>
      </c>
      <c r="F4056" s="111">
        <v>9</v>
      </c>
      <c r="G4056" s="111" t="s">
        <v>279</v>
      </c>
      <c r="H4056" s="112">
        <v>121994</v>
      </c>
    </row>
    <row r="4057" spans="1:8" ht="15">
      <c r="A4057" s="108" t="s">
        <v>1191</v>
      </c>
      <c r="B4057" s="109">
        <v>39854</v>
      </c>
      <c r="C4057" s="110">
        <v>2009</v>
      </c>
      <c r="D4057" s="111" t="s">
        <v>223</v>
      </c>
      <c r="E4057" s="111">
        <v>2</v>
      </c>
      <c r="F4057" s="111">
        <v>10</v>
      </c>
      <c r="G4057" s="111" t="s">
        <v>280</v>
      </c>
      <c r="H4057" s="112">
        <v>78138</v>
      </c>
    </row>
    <row r="4058" spans="1:8" ht="15">
      <c r="A4058" s="108" t="s">
        <v>1191</v>
      </c>
      <c r="B4058" s="109">
        <v>39855</v>
      </c>
      <c r="C4058" s="110">
        <v>2009</v>
      </c>
      <c r="D4058" s="111" t="s">
        <v>223</v>
      </c>
      <c r="E4058" s="111">
        <v>2</v>
      </c>
      <c r="F4058" s="111">
        <v>11</v>
      </c>
      <c r="G4058" s="111" t="s">
        <v>281</v>
      </c>
      <c r="H4058" s="112">
        <v>85562</v>
      </c>
    </row>
    <row r="4059" spans="1:8" ht="15">
      <c r="A4059" s="108" t="s">
        <v>1191</v>
      </c>
      <c r="B4059" s="109">
        <v>39856</v>
      </c>
      <c r="C4059" s="110">
        <v>2009</v>
      </c>
      <c r="D4059" s="111" t="s">
        <v>223</v>
      </c>
      <c r="E4059" s="111">
        <v>2</v>
      </c>
      <c r="F4059" s="111">
        <v>12</v>
      </c>
      <c r="G4059" s="111" t="s">
        <v>282</v>
      </c>
      <c r="H4059" s="112">
        <v>34645</v>
      </c>
    </row>
    <row r="4060" spans="1:8" ht="15">
      <c r="A4060" s="108" t="s">
        <v>1191</v>
      </c>
      <c r="B4060" s="109">
        <v>39857</v>
      </c>
      <c r="C4060" s="110">
        <v>2009</v>
      </c>
      <c r="D4060" s="111" t="s">
        <v>223</v>
      </c>
      <c r="E4060" s="111">
        <v>2</v>
      </c>
      <c r="F4060" s="111">
        <v>13</v>
      </c>
      <c r="G4060" s="111" t="s">
        <v>1343</v>
      </c>
      <c r="H4060" s="112">
        <v>43491</v>
      </c>
    </row>
    <row r="4061" spans="1:8" ht="15">
      <c r="A4061" s="108" t="s">
        <v>1191</v>
      </c>
      <c r="B4061" s="109">
        <v>39858</v>
      </c>
      <c r="C4061" s="110">
        <v>2009</v>
      </c>
      <c r="D4061" s="111" t="s">
        <v>223</v>
      </c>
      <c r="E4061" s="111">
        <v>2</v>
      </c>
      <c r="F4061" s="111">
        <v>14</v>
      </c>
      <c r="G4061" s="111" t="s">
        <v>1342</v>
      </c>
      <c r="H4061" s="112">
        <v>60255</v>
      </c>
    </row>
    <row r="4062" spans="1:8" ht="15">
      <c r="A4062" s="108" t="s">
        <v>1191</v>
      </c>
      <c r="B4062" s="109">
        <v>39859</v>
      </c>
      <c r="C4062" s="110">
        <v>2009</v>
      </c>
      <c r="D4062" s="111" t="s">
        <v>223</v>
      </c>
      <c r="E4062" s="111">
        <v>3</v>
      </c>
      <c r="F4062" s="111">
        <v>15</v>
      </c>
      <c r="G4062" s="111" t="s">
        <v>278</v>
      </c>
      <c r="H4062" s="112">
        <v>61654</v>
      </c>
    </row>
    <row r="4063" spans="1:8" ht="15">
      <c r="A4063" s="108" t="s">
        <v>1191</v>
      </c>
      <c r="B4063" s="109">
        <v>39860</v>
      </c>
      <c r="C4063" s="110">
        <v>2009</v>
      </c>
      <c r="D4063" s="111" t="s">
        <v>223</v>
      </c>
      <c r="E4063" s="111">
        <v>3</v>
      </c>
      <c r="F4063" s="111">
        <v>16</v>
      </c>
      <c r="G4063" s="111" t="s">
        <v>279</v>
      </c>
      <c r="H4063" s="112">
        <v>43530</v>
      </c>
    </row>
    <row r="4064" spans="1:8" ht="15">
      <c r="A4064" s="108" t="s">
        <v>1191</v>
      </c>
      <c r="B4064" s="109">
        <v>39861</v>
      </c>
      <c r="C4064" s="110">
        <v>2009</v>
      </c>
      <c r="D4064" s="111" t="s">
        <v>223</v>
      </c>
      <c r="E4064" s="111">
        <v>3</v>
      </c>
      <c r="F4064" s="111">
        <v>17</v>
      </c>
      <c r="G4064" s="111" t="s">
        <v>280</v>
      </c>
      <c r="H4064" s="112">
        <v>45135</v>
      </c>
    </row>
    <row r="4065" spans="1:8" ht="15">
      <c r="A4065" s="108" t="s">
        <v>1191</v>
      </c>
      <c r="B4065" s="109">
        <v>39862</v>
      </c>
      <c r="C4065" s="110">
        <v>2009</v>
      </c>
      <c r="D4065" s="111" t="s">
        <v>223</v>
      </c>
      <c r="E4065" s="111">
        <v>3</v>
      </c>
      <c r="F4065" s="111">
        <v>18</v>
      </c>
      <c r="G4065" s="111" t="s">
        <v>281</v>
      </c>
      <c r="H4065" s="112">
        <v>85323</v>
      </c>
    </row>
    <row r="4066" spans="1:8" ht="15">
      <c r="A4066" s="108" t="s">
        <v>1191</v>
      </c>
      <c r="B4066" s="109">
        <v>39863</v>
      </c>
      <c r="C4066" s="110">
        <v>2009</v>
      </c>
      <c r="D4066" s="111" t="s">
        <v>223</v>
      </c>
      <c r="E4066" s="111">
        <v>3</v>
      </c>
      <c r="F4066" s="111">
        <v>19</v>
      </c>
      <c r="G4066" s="111" t="s">
        <v>282</v>
      </c>
      <c r="H4066" s="112">
        <v>28228</v>
      </c>
    </row>
    <row r="4067" spans="1:8" ht="15">
      <c r="A4067" s="108" t="s">
        <v>1191</v>
      </c>
      <c r="B4067" s="109">
        <v>39864</v>
      </c>
      <c r="C4067" s="110">
        <v>2009</v>
      </c>
      <c r="D4067" s="111" t="s">
        <v>223</v>
      </c>
      <c r="E4067" s="111">
        <v>3</v>
      </c>
      <c r="F4067" s="111">
        <v>20</v>
      </c>
      <c r="G4067" s="111" t="s">
        <v>1343</v>
      </c>
      <c r="H4067" s="112">
        <v>67616</v>
      </c>
    </row>
    <row r="4068" spans="1:8" ht="15">
      <c r="A4068" s="108" t="s">
        <v>1191</v>
      </c>
      <c r="B4068" s="109">
        <v>39865</v>
      </c>
      <c r="C4068" s="110">
        <v>2009</v>
      </c>
      <c r="D4068" s="111" t="s">
        <v>223</v>
      </c>
      <c r="E4068" s="111">
        <v>3</v>
      </c>
      <c r="F4068" s="111">
        <v>21</v>
      </c>
      <c r="G4068" s="111" t="s">
        <v>1342</v>
      </c>
      <c r="H4068" s="112">
        <v>88814</v>
      </c>
    </row>
    <row r="4069" spans="1:8" ht="15">
      <c r="A4069" s="108" t="s">
        <v>1191</v>
      </c>
      <c r="B4069" s="109">
        <v>39866</v>
      </c>
      <c r="C4069" s="110">
        <v>2009</v>
      </c>
      <c r="D4069" s="111" t="s">
        <v>223</v>
      </c>
      <c r="E4069" s="111">
        <v>4</v>
      </c>
      <c r="F4069" s="111">
        <v>22</v>
      </c>
      <c r="G4069" s="111" t="s">
        <v>278</v>
      </c>
      <c r="H4069" s="112">
        <v>30842</v>
      </c>
    </row>
    <row r="4070" spans="1:8" ht="15">
      <c r="A4070" s="108" t="s">
        <v>1191</v>
      </c>
      <c r="B4070" s="109">
        <v>39867</v>
      </c>
      <c r="C4070" s="110">
        <v>2009</v>
      </c>
      <c r="D4070" s="111" t="s">
        <v>223</v>
      </c>
      <c r="E4070" s="111">
        <v>4</v>
      </c>
      <c r="F4070" s="111">
        <v>23</v>
      </c>
      <c r="G4070" s="111" t="s">
        <v>279</v>
      </c>
      <c r="H4070" s="112">
        <v>63678</v>
      </c>
    </row>
    <row r="4071" spans="1:8" ht="15">
      <c r="A4071" s="108" t="s">
        <v>1191</v>
      </c>
      <c r="B4071" s="109">
        <v>39868</v>
      </c>
      <c r="C4071" s="110">
        <v>2009</v>
      </c>
      <c r="D4071" s="111" t="s">
        <v>223</v>
      </c>
      <c r="E4071" s="111">
        <v>4</v>
      </c>
      <c r="F4071" s="111">
        <v>24</v>
      </c>
      <c r="G4071" s="111" t="s">
        <v>280</v>
      </c>
      <c r="H4071" s="112">
        <v>53365</v>
      </c>
    </row>
    <row r="4072" spans="1:8" ht="15">
      <c r="A4072" s="108" t="s">
        <v>1191</v>
      </c>
      <c r="B4072" s="109">
        <v>39869</v>
      </c>
      <c r="C4072" s="110">
        <v>2009</v>
      </c>
      <c r="D4072" s="111" t="s">
        <v>223</v>
      </c>
      <c r="E4072" s="111">
        <v>4</v>
      </c>
      <c r="F4072" s="111">
        <v>25</v>
      </c>
      <c r="G4072" s="111" t="s">
        <v>281</v>
      </c>
      <c r="H4072" s="112">
        <v>16066</v>
      </c>
    </row>
    <row r="4073" spans="1:8" ht="15">
      <c r="A4073" s="108" t="s">
        <v>1191</v>
      </c>
      <c r="B4073" s="109">
        <v>39870</v>
      </c>
      <c r="C4073" s="110">
        <v>2009</v>
      </c>
      <c r="D4073" s="111" t="s">
        <v>223</v>
      </c>
      <c r="E4073" s="111">
        <v>4</v>
      </c>
      <c r="F4073" s="111">
        <v>26</v>
      </c>
      <c r="G4073" s="111" t="s">
        <v>282</v>
      </c>
      <c r="H4073" s="112">
        <v>17314</v>
      </c>
    </row>
    <row r="4074" spans="1:8" ht="15">
      <c r="A4074" s="108" t="s">
        <v>1191</v>
      </c>
      <c r="B4074" s="109">
        <v>39871</v>
      </c>
      <c r="C4074" s="110">
        <v>2009</v>
      </c>
      <c r="D4074" s="111" t="s">
        <v>223</v>
      </c>
      <c r="E4074" s="111">
        <v>4</v>
      </c>
      <c r="F4074" s="111">
        <v>27</v>
      </c>
      <c r="G4074" s="111" t="s">
        <v>1343</v>
      </c>
      <c r="H4074" s="112">
        <v>16744</v>
      </c>
    </row>
    <row r="4075" spans="1:8" ht="15">
      <c r="A4075" s="108" t="s">
        <v>1191</v>
      </c>
      <c r="B4075" s="109">
        <v>39872</v>
      </c>
      <c r="C4075" s="110">
        <v>2009</v>
      </c>
      <c r="D4075" s="111" t="s">
        <v>223</v>
      </c>
      <c r="E4075" s="111">
        <v>4</v>
      </c>
      <c r="F4075" s="111">
        <v>28</v>
      </c>
      <c r="G4075" s="111" t="s">
        <v>1342</v>
      </c>
      <c r="H4075" s="112">
        <v>32812</v>
      </c>
    </row>
    <row r="4076" spans="1:8" ht="15">
      <c r="A4076" s="108" t="s">
        <v>1191</v>
      </c>
      <c r="B4076" s="109">
        <v>39873</v>
      </c>
      <c r="C4076" s="110">
        <v>2009</v>
      </c>
      <c r="D4076" s="111" t="s">
        <v>224</v>
      </c>
      <c r="E4076" s="111">
        <v>1</v>
      </c>
      <c r="F4076" s="111">
        <v>1</v>
      </c>
      <c r="G4076" s="111" t="s">
        <v>278</v>
      </c>
      <c r="H4076" s="112">
        <v>46262</v>
      </c>
    </row>
    <row r="4077" spans="1:8" ht="15">
      <c r="A4077" s="108" t="s">
        <v>1191</v>
      </c>
      <c r="B4077" s="109">
        <v>39874</v>
      </c>
      <c r="C4077" s="110">
        <v>2009</v>
      </c>
      <c r="D4077" s="111" t="s">
        <v>224</v>
      </c>
      <c r="E4077" s="111">
        <v>1</v>
      </c>
      <c r="F4077" s="111">
        <v>2</v>
      </c>
      <c r="G4077" s="111" t="s">
        <v>279</v>
      </c>
      <c r="H4077" s="112">
        <v>49037</v>
      </c>
    </row>
    <row r="4078" spans="1:8" ht="15">
      <c r="A4078" s="108" t="s">
        <v>1191</v>
      </c>
      <c r="B4078" s="109">
        <v>39875</v>
      </c>
      <c r="C4078" s="110">
        <v>2009</v>
      </c>
      <c r="D4078" s="111" t="s">
        <v>224</v>
      </c>
      <c r="E4078" s="111">
        <v>1</v>
      </c>
      <c r="F4078" s="111">
        <v>3</v>
      </c>
      <c r="G4078" s="111" t="s">
        <v>280</v>
      </c>
      <c r="H4078" s="112">
        <v>49787</v>
      </c>
    </row>
    <row r="4079" spans="1:8" ht="15">
      <c r="A4079" s="108" t="s">
        <v>1191</v>
      </c>
      <c r="B4079" s="109">
        <v>39876</v>
      </c>
      <c r="C4079" s="110">
        <v>2009</v>
      </c>
      <c r="D4079" s="111" t="s">
        <v>224</v>
      </c>
      <c r="E4079" s="111">
        <v>1</v>
      </c>
      <c r="F4079" s="111">
        <v>4</v>
      </c>
      <c r="G4079" s="111" t="s">
        <v>281</v>
      </c>
      <c r="H4079" s="112">
        <v>33892</v>
      </c>
    </row>
    <row r="4080" spans="1:8" ht="15">
      <c r="A4080" s="108" t="s">
        <v>1191</v>
      </c>
      <c r="B4080" s="109">
        <v>39877</v>
      </c>
      <c r="C4080" s="110">
        <v>2009</v>
      </c>
      <c r="D4080" s="111" t="s">
        <v>224</v>
      </c>
      <c r="E4080" s="111">
        <v>1</v>
      </c>
      <c r="F4080" s="111">
        <v>5</v>
      </c>
      <c r="G4080" s="111" t="s">
        <v>282</v>
      </c>
      <c r="H4080" s="112">
        <v>27870</v>
      </c>
    </row>
    <row r="4081" spans="1:8" ht="15">
      <c r="A4081" s="108" t="s">
        <v>1191</v>
      </c>
      <c r="B4081" s="109">
        <v>39878</v>
      </c>
      <c r="C4081" s="110">
        <v>2009</v>
      </c>
      <c r="D4081" s="111" t="s">
        <v>224</v>
      </c>
      <c r="E4081" s="111">
        <v>1</v>
      </c>
      <c r="F4081" s="111">
        <v>6</v>
      </c>
      <c r="G4081" s="111" t="s">
        <v>1343</v>
      </c>
      <c r="H4081" s="112">
        <v>79541</v>
      </c>
    </row>
    <row r="4082" spans="1:8" ht="15">
      <c r="A4082" s="108" t="s">
        <v>1191</v>
      </c>
      <c r="B4082" s="109">
        <v>39879</v>
      </c>
      <c r="C4082" s="110">
        <v>2009</v>
      </c>
      <c r="D4082" s="111" t="s">
        <v>224</v>
      </c>
      <c r="E4082" s="111">
        <v>1</v>
      </c>
      <c r="F4082" s="111">
        <v>7</v>
      </c>
      <c r="G4082" s="111" t="s">
        <v>1342</v>
      </c>
      <c r="H4082" s="112">
        <v>74280</v>
      </c>
    </row>
    <row r="4083" spans="1:8" ht="15">
      <c r="A4083" s="108" t="s">
        <v>1191</v>
      </c>
      <c r="B4083" s="109">
        <v>39880</v>
      </c>
      <c r="C4083" s="110">
        <v>2009</v>
      </c>
      <c r="D4083" s="111" t="s">
        <v>224</v>
      </c>
      <c r="E4083" s="111">
        <v>2</v>
      </c>
      <c r="F4083" s="111">
        <v>8</v>
      </c>
      <c r="G4083" s="111" t="s">
        <v>278</v>
      </c>
      <c r="H4083" s="112">
        <v>73514</v>
      </c>
    </row>
    <row r="4084" spans="1:8" ht="15">
      <c r="A4084" s="108" t="s">
        <v>1191</v>
      </c>
      <c r="B4084" s="109">
        <v>39881</v>
      </c>
      <c r="C4084" s="110">
        <v>2009</v>
      </c>
      <c r="D4084" s="111" t="s">
        <v>224</v>
      </c>
      <c r="E4084" s="111">
        <v>2</v>
      </c>
      <c r="F4084" s="111">
        <v>9</v>
      </c>
      <c r="G4084" s="111" t="s">
        <v>279</v>
      </c>
      <c r="H4084" s="112">
        <v>60571</v>
      </c>
    </row>
    <row r="4085" spans="1:8" ht="15">
      <c r="A4085" s="108" t="s">
        <v>1191</v>
      </c>
      <c r="B4085" s="109">
        <v>39882</v>
      </c>
      <c r="C4085" s="110">
        <v>2009</v>
      </c>
      <c r="D4085" s="111" t="s">
        <v>224</v>
      </c>
      <c r="E4085" s="111">
        <v>2</v>
      </c>
      <c r="F4085" s="111">
        <v>10</v>
      </c>
      <c r="G4085" s="111" t="s">
        <v>280</v>
      </c>
      <c r="H4085" s="112">
        <v>71006</v>
      </c>
    </row>
    <row r="4086" spans="1:8" ht="15">
      <c r="A4086" s="108" t="s">
        <v>1191</v>
      </c>
      <c r="B4086" s="109">
        <v>39883</v>
      </c>
      <c r="C4086" s="110">
        <v>2009</v>
      </c>
      <c r="D4086" s="111" t="s">
        <v>224</v>
      </c>
      <c r="E4086" s="111">
        <v>2</v>
      </c>
      <c r="F4086" s="111">
        <v>11</v>
      </c>
      <c r="G4086" s="111" t="s">
        <v>281</v>
      </c>
      <c r="H4086" s="112">
        <v>81500</v>
      </c>
    </row>
    <row r="4087" spans="1:8" ht="15">
      <c r="A4087" s="108" t="s">
        <v>1191</v>
      </c>
      <c r="B4087" s="109">
        <v>39884</v>
      </c>
      <c r="C4087" s="110">
        <v>2009</v>
      </c>
      <c r="D4087" s="111" t="s">
        <v>224</v>
      </c>
      <c r="E4087" s="111">
        <v>2</v>
      </c>
      <c r="F4087" s="111">
        <v>12</v>
      </c>
      <c r="G4087" s="111" t="s">
        <v>282</v>
      </c>
      <c r="H4087" s="112">
        <v>68683</v>
      </c>
    </row>
    <row r="4088" spans="1:8" ht="15">
      <c r="A4088" s="108" t="s">
        <v>1191</v>
      </c>
      <c r="B4088" s="109">
        <v>39885</v>
      </c>
      <c r="C4088" s="110">
        <v>2009</v>
      </c>
      <c r="D4088" s="111" t="s">
        <v>224</v>
      </c>
      <c r="E4088" s="111">
        <v>2</v>
      </c>
      <c r="F4088" s="111">
        <v>13</v>
      </c>
      <c r="G4088" s="111" t="s">
        <v>1343</v>
      </c>
      <c r="H4088" s="112">
        <v>51286</v>
      </c>
    </row>
    <row r="4089" spans="1:8" ht="15">
      <c r="A4089" s="108" t="s">
        <v>1191</v>
      </c>
      <c r="B4089" s="109">
        <v>39886</v>
      </c>
      <c r="C4089" s="110">
        <v>2009</v>
      </c>
      <c r="D4089" s="111" t="s">
        <v>224</v>
      </c>
      <c r="E4089" s="111">
        <v>2</v>
      </c>
      <c r="F4089" s="111">
        <v>14</v>
      </c>
      <c r="G4089" s="111" t="s">
        <v>1342</v>
      </c>
      <c r="H4089" s="112">
        <v>30117</v>
      </c>
    </row>
    <row r="4090" spans="1:8" ht="15">
      <c r="A4090" s="108" t="s">
        <v>1191</v>
      </c>
      <c r="B4090" s="109">
        <v>39887</v>
      </c>
      <c r="C4090" s="110">
        <v>2009</v>
      </c>
      <c r="D4090" s="111" t="s">
        <v>224</v>
      </c>
      <c r="E4090" s="111">
        <v>3</v>
      </c>
      <c r="F4090" s="111">
        <v>15</v>
      </c>
      <c r="G4090" s="111" t="s">
        <v>278</v>
      </c>
      <c r="H4090" s="112">
        <v>68765</v>
      </c>
    </row>
    <row r="4091" spans="1:8" ht="15">
      <c r="A4091" s="108" t="s">
        <v>1191</v>
      </c>
      <c r="B4091" s="109">
        <v>39888</v>
      </c>
      <c r="C4091" s="110">
        <v>2009</v>
      </c>
      <c r="D4091" s="111" t="s">
        <v>224</v>
      </c>
      <c r="E4091" s="111">
        <v>3</v>
      </c>
      <c r="F4091" s="111">
        <v>16</v>
      </c>
      <c r="G4091" s="111" t="s">
        <v>279</v>
      </c>
      <c r="H4091" s="112">
        <v>29793</v>
      </c>
    </row>
    <row r="4092" spans="1:8" ht="15">
      <c r="A4092" s="108" t="s">
        <v>1191</v>
      </c>
      <c r="B4092" s="109">
        <v>39889</v>
      </c>
      <c r="C4092" s="110">
        <v>2009</v>
      </c>
      <c r="D4092" s="111" t="s">
        <v>224</v>
      </c>
      <c r="E4092" s="111">
        <v>3</v>
      </c>
      <c r="F4092" s="111">
        <v>17</v>
      </c>
      <c r="G4092" s="111" t="s">
        <v>280</v>
      </c>
      <c r="H4092" s="112">
        <v>36504</v>
      </c>
    </row>
    <row r="4093" spans="1:8" ht="15">
      <c r="A4093" s="108" t="s">
        <v>1191</v>
      </c>
      <c r="B4093" s="109">
        <v>39890</v>
      </c>
      <c r="C4093" s="110">
        <v>2009</v>
      </c>
      <c r="D4093" s="111" t="s">
        <v>224</v>
      </c>
      <c r="E4093" s="111">
        <v>3</v>
      </c>
      <c r="F4093" s="111">
        <v>18</v>
      </c>
      <c r="G4093" s="111" t="s">
        <v>281</v>
      </c>
      <c r="H4093" s="112">
        <v>79309</v>
      </c>
    </row>
    <row r="4094" spans="1:8" ht="15">
      <c r="A4094" s="108" t="s">
        <v>1191</v>
      </c>
      <c r="B4094" s="109">
        <v>39891</v>
      </c>
      <c r="C4094" s="110">
        <v>2009</v>
      </c>
      <c r="D4094" s="111" t="s">
        <v>224</v>
      </c>
      <c r="E4094" s="111">
        <v>3</v>
      </c>
      <c r="F4094" s="111">
        <v>19</v>
      </c>
      <c r="G4094" s="111" t="s">
        <v>282</v>
      </c>
      <c r="H4094" s="112">
        <v>55623</v>
      </c>
    </row>
    <row r="4095" spans="1:8" ht="15">
      <c r="A4095" s="108" t="s">
        <v>1191</v>
      </c>
      <c r="B4095" s="109">
        <v>39892</v>
      </c>
      <c r="C4095" s="110">
        <v>2009</v>
      </c>
      <c r="D4095" s="111" t="s">
        <v>224</v>
      </c>
      <c r="E4095" s="111">
        <v>3</v>
      </c>
      <c r="F4095" s="111">
        <v>20</v>
      </c>
      <c r="G4095" s="111" t="s">
        <v>1343</v>
      </c>
      <c r="H4095" s="112">
        <v>37861</v>
      </c>
    </row>
    <row r="4096" spans="1:8" ht="15">
      <c r="A4096" s="108" t="s">
        <v>1191</v>
      </c>
      <c r="B4096" s="109">
        <v>39893</v>
      </c>
      <c r="C4096" s="110">
        <v>2009</v>
      </c>
      <c r="D4096" s="111" t="s">
        <v>224</v>
      </c>
      <c r="E4096" s="111">
        <v>3</v>
      </c>
      <c r="F4096" s="111">
        <v>21</v>
      </c>
      <c r="G4096" s="111" t="s">
        <v>1342</v>
      </c>
      <c r="H4096" s="112">
        <v>18560</v>
      </c>
    </row>
    <row r="4097" spans="1:8" ht="15">
      <c r="A4097" s="108" t="s">
        <v>1191</v>
      </c>
      <c r="B4097" s="109">
        <v>39894</v>
      </c>
      <c r="C4097" s="110">
        <v>2009</v>
      </c>
      <c r="D4097" s="111" t="s">
        <v>224</v>
      </c>
      <c r="E4097" s="111">
        <v>4</v>
      </c>
      <c r="F4097" s="111">
        <v>22</v>
      </c>
      <c r="G4097" s="111" t="s">
        <v>278</v>
      </c>
      <c r="H4097" s="112">
        <v>55723</v>
      </c>
    </row>
    <row r="4098" spans="1:8" ht="15">
      <c r="A4098" s="108" t="s">
        <v>1191</v>
      </c>
      <c r="B4098" s="109">
        <v>39895</v>
      </c>
      <c r="C4098" s="110">
        <v>2009</v>
      </c>
      <c r="D4098" s="111" t="s">
        <v>224</v>
      </c>
      <c r="E4098" s="111">
        <v>4</v>
      </c>
      <c r="F4098" s="111">
        <v>23</v>
      </c>
      <c r="G4098" s="111" t="s">
        <v>279</v>
      </c>
      <c r="H4098" s="112">
        <v>76468</v>
      </c>
    </row>
    <row r="4099" spans="1:8" ht="15">
      <c r="A4099" s="108" t="s">
        <v>1191</v>
      </c>
      <c r="B4099" s="109">
        <v>39896</v>
      </c>
      <c r="C4099" s="110">
        <v>2009</v>
      </c>
      <c r="D4099" s="111" t="s">
        <v>224</v>
      </c>
      <c r="E4099" s="111">
        <v>4</v>
      </c>
      <c r="F4099" s="111">
        <v>24</v>
      </c>
      <c r="G4099" s="111" t="s">
        <v>280</v>
      </c>
      <c r="H4099" s="112">
        <v>48400</v>
      </c>
    </row>
    <row r="4100" spans="1:8" ht="15">
      <c r="A4100" s="108" t="s">
        <v>1191</v>
      </c>
      <c r="B4100" s="109">
        <v>39897</v>
      </c>
      <c r="C4100" s="110">
        <v>2009</v>
      </c>
      <c r="D4100" s="111" t="s">
        <v>224</v>
      </c>
      <c r="E4100" s="111">
        <v>4</v>
      </c>
      <c r="F4100" s="111">
        <v>25</v>
      </c>
      <c r="G4100" s="111" t="s">
        <v>281</v>
      </c>
      <c r="H4100" s="112">
        <v>26777</v>
      </c>
    </row>
    <row r="4101" spans="1:8" ht="15">
      <c r="A4101" s="108" t="s">
        <v>1191</v>
      </c>
      <c r="B4101" s="109">
        <v>39898</v>
      </c>
      <c r="C4101" s="110">
        <v>2009</v>
      </c>
      <c r="D4101" s="111" t="s">
        <v>224</v>
      </c>
      <c r="E4101" s="111">
        <v>4</v>
      </c>
      <c r="F4101" s="111">
        <v>26</v>
      </c>
      <c r="G4101" s="111" t="s">
        <v>282</v>
      </c>
      <c r="H4101" s="112">
        <v>41439</v>
      </c>
    </row>
    <row r="4102" spans="1:8" ht="15">
      <c r="A4102" s="108" t="s">
        <v>1191</v>
      </c>
      <c r="B4102" s="109">
        <v>39899</v>
      </c>
      <c r="C4102" s="110">
        <v>2009</v>
      </c>
      <c r="D4102" s="111" t="s">
        <v>224</v>
      </c>
      <c r="E4102" s="111">
        <v>4</v>
      </c>
      <c r="F4102" s="111">
        <v>27</v>
      </c>
      <c r="G4102" s="111" t="s">
        <v>1343</v>
      </c>
      <c r="H4102" s="112">
        <v>25110</v>
      </c>
    </row>
    <row r="4103" spans="1:8" ht="15">
      <c r="A4103" s="108" t="s">
        <v>1191</v>
      </c>
      <c r="B4103" s="109">
        <v>39900</v>
      </c>
      <c r="C4103" s="110">
        <v>2009</v>
      </c>
      <c r="D4103" s="111" t="s">
        <v>224</v>
      </c>
      <c r="E4103" s="111">
        <v>4</v>
      </c>
      <c r="F4103" s="111">
        <v>28</v>
      </c>
      <c r="G4103" s="111" t="s">
        <v>1342</v>
      </c>
      <c r="H4103" s="112">
        <v>53082</v>
      </c>
    </row>
    <row r="4104" spans="1:8" ht="15">
      <c r="A4104" s="108" t="s">
        <v>1191</v>
      </c>
      <c r="B4104" s="109">
        <v>39901</v>
      </c>
      <c r="C4104" s="110">
        <v>2009</v>
      </c>
      <c r="D4104" s="111" t="s">
        <v>224</v>
      </c>
      <c r="E4104" s="111">
        <v>5</v>
      </c>
      <c r="F4104" s="111">
        <v>29</v>
      </c>
      <c r="G4104" s="111" t="s">
        <v>278</v>
      </c>
      <c r="H4104" s="112">
        <v>32123</v>
      </c>
    </row>
    <row r="4105" spans="1:8" ht="15">
      <c r="A4105" s="108" t="s">
        <v>1191</v>
      </c>
      <c r="B4105" s="109">
        <v>39902</v>
      </c>
      <c r="C4105" s="110">
        <v>2009</v>
      </c>
      <c r="D4105" s="111" t="s">
        <v>224</v>
      </c>
      <c r="E4105" s="111">
        <v>5</v>
      </c>
      <c r="F4105" s="111">
        <v>30</v>
      </c>
      <c r="G4105" s="111" t="s">
        <v>279</v>
      </c>
      <c r="H4105" s="112">
        <v>45673</v>
      </c>
    </row>
    <row r="4106" spans="1:8" ht="15">
      <c r="A4106" s="108" t="s">
        <v>1191</v>
      </c>
      <c r="B4106" s="109">
        <v>39903</v>
      </c>
      <c r="C4106" s="110">
        <v>2009</v>
      </c>
      <c r="D4106" s="111" t="s">
        <v>224</v>
      </c>
      <c r="E4106" s="111">
        <v>5</v>
      </c>
      <c r="F4106" s="111">
        <v>31</v>
      </c>
      <c r="G4106" s="111" t="s">
        <v>280</v>
      </c>
      <c r="H4106" s="112">
        <v>72364</v>
      </c>
    </row>
    <row r="4107" spans="1:8" ht="15">
      <c r="A4107" s="108" t="s">
        <v>1191</v>
      </c>
      <c r="B4107" s="109">
        <v>39904</v>
      </c>
      <c r="C4107" s="110">
        <v>2009</v>
      </c>
      <c r="D4107" s="111" t="s">
        <v>225</v>
      </c>
      <c r="E4107" s="111">
        <v>1</v>
      </c>
      <c r="F4107" s="111">
        <v>1</v>
      </c>
      <c r="G4107" s="111" t="s">
        <v>281</v>
      </c>
      <c r="H4107" s="112">
        <v>40801</v>
      </c>
    </row>
    <row r="4108" spans="1:8" ht="15">
      <c r="A4108" s="108" t="s">
        <v>1191</v>
      </c>
      <c r="B4108" s="109">
        <v>39905</v>
      </c>
      <c r="C4108" s="110">
        <v>2009</v>
      </c>
      <c r="D4108" s="111" t="s">
        <v>225</v>
      </c>
      <c r="E4108" s="111">
        <v>1</v>
      </c>
      <c r="F4108" s="111">
        <v>2</v>
      </c>
      <c r="G4108" s="111" t="s">
        <v>282</v>
      </c>
      <c r="H4108" s="112">
        <v>39995</v>
      </c>
    </row>
    <row r="4109" spans="1:8" ht="15">
      <c r="A4109" s="108" t="s">
        <v>1191</v>
      </c>
      <c r="B4109" s="109">
        <v>39906</v>
      </c>
      <c r="C4109" s="110">
        <v>2009</v>
      </c>
      <c r="D4109" s="111" t="s">
        <v>225</v>
      </c>
      <c r="E4109" s="111">
        <v>1</v>
      </c>
      <c r="F4109" s="111">
        <v>3</v>
      </c>
      <c r="G4109" s="111" t="s">
        <v>1343</v>
      </c>
      <c r="H4109" s="112">
        <v>54497</v>
      </c>
    </row>
    <row r="4110" spans="1:8" ht="15">
      <c r="A4110" s="108" t="s">
        <v>1191</v>
      </c>
      <c r="B4110" s="109">
        <v>39907</v>
      </c>
      <c r="C4110" s="110">
        <v>2009</v>
      </c>
      <c r="D4110" s="111" t="s">
        <v>225</v>
      </c>
      <c r="E4110" s="111">
        <v>1</v>
      </c>
      <c r="F4110" s="111">
        <v>4</v>
      </c>
      <c r="G4110" s="111" t="s">
        <v>1342</v>
      </c>
      <c r="H4110" s="112">
        <v>16467</v>
      </c>
    </row>
    <row r="4111" spans="1:8" ht="15">
      <c r="A4111" s="108" t="s">
        <v>1191</v>
      </c>
      <c r="B4111" s="109">
        <v>39908</v>
      </c>
      <c r="C4111" s="110">
        <v>2009</v>
      </c>
      <c r="D4111" s="111" t="s">
        <v>225</v>
      </c>
      <c r="E4111" s="111">
        <v>1</v>
      </c>
      <c r="F4111" s="111">
        <v>5</v>
      </c>
      <c r="G4111" s="111" t="s">
        <v>278</v>
      </c>
      <c r="H4111" s="112">
        <v>19028</v>
      </c>
    </row>
    <row r="4112" spans="1:8" ht="15">
      <c r="A4112" s="108" t="s">
        <v>1191</v>
      </c>
      <c r="B4112" s="109">
        <v>39909</v>
      </c>
      <c r="C4112" s="110">
        <v>2009</v>
      </c>
      <c r="D4112" s="111" t="s">
        <v>225</v>
      </c>
      <c r="E4112" s="111">
        <v>1</v>
      </c>
      <c r="F4112" s="111">
        <v>6</v>
      </c>
      <c r="G4112" s="111" t="s">
        <v>279</v>
      </c>
      <c r="H4112" s="112">
        <v>19151</v>
      </c>
    </row>
    <row r="4113" spans="1:8" ht="15">
      <c r="A4113" s="108" t="s">
        <v>1191</v>
      </c>
      <c r="B4113" s="109">
        <v>39910</v>
      </c>
      <c r="C4113" s="110">
        <v>2009</v>
      </c>
      <c r="D4113" s="111" t="s">
        <v>225</v>
      </c>
      <c r="E4113" s="111">
        <v>1</v>
      </c>
      <c r="F4113" s="111">
        <v>7</v>
      </c>
      <c r="G4113" s="111" t="s">
        <v>280</v>
      </c>
      <c r="H4113" s="112">
        <v>84554</v>
      </c>
    </row>
    <row r="4114" spans="1:8" ht="15">
      <c r="A4114" s="108" t="s">
        <v>1191</v>
      </c>
      <c r="B4114" s="109">
        <v>39911</v>
      </c>
      <c r="C4114" s="110">
        <v>2009</v>
      </c>
      <c r="D4114" s="111" t="s">
        <v>225</v>
      </c>
      <c r="E4114" s="111">
        <v>2</v>
      </c>
      <c r="F4114" s="111">
        <v>8</v>
      </c>
      <c r="G4114" s="111" t="s">
        <v>281</v>
      </c>
      <c r="H4114" s="112">
        <v>62757</v>
      </c>
    </row>
    <row r="4115" spans="1:8" ht="15">
      <c r="A4115" s="108" t="s">
        <v>1191</v>
      </c>
      <c r="B4115" s="109">
        <v>39912</v>
      </c>
      <c r="C4115" s="110">
        <v>2009</v>
      </c>
      <c r="D4115" s="111" t="s">
        <v>225</v>
      </c>
      <c r="E4115" s="111">
        <v>2</v>
      </c>
      <c r="F4115" s="111">
        <v>9</v>
      </c>
      <c r="G4115" s="111" t="s">
        <v>282</v>
      </c>
      <c r="H4115" s="112">
        <v>33299</v>
      </c>
    </row>
    <row r="4116" spans="1:8" ht="15">
      <c r="A4116" s="108" t="s">
        <v>1191</v>
      </c>
      <c r="B4116" s="109">
        <v>39913</v>
      </c>
      <c r="C4116" s="110">
        <v>2009</v>
      </c>
      <c r="D4116" s="111" t="s">
        <v>225</v>
      </c>
      <c r="E4116" s="111">
        <v>2</v>
      </c>
      <c r="F4116" s="111">
        <v>10</v>
      </c>
      <c r="G4116" s="111" t="s">
        <v>1343</v>
      </c>
      <c r="H4116" s="112">
        <v>25025</v>
      </c>
    </row>
    <row r="4117" spans="1:8" ht="15">
      <c r="A4117" s="108" t="s">
        <v>1191</v>
      </c>
      <c r="B4117" s="109">
        <v>39914</v>
      </c>
      <c r="C4117" s="110">
        <v>2009</v>
      </c>
      <c r="D4117" s="111" t="s">
        <v>225</v>
      </c>
      <c r="E4117" s="111">
        <v>2</v>
      </c>
      <c r="F4117" s="111">
        <v>11</v>
      </c>
      <c r="G4117" s="111" t="s">
        <v>1342</v>
      </c>
      <c r="H4117" s="112">
        <v>14465</v>
      </c>
    </row>
    <row r="4118" spans="1:8" ht="15">
      <c r="A4118" s="108" t="s">
        <v>1191</v>
      </c>
      <c r="B4118" s="109">
        <v>39915</v>
      </c>
      <c r="C4118" s="110">
        <v>2009</v>
      </c>
      <c r="D4118" s="111" t="s">
        <v>225</v>
      </c>
      <c r="E4118" s="111">
        <v>2</v>
      </c>
      <c r="F4118" s="111">
        <v>12</v>
      </c>
      <c r="G4118" s="111" t="s">
        <v>278</v>
      </c>
      <c r="H4118" s="112">
        <v>39566</v>
      </c>
    </row>
    <row r="4119" spans="1:8" ht="15">
      <c r="A4119" s="108" t="s">
        <v>1191</v>
      </c>
      <c r="B4119" s="109">
        <v>39916</v>
      </c>
      <c r="C4119" s="110">
        <v>2009</v>
      </c>
      <c r="D4119" s="111" t="s">
        <v>225</v>
      </c>
      <c r="E4119" s="111">
        <v>2</v>
      </c>
      <c r="F4119" s="111">
        <v>13</v>
      </c>
      <c r="G4119" s="111" t="s">
        <v>279</v>
      </c>
      <c r="H4119" s="112">
        <v>21827</v>
      </c>
    </row>
    <row r="4120" spans="1:8" ht="15">
      <c r="A4120" s="108" t="s">
        <v>1191</v>
      </c>
      <c r="B4120" s="109">
        <v>39917</v>
      </c>
      <c r="C4120" s="110">
        <v>2009</v>
      </c>
      <c r="D4120" s="111" t="s">
        <v>225</v>
      </c>
      <c r="E4120" s="111">
        <v>2</v>
      </c>
      <c r="F4120" s="111">
        <v>14</v>
      </c>
      <c r="G4120" s="111" t="s">
        <v>280</v>
      </c>
      <c r="H4120" s="112">
        <v>62939</v>
      </c>
    </row>
    <row r="4121" spans="1:8" ht="15">
      <c r="A4121" s="108" t="s">
        <v>1191</v>
      </c>
      <c r="B4121" s="109">
        <v>39918</v>
      </c>
      <c r="C4121" s="110">
        <v>2009</v>
      </c>
      <c r="D4121" s="111" t="s">
        <v>225</v>
      </c>
      <c r="E4121" s="111">
        <v>3</v>
      </c>
      <c r="F4121" s="111">
        <v>15</v>
      </c>
      <c r="G4121" s="111" t="s">
        <v>281</v>
      </c>
      <c r="H4121" s="112">
        <v>30031</v>
      </c>
    </row>
    <row r="4122" spans="1:8" ht="15">
      <c r="A4122" s="108" t="s">
        <v>1191</v>
      </c>
      <c r="B4122" s="109">
        <v>39919</v>
      </c>
      <c r="C4122" s="110">
        <v>2009</v>
      </c>
      <c r="D4122" s="111" t="s">
        <v>225</v>
      </c>
      <c r="E4122" s="111">
        <v>3</v>
      </c>
      <c r="F4122" s="111">
        <v>16</v>
      </c>
      <c r="G4122" s="111" t="s">
        <v>282</v>
      </c>
      <c r="H4122" s="112">
        <v>35984</v>
      </c>
    </row>
    <row r="4123" spans="1:8" ht="15">
      <c r="A4123" s="108" t="s">
        <v>1191</v>
      </c>
      <c r="B4123" s="109">
        <v>39920</v>
      </c>
      <c r="C4123" s="110">
        <v>2009</v>
      </c>
      <c r="D4123" s="111" t="s">
        <v>225</v>
      </c>
      <c r="E4123" s="111">
        <v>3</v>
      </c>
      <c r="F4123" s="111">
        <v>17</v>
      </c>
      <c r="G4123" s="111" t="s">
        <v>1343</v>
      </c>
      <c r="H4123" s="112">
        <v>35285</v>
      </c>
    </row>
    <row r="4124" spans="1:8" ht="15">
      <c r="A4124" s="108" t="s">
        <v>1191</v>
      </c>
      <c r="B4124" s="109">
        <v>39921</v>
      </c>
      <c r="C4124" s="110">
        <v>2009</v>
      </c>
      <c r="D4124" s="111" t="s">
        <v>225</v>
      </c>
      <c r="E4124" s="111">
        <v>3</v>
      </c>
      <c r="F4124" s="111">
        <v>18</v>
      </c>
      <c r="G4124" s="111" t="s">
        <v>1342</v>
      </c>
      <c r="H4124" s="112">
        <v>51148</v>
      </c>
    </row>
    <row r="4125" spans="1:8" ht="15">
      <c r="A4125" s="108" t="s">
        <v>1191</v>
      </c>
      <c r="B4125" s="109">
        <v>39922</v>
      </c>
      <c r="C4125" s="110">
        <v>2009</v>
      </c>
      <c r="D4125" s="111" t="s">
        <v>225</v>
      </c>
      <c r="E4125" s="111">
        <v>3</v>
      </c>
      <c r="F4125" s="111">
        <v>19</v>
      </c>
      <c r="G4125" s="111" t="s">
        <v>278</v>
      </c>
      <c r="H4125" s="112">
        <v>51869</v>
      </c>
    </row>
    <row r="4126" spans="1:8" ht="15">
      <c r="A4126" s="108" t="s">
        <v>1191</v>
      </c>
      <c r="B4126" s="109">
        <v>39923</v>
      </c>
      <c r="C4126" s="110">
        <v>2009</v>
      </c>
      <c r="D4126" s="111" t="s">
        <v>225</v>
      </c>
      <c r="E4126" s="111">
        <v>3</v>
      </c>
      <c r="F4126" s="111">
        <v>20</v>
      </c>
      <c r="G4126" s="111" t="s">
        <v>279</v>
      </c>
      <c r="H4126" s="112">
        <v>20879</v>
      </c>
    </row>
    <row r="4127" spans="1:8" ht="15">
      <c r="A4127" s="108" t="s">
        <v>1191</v>
      </c>
      <c r="B4127" s="109">
        <v>39924</v>
      </c>
      <c r="C4127" s="110">
        <v>2009</v>
      </c>
      <c r="D4127" s="111" t="s">
        <v>225</v>
      </c>
      <c r="E4127" s="111">
        <v>3</v>
      </c>
      <c r="F4127" s="111">
        <v>21</v>
      </c>
      <c r="G4127" s="111" t="s">
        <v>280</v>
      </c>
      <c r="H4127" s="112">
        <v>81392</v>
      </c>
    </row>
    <row r="4128" spans="1:8" ht="15">
      <c r="A4128" s="108" t="s">
        <v>1191</v>
      </c>
      <c r="B4128" s="109">
        <v>39925</v>
      </c>
      <c r="C4128" s="110">
        <v>2009</v>
      </c>
      <c r="D4128" s="111" t="s">
        <v>225</v>
      </c>
      <c r="E4128" s="111">
        <v>4</v>
      </c>
      <c r="F4128" s="111">
        <v>22</v>
      </c>
      <c r="G4128" s="111" t="s">
        <v>281</v>
      </c>
      <c r="H4128" s="112">
        <v>40014</v>
      </c>
    </row>
    <row r="4129" spans="1:8" ht="15">
      <c r="A4129" s="108" t="s">
        <v>1191</v>
      </c>
      <c r="B4129" s="109">
        <v>39926</v>
      </c>
      <c r="C4129" s="110">
        <v>2009</v>
      </c>
      <c r="D4129" s="111" t="s">
        <v>225</v>
      </c>
      <c r="E4129" s="111">
        <v>4</v>
      </c>
      <c r="F4129" s="111">
        <v>23</v>
      </c>
      <c r="G4129" s="111" t="s">
        <v>282</v>
      </c>
      <c r="H4129" s="112">
        <v>64790</v>
      </c>
    </row>
    <row r="4130" spans="1:8" ht="15">
      <c r="A4130" s="108" t="s">
        <v>1191</v>
      </c>
      <c r="B4130" s="109">
        <v>39927</v>
      </c>
      <c r="C4130" s="110">
        <v>2009</v>
      </c>
      <c r="D4130" s="111" t="s">
        <v>225</v>
      </c>
      <c r="E4130" s="111">
        <v>4</v>
      </c>
      <c r="F4130" s="111">
        <v>24</v>
      </c>
      <c r="G4130" s="111" t="s">
        <v>1343</v>
      </c>
      <c r="H4130" s="112">
        <v>72941</v>
      </c>
    </row>
    <row r="4131" spans="1:8" ht="15">
      <c r="A4131" s="108" t="s">
        <v>1191</v>
      </c>
      <c r="B4131" s="109">
        <v>39928</v>
      </c>
      <c r="C4131" s="110">
        <v>2009</v>
      </c>
      <c r="D4131" s="111" t="s">
        <v>225</v>
      </c>
      <c r="E4131" s="111">
        <v>4</v>
      </c>
      <c r="F4131" s="111">
        <v>25</v>
      </c>
      <c r="G4131" s="111" t="s">
        <v>1342</v>
      </c>
      <c r="H4131" s="112">
        <v>81190</v>
      </c>
    </row>
    <row r="4132" spans="1:8" ht="15">
      <c r="A4132" s="108" t="s">
        <v>1191</v>
      </c>
      <c r="B4132" s="109">
        <v>39929</v>
      </c>
      <c r="C4132" s="110">
        <v>2009</v>
      </c>
      <c r="D4132" s="111" t="s">
        <v>225</v>
      </c>
      <c r="E4132" s="111">
        <v>4</v>
      </c>
      <c r="F4132" s="111">
        <v>26</v>
      </c>
      <c r="G4132" s="111" t="s">
        <v>278</v>
      </c>
      <c r="H4132" s="112">
        <v>39019</v>
      </c>
    </row>
    <row r="4133" spans="1:8" ht="15">
      <c r="A4133" s="108" t="s">
        <v>1191</v>
      </c>
      <c r="B4133" s="109">
        <v>39930</v>
      </c>
      <c r="C4133" s="110">
        <v>2009</v>
      </c>
      <c r="D4133" s="111" t="s">
        <v>225</v>
      </c>
      <c r="E4133" s="111">
        <v>4</v>
      </c>
      <c r="F4133" s="111">
        <v>27</v>
      </c>
      <c r="G4133" s="111" t="s">
        <v>279</v>
      </c>
      <c r="H4133" s="112">
        <v>69675</v>
      </c>
    </row>
    <row r="4134" spans="1:8" ht="15">
      <c r="A4134" s="108" t="s">
        <v>1191</v>
      </c>
      <c r="B4134" s="109">
        <v>39931</v>
      </c>
      <c r="C4134" s="110">
        <v>2009</v>
      </c>
      <c r="D4134" s="111" t="s">
        <v>225</v>
      </c>
      <c r="E4134" s="111">
        <v>4</v>
      </c>
      <c r="F4134" s="111">
        <v>28</v>
      </c>
      <c r="G4134" s="111" t="s">
        <v>280</v>
      </c>
      <c r="H4134" s="112">
        <v>34561</v>
      </c>
    </row>
    <row r="4135" spans="1:8" ht="15">
      <c r="A4135" s="108" t="s">
        <v>1191</v>
      </c>
      <c r="B4135" s="109">
        <v>39932</v>
      </c>
      <c r="C4135" s="110">
        <v>2009</v>
      </c>
      <c r="D4135" s="111" t="s">
        <v>225</v>
      </c>
      <c r="E4135" s="111">
        <v>5</v>
      </c>
      <c r="F4135" s="111">
        <v>29</v>
      </c>
      <c r="G4135" s="111" t="s">
        <v>281</v>
      </c>
      <c r="H4135" s="112">
        <v>65093</v>
      </c>
    </row>
    <row r="4136" spans="1:8" ht="15">
      <c r="A4136" s="108" t="s">
        <v>1191</v>
      </c>
      <c r="B4136" s="109">
        <v>39933</v>
      </c>
      <c r="C4136" s="110">
        <v>2009</v>
      </c>
      <c r="D4136" s="111" t="s">
        <v>225</v>
      </c>
      <c r="E4136" s="111">
        <v>5</v>
      </c>
      <c r="F4136" s="111">
        <v>30</v>
      </c>
      <c r="G4136" s="111" t="s">
        <v>282</v>
      </c>
      <c r="H4136" s="112">
        <v>87560</v>
      </c>
    </row>
    <row r="4137" spans="1:8" ht="15">
      <c r="A4137" s="108" t="s">
        <v>1191</v>
      </c>
      <c r="B4137" s="109">
        <v>39934</v>
      </c>
      <c r="C4137" s="110">
        <v>2009</v>
      </c>
      <c r="D4137" s="111" t="s">
        <v>226</v>
      </c>
      <c r="E4137" s="111">
        <v>1</v>
      </c>
      <c r="F4137" s="111">
        <v>1</v>
      </c>
      <c r="G4137" s="111" t="s">
        <v>1343</v>
      </c>
      <c r="H4137" s="112">
        <v>69021</v>
      </c>
    </row>
    <row r="4138" spans="1:8" ht="15">
      <c r="A4138" s="108" t="s">
        <v>1191</v>
      </c>
      <c r="B4138" s="109">
        <v>39935</v>
      </c>
      <c r="C4138" s="110">
        <v>2009</v>
      </c>
      <c r="D4138" s="111" t="s">
        <v>226</v>
      </c>
      <c r="E4138" s="111">
        <v>1</v>
      </c>
      <c r="F4138" s="111">
        <v>2</v>
      </c>
      <c r="G4138" s="111" t="s">
        <v>1342</v>
      </c>
      <c r="H4138" s="112">
        <v>30486</v>
      </c>
    </row>
    <row r="4139" spans="1:8" ht="15">
      <c r="A4139" s="108" t="s">
        <v>1191</v>
      </c>
      <c r="B4139" s="109">
        <v>39936</v>
      </c>
      <c r="C4139" s="110">
        <v>2009</v>
      </c>
      <c r="D4139" s="111" t="s">
        <v>226</v>
      </c>
      <c r="E4139" s="111">
        <v>1</v>
      </c>
      <c r="F4139" s="111">
        <v>3</v>
      </c>
      <c r="G4139" s="111" t="s">
        <v>278</v>
      </c>
      <c r="H4139" s="112">
        <v>68659</v>
      </c>
    </row>
    <row r="4140" spans="1:8" ht="15">
      <c r="A4140" s="108" t="s">
        <v>1191</v>
      </c>
      <c r="B4140" s="109">
        <v>39937</v>
      </c>
      <c r="C4140" s="110">
        <v>2009</v>
      </c>
      <c r="D4140" s="111" t="s">
        <v>226</v>
      </c>
      <c r="E4140" s="111">
        <v>1</v>
      </c>
      <c r="F4140" s="111">
        <v>4</v>
      </c>
      <c r="G4140" s="111" t="s">
        <v>279</v>
      </c>
      <c r="H4140" s="112">
        <v>39933</v>
      </c>
    </row>
    <row r="4141" spans="1:8" ht="15">
      <c r="A4141" s="108" t="s">
        <v>1191</v>
      </c>
      <c r="B4141" s="109">
        <v>39938</v>
      </c>
      <c r="C4141" s="110">
        <v>2009</v>
      </c>
      <c r="D4141" s="111" t="s">
        <v>226</v>
      </c>
      <c r="E4141" s="111">
        <v>1</v>
      </c>
      <c r="F4141" s="111">
        <v>5</v>
      </c>
      <c r="G4141" s="111" t="s">
        <v>280</v>
      </c>
      <c r="H4141" s="112">
        <v>48139</v>
      </c>
    </row>
    <row r="4142" spans="1:8" ht="15">
      <c r="A4142" s="108" t="s">
        <v>1191</v>
      </c>
      <c r="B4142" s="109">
        <v>39939</v>
      </c>
      <c r="C4142" s="110">
        <v>2009</v>
      </c>
      <c r="D4142" s="111" t="s">
        <v>226</v>
      </c>
      <c r="E4142" s="111">
        <v>1</v>
      </c>
      <c r="F4142" s="111">
        <v>6</v>
      </c>
      <c r="G4142" s="111" t="s">
        <v>281</v>
      </c>
      <c r="H4142" s="112">
        <v>43782</v>
      </c>
    </row>
    <row r="4143" spans="1:8" ht="15">
      <c r="A4143" s="108" t="s">
        <v>1191</v>
      </c>
      <c r="B4143" s="109">
        <v>39940</v>
      </c>
      <c r="C4143" s="110">
        <v>2009</v>
      </c>
      <c r="D4143" s="111" t="s">
        <v>226</v>
      </c>
      <c r="E4143" s="111">
        <v>1</v>
      </c>
      <c r="F4143" s="111">
        <v>7</v>
      </c>
      <c r="G4143" s="111" t="s">
        <v>282</v>
      </c>
      <c r="H4143" s="112">
        <v>31333</v>
      </c>
    </row>
    <row r="4144" spans="1:8" ht="15">
      <c r="A4144" s="108" t="s">
        <v>1191</v>
      </c>
      <c r="B4144" s="109">
        <v>39941</v>
      </c>
      <c r="C4144" s="110">
        <v>2009</v>
      </c>
      <c r="D4144" s="111" t="s">
        <v>226</v>
      </c>
      <c r="E4144" s="111">
        <v>2</v>
      </c>
      <c r="F4144" s="111">
        <v>8</v>
      </c>
      <c r="G4144" s="111" t="s">
        <v>1343</v>
      </c>
      <c r="H4144" s="112">
        <v>17993</v>
      </c>
    </row>
    <row r="4145" spans="1:8" ht="15">
      <c r="A4145" s="108" t="s">
        <v>1191</v>
      </c>
      <c r="B4145" s="109">
        <v>39942</v>
      </c>
      <c r="C4145" s="110">
        <v>2009</v>
      </c>
      <c r="D4145" s="111" t="s">
        <v>226</v>
      </c>
      <c r="E4145" s="111">
        <v>2</v>
      </c>
      <c r="F4145" s="111">
        <v>9</v>
      </c>
      <c r="G4145" s="111" t="s">
        <v>1342</v>
      </c>
      <c r="H4145" s="112">
        <v>39391</v>
      </c>
    </row>
    <row r="4146" spans="1:8" ht="15">
      <c r="A4146" s="108" t="s">
        <v>1191</v>
      </c>
      <c r="B4146" s="109">
        <v>39943</v>
      </c>
      <c r="C4146" s="110">
        <v>2009</v>
      </c>
      <c r="D4146" s="111" t="s">
        <v>226</v>
      </c>
      <c r="E4146" s="111">
        <v>2</v>
      </c>
      <c r="F4146" s="111">
        <v>10</v>
      </c>
      <c r="G4146" s="111" t="s">
        <v>278</v>
      </c>
      <c r="H4146" s="112">
        <v>19352</v>
      </c>
    </row>
    <row r="4147" spans="1:8" ht="15">
      <c r="A4147" s="108" t="s">
        <v>1191</v>
      </c>
      <c r="B4147" s="109">
        <v>39944</v>
      </c>
      <c r="C4147" s="110">
        <v>2009</v>
      </c>
      <c r="D4147" s="111" t="s">
        <v>226</v>
      </c>
      <c r="E4147" s="111">
        <v>2</v>
      </c>
      <c r="F4147" s="111">
        <v>11</v>
      </c>
      <c r="G4147" s="111" t="s">
        <v>279</v>
      </c>
      <c r="H4147" s="112">
        <v>41514</v>
      </c>
    </row>
    <row r="4148" spans="1:8" ht="15">
      <c r="A4148" s="108" t="s">
        <v>1191</v>
      </c>
      <c r="B4148" s="109">
        <v>39945</v>
      </c>
      <c r="C4148" s="110">
        <v>2009</v>
      </c>
      <c r="D4148" s="111" t="s">
        <v>226</v>
      </c>
      <c r="E4148" s="111">
        <v>2</v>
      </c>
      <c r="F4148" s="111">
        <v>12</v>
      </c>
      <c r="G4148" s="111" t="s">
        <v>280</v>
      </c>
      <c r="H4148" s="112">
        <v>27096</v>
      </c>
    </row>
    <row r="4149" spans="1:8" ht="15">
      <c r="A4149" s="108" t="s">
        <v>1191</v>
      </c>
      <c r="B4149" s="109">
        <v>39946</v>
      </c>
      <c r="C4149" s="110">
        <v>2009</v>
      </c>
      <c r="D4149" s="111" t="s">
        <v>226</v>
      </c>
      <c r="E4149" s="111">
        <v>2</v>
      </c>
      <c r="F4149" s="111">
        <v>13</v>
      </c>
      <c r="G4149" s="111" t="s">
        <v>281</v>
      </c>
      <c r="H4149" s="112">
        <v>63634</v>
      </c>
    </row>
    <row r="4150" spans="1:8" ht="15">
      <c r="A4150" s="108" t="s">
        <v>1191</v>
      </c>
      <c r="B4150" s="109">
        <v>39947</v>
      </c>
      <c r="C4150" s="110">
        <v>2009</v>
      </c>
      <c r="D4150" s="111" t="s">
        <v>226</v>
      </c>
      <c r="E4150" s="111">
        <v>2</v>
      </c>
      <c r="F4150" s="111">
        <v>14</v>
      </c>
      <c r="G4150" s="111" t="s">
        <v>282</v>
      </c>
      <c r="H4150" s="112">
        <v>70758</v>
      </c>
    </row>
    <row r="4151" spans="1:8" ht="15">
      <c r="A4151" s="108" t="s">
        <v>1191</v>
      </c>
      <c r="B4151" s="109">
        <v>39948</v>
      </c>
      <c r="C4151" s="110">
        <v>2009</v>
      </c>
      <c r="D4151" s="111" t="s">
        <v>226</v>
      </c>
      <c r="E4151" s="111">
        <v>3</v>
      </c>
      <c r="F4151" s="111">
        <v>15</v>
      </c>
      <c r="G4151" s="111" t="s">
        <v>1343</v>
      </c>
      <c r="H4151" s="112">
        <v>35953</v>
      </c>
    </row>
    <row r="4152" spans="1:8" ht="15">
      <c r="A4152" s="108" t="s">
        <v>1191</v>
      </c>
      <c r="B4152" s="109">
        <v>39949</v>
      </c>
      <c r="C4152" s="110">
        <v>2009</v>
      </c>
      <c r="D4152" s="111" t="s">
        <v>226</v>
      </c>
      <c r="E4152" s="111">
        <v>3</v>
      </c>
      <c r="F4152" s="111">
        <v>16</v>
      </c>
      <c r="G4152" s="111" t="s">
        <v>1342</v>
      </c>
      <c r="H4152" s="112">
        <v>54528</v>
      </c>
    </row>
    <row r="4153" spans="1:8" ht="15">
      <c r="A4153" s="108" t="s">
        <v>1191</v>
      </c>
      <c r="B4153" s="109">
        <v>39950</v>
      </c>
      <c r="C4153" s="110">
        <v>2009</v>
      </c>
      <c r="D4153" s="111" t="s">
        <v>226</v>
      </c>
      <c r="E4153" s="111">
        <v>3</v>
      </c>
      <c r="F4153" s="111">
        <v>17</v>
      </c>
      <c r="G4153" s="111" t="s">
        <v>278</v>
      </c>
      <c r="H4153" s="112">
        <v>47113</v>
      </c>
    </row>
    <row r="4154" spans="1:8" ht="15">
      <c r="A4154" s="108" t="s">
        <v>1191</v>
      </c>
      <c r="B4154" s="109">
        <v>39951</v>
      </c>
      <c r="C4154" s="110">
        <v>2009</v>
      </c>
      <c r="D4154" s="111" t="s">
        <v>226</v>
      </c>
      <c r="E4154" s="111">
        <v>3</v>
      </c>
      <c r="F4154" s="111">
        <v>18</v>
      </c>
      <c r="G4154" s="111" t="s">
        <v>279</v>
      </c>
      <c r="H4154" s="112">
        <v>18561</v>
      </c>
    </row>
    <row r="4155" spans="1:8" ht="15">
      <c r="A4155" s="108" t="s">
        <v>1191</v>
      </c>
      <c r="B4155" s="109">
        <v>39952</v>
      </c>
      <c r="C4155" s="110">
        <v>2009</v>
      </c>
      <c r="D4155" s="111" t="s">
        <v>226</v>
      </c>
      <c r="E4155" s="111">
        <v>3</v>
      </c>
      <c r="F4155" s="111">
        <v>19</v>
      </c>
      <c r="G4155" s="111" t="s">
        <v>280</v>
      </c>
      <c r="H4155" s="112">
        <v>83193</v>
      </c>
    </row>
    <row r="4156" spans="1:8" ht="15">
      <c r="A4156" s="108" t="s">
        <v>1191</v>
      </c>
      <c r="B4156" s="109">
        <v>39953</v>
      </c>
      <c r="C4156" s="110">
        <v>2009</v>
      </c>
      <c r="D4156" s="111" t="s">
        <v>226</v>
      </c>
      <c r="E4156" s="111">
        <v>3</v>
      </c>
      <c r="F4156" s="111">
        <v>20</v>
      </c>
      <c r="G4156" s="111" t="s">
        <v>281</v>
      </c>
      <c r="H4156" s="112">
        <v>88336</v>
      </c>
    </row>
    <row r="4157" spans="1:8" ht="15">
      <c r="A4157" s="108" t="s">
        <v>1191</v>
      </c>
      <c r="B4157" s="109">
        <v>39954</v>
      </c>
      <c r="C4157" s="110">
        <v>2009</v>
      </c>
      <c r="D4157" s="111" t="s">
        <v>226</v>
      </c>
      <c r="E4157" s="111">
        <v>3</v>
      </c>
      <c r="F4157" s="111">
        <v>21</v>
      </c>
      <c r="G4157" s="111" t="s">
        <v>282</v>
      </c>
      <c r="H4157" s="112">
        <v>42869</v>
      </c>
    </row>
    <row r="4158" spans="1:8" ht="15">
      <c r="A4158" s="108" t="s">
        <v>1191</v>
      </c>
      <c r="B4158" s="109">
        <v>39955</v>
      </c>
      <c r="C4158" s="110">
        <v>2009</v>
      </c>
      <c r="D4158" s="111" t="s">
        <v>226</v>
      </c>
      <c r="E4158" s="111">
        <v>4</v>
      </c>
      <c r="F4158" s="111">
        <v>22</v>
      </c>
      <c r="G4158" s="111" t="s">
        <v>1343</v>
      </c>
      <c r="H4158" s="112">
        <v>60286</v>
      </c>
    </row>
    <row r="4159" spans="1:8" ht="15">
      <c r="A4159" s="108" t="s">
        <v>1191</v>
      </c>
      <c r="B4159" s="109">
        <v>39956</v>
      </c>
      <c r="C4159" s="110">
        <v>2009</v>
      </c>
      <c r="D4159" s="111" t="s">
        <v>226</v>
      </c>
      <c r="E4159" s="111">
        <v>4</v>
      </c>
      <c r="F4159" s="111">
        <v>23</v>
      </c>
      <c r="G4159" s="111" t="s">
        <v>1342</v>
      </c>
      <c r="H4159" s="112">
        <v>59975</v>
      </c>
    </row>
    <row r="4160" spans="1:8" ht="15">
      <c r="A4160" s="108" t="s">
        <v>1191</v>
      </c>
      <c r="B4160" s="109">
        <v>39957</v>
      </c>
      <c r="C4160" s="110">
        <v>2009</v>
      </c>
      <c r="D4160" s="111" t="s">
        <v>226</v>
      </c>
      <c r="E4160" s="111">
        <v>4</v>
      </c>
      <c r="F4160" s="111">
        <v>24</v>
      </c>
      <c r="G4160" s="111" t="s">
        <v>278</v>
      </c>
      <c r="H4160" s="112">
        <v>74494</v>
      </c>
    </row>
    <row r="4161" spans="1:8" ht="15">
      <c r="A4161" s="108" t="s">
        <v>1191</v>
      </c>
      <c r="B4161" s="109">
        <v>39958</v>
      </c>
      <c r="C4161" s="110">
        <v>2009</v>
      </c>
      <c r="D4161" s="111" t="s">
        <v>226</v>
      </c>
      <c r="E4161" s="111">
        <v>4</v>
      </c>
      <c r="F4161" s="111">
        <v>25</v>
      </c>
      <c r="G4161" s="111" t="s">
        <v>279</v>
      </c>
      <c r="H4161" s="112">
        <v>30630</v>
      </c>
    </row>
    <row r="4162" spans="1:8" ht="15">
      <c r="A4162" s="108" t="s">
        <v>1191</v>
      </c>
      <c r="B4162" s="109">
        <v>39959</v>
      </c>
      <c r="C4162" s="110">
        <v>2009</v>
      </c>
      <c r="D4162" s="111" t="s">
        <v>226</v>
      </c>
      <c r="E4162" s="111">
        <v>4</v>
      </c>
      <c r="F4162" s="111">
        <v>26</v>
      </c>
      <c r="G4162" s="111" t="s">
        <v>280</v>
      </c>
      <c r="H4162" s="112">
        <v>27784</v>
      </c>
    </row>
    <row r="4163" spans="1:8" ht="15">
      <c r="A4163" s="108" t="s">
        <v>1191</v>
      </c>
      <c r="B4163" s="109">
        <v>39960</v>
      </c>
      <c r="C4163" s="110">
        <v>2009</v>
      </c>
      <c r="D4163" s="111" t="s">
        <v>226</v>
      </c>
      <c r="E4163" s="111">
        <v>4</v>
      </c>
      <c r="F4163" s="111">
        <v>27</v>
      </c>
      <c r="G4163" s="111" t="s">
        <v>281</v>
      </c>
      <c r="H4163" s="112">
        <v>52397</v>
      </c>
    </row>
    <row r="4164" spans="1:8" ht="15">
      <c r="A4164" s="108" t="s">
        <v>1191</v>
      </c>
      <c r="B4164" s="109">
        <v>39961</v>
      </c>
      <c r="C4164" s="110">
        <v>2009</v>
      </c>
      <c r="D4164" s="111" t="s">
        <v>226</v>
      </c>
      <c r="E4164" s="111">
        <v>4</v>
      </c>
      <c r="F4164" s="111">
        <v>28</v>
      </c>
      <c r="G4164" s="111" t="s">
        <v>282</v>
      </c>
      <c r="H4164" s="112">
        <v>53694</v>
      </c>
    </row>
    <row r="4165" spans="1:8" ht="15">
      <c r="A4165" s="108" t="s">
        <v>1191</v>
      </c>
      <c r="B4165" s="109">
        <v>39962</v>
      </c>
      <c r="C4165" s="110">
        <v>2009</v>
      </c>
      <c r="D4165" s="111" t="s">
        <v>226</v>
      </c>
      <c r="E4165" s="111">
        <v>5</v>
      </c>
      <c r="F4165" s="111">
        <v>29</v>
      </c>
      <c r="G4165" s="111" t="s">
        <v>1343</v>
      </c>
      <c r="H4165" s="112">
        <v>72608</v>
      </c>
    </row>
    <row r="4166" spans="1:8" ht="15">
      <c r="A4166" s="108" t="s">
        <v>1191</v>
      </c>
      <c r="B4166" s="109">
        <v>39963</v>
      </c>
      <c r="C4166" s="110">
        <v>2009</v>
      </c>
      <c r="D4166" s="111" t="s">
        <v>226</v>
      </c>
      <c r="E4166" s="111">
        <v>5</v>
      </c>
      <c r="F4166" s="111">
        <v>30</v>
      </c>
      <c r="G4166" s="111" t="s">
        <v>1342</v>
      </c>
      <c r="H4166" s="112">
        <v>74604</v>
      </c>
    </row>
    <row r="4167" spans="1:8" ht="15">
      <c r="A4167" s="108" t="s">
        <v>1191</v>
      </c>
      <c r="B4167" s="109">
        <v>39964</v>
      </c>
      <c r="C4167" s="110">
        <v>2009</v>
      </c>
      <c r="D4167" s="111" t="s">
        <v>226</v>
      </c>
      <c r="E4167" s="111">
        <v>5</v>
      </c>
      <c r="F4167" s="111">
        <v>31</v>
      </c>
      <c r="G4167" s="111" t="s">
        <v>278</v>
      </c>
      <c r="H4167" s="112">
        <v>40970</v>
      </c>
    </row>
    <row r="4168" spans="1:8" ht="15">
      <c r="A4168" s="108" t="s">
        <v>1191</v>
      </c>
      <c r="B4168" s="109">
        <v>39965</v>
      </c>
      <c r="C4168" s="110">
        <v>2009</v>
      </c>
      <c r="D4168" s="111" t="s">
        <v>227</v>
      </c>
      <c r="E4168" s="111">
        <v>1</v>
      </c>
      <c r="F4168" s="111">
        <v>1</v>
      </c>
      <c r="G4168" s="111" t="s">
        <v>279</v>
      </c>
      <c r="H4168" s="112">
        <v>84178</v>
      </c>
    </row>
    <row r="4169" spans="1:8" ht="15">
      <c r="A4169" s="108" t="s">
        <v>1191</v>
      </c>
      <c r="B4169" s="109">
        <v>39966</v>
      </c>
      <c r="C4169" s="110">
        <v>2009</v>
      </c>
      <c r="D4169" s="111" t="s">
        <v>227</v>
      </c>
      <c r="E4169" s="111">
        <v>1</v>
      </c>
      <c r="F4169" s="111">
        <v>2</v>
      </c>
      <c r="G4169" s="111" t="s">
        <v>280</v>
      </c>
      <c r="H4169" s="112">
        <v>14741</v>
      </c>
    </row>
    <row r="4170" spans="1:8" ht="15">
      <c r="A4170" s="108" t="s">
        <v>1191</v>
      </c>
      <c r="B4170" s="109">
        <v>39967</v>
      </c>
      <c r="C4170" s="110">
        <v>2009</v>
      </c>
      <c r="D4170" s="111" t="s">
        <v>227</v>
      </c>
      <c r="E4170" s="111">
        <v>1</v>
      </c>
      <c r="F4170" s="111">
        <v>3</v>
      </c>
      <c r="G4170" s="111" t="s">
        <v>281</v>
      </c>
      <c r="H4170" s="112">
        <v>32390</v>
      </c>
    </row>
    <row r="4171" spans="1:8" ht="15">
      <c r="A4171" s="108" t="s">
        <v>1191</v>
      </c>
      <c r="B4171" s="109">
        <v>39968</v>
      </c>
      <c r="C4171" s="110">
        <v>2009</v>
      </c>
      <c r="D4171" s="111" t="s">
        <v>227</v>
      </c>
      <c r="E4171" s="111">
        <v>1</v>
      </c>
      <c r="F4171" s="111">
        <v>4</v>
      </c>
      <c r="G4171" s="111" t="s">
        <v>282</v>
      </c>
      <c r="H4171" s="112">
        <v>66031</v>
      </c>
    </row>
    <row r="4172" spans="1:8" ht="15">
      <c r="A4172" s="108" t="s">
        <v>1191</v>
      </c>
      <c r="B4172" s="109">
        <v>39969</v>
      </c>
      <c r="C4172" s="110">
        <v>2009</v>
      </c>
      <c r="D4172" s="111" t="s">
        <v>227</v>
      </c>
      <c r="E4172" s="111">
        <v>1</v>
      </c>
      <c r="F4172" s="111">
        <v>5</v>
      </c>
      <c r="G4172" s="111" t="s">
        <v>1343</v>
      </c>
      <c r="H4172" s="112">
        <v>43258</v>
      </c>
    </row>
    <row r="4173" spans="1:8" ht="15">
      <c r="A4173" s="108" t="s">
        <v>1191</v>
      </c>
      <c r="B4173" s="109">
        <v>39970</v>
      </c>
      <c r="C4173" s="110">
        <v>2009</v>
      </c>
      <c r="D4173" s="111" t="s">
        <v>227</v>
      </c>
      <c r="E4173" s="111">
        <v>1</v>
      </c>
      <c r="F4173" s="111">
        <v>6</v>
      </c>
      <c r="G4173" s="111" t="s">
        <v>1342</v>
      </c>
      <c r="H4173" s="112">
        <v>74532</v>
      </c>
    </row>
    <row r="4174" spans="1:8" ht="15">
      <c r="A4174" s="108" t="s">
        <v>1191</v>
      </c>
      <c r="B4174" s="109">
        <v>39971</v>
      </c>
      <c r="C4174" s="110">
        <v>2009</v>
      </c>
      <c r="D4174" s="111" t="s">
        <v>227</v>
      </c>
      <c r="E4174" s="111">
        <v>1</v>
      </c>
      <c r="F4174" s="111">
        <v>7</v>
      </c>
      <c r="G4174" s="111" t="s">
        <v>278</v>
      </c>
      <c r="H4174" s="112">
        <v>33103</v>
      </c>
    </row>
    <row r="4175" spans="1:8" ht="15">
      <c r="A4175" s="108" t="s">
        <v>1191</v>
      </c>
      <c r="B4175" s="109">
        <v>39972</v>
      </c>
      <c r="C4175" s="110">
        <v>2009</v>
      </c>
      <c r="D4175" s="111" t="s">
        <v>227</v>
      </c>
      <c r="E4175" s="111">
        <v>2</v>
      </c>
      <c r="F4175" s="111">
        <v>8</v>
      </c>
      <c r="G4175" s="111" t="s">
        <v>279</v>
      </c>
      <c r="H4175" s="112">
        <v>42980</v>
      </c>
    </row>
    <row r="4176" spans="1:8" ht="15">
      <c r="A4176" s="108" t="s">
        <v>1191</v>
      </c>
      <c r="B4176" s="109">
        <v>39973</v>
      </c>
      <c r="C4176" s="110">
        <v>2009</v>
      </c>
      <c r="D4176" s="111" t="s">
        <v>227</v>
      </c>
      <c r="E4176" s="111">
        <v>2</v>
      </c>
      <c r="F4176" s="111">
        <v>9</v>
      </c>
      <c r="G4176" s="111" t="s">
        <v>280</v>
      </c>
      <c r="H4176" s="112">
        <v>62886</v>
      </c>
    </row>
    <row r="4177" spans="1:8" ht="15">
      <c r="A4177" s="108" t="s">
        <v>1191</v>
      </c>
      <c r="B4177" s="109">
        <v>39974</v>
      </c>
      <c r="C4177" s="110">
        <v>2009</v>
      </c>
      <c r="D4177" s="111" t="s">
        <v>227</v>
      </c>
      <c r="E4177" s="111">
        <v>2</v>
      </c>
      <c r="F4177" s="111">
        <v>10</v>
      </c>
      <c r="G4177" s="111" t="s">
        <v>281</v>
      </c>
      <c r="H4177" s="112">
        <v>37358</v>
      </c>
    </row>
    <row r="4178" spans="1:8" ht="15">
      <c r="A4178" s="108" t="s">
        <v>1191</v>
      </c>
      <c r="B4178" s="109">
        <v>39975</v>
      </c>
      <c r="C4178" s="110">
        <v>2009</v>
      </c>
      <c r="D4178" s="111" t="s">
        <v>227</v>
      </c>
      <c r="E4178" s="111">
        <v>2</v>
      </c>
      <c r="F4178" s="111">
        <v>11</v>
      </c>
      <c r="G4178" s="111" t="s">
        <v>282</v>
      </c>
      <c r="H4178" s="112">
        <v>70243</v>
      </c>
    </row>
    <row r="4179" spans="1:8" ht="15">
      <c r="A4179" s="108" t="s">
        <v>1191</v>
      </c>
      <c r="B4179" s="109">
        <v>39976</v>
      </c>
      <c r="C4179" s="110">
        <v>2009</v>
      </c>
      <c r="D4179" s="111" t="s">
        <v>227</v>
      </c>
      <c r="E4179" s="111">
        <v>2</v>
      </c>
      <c r="F4179" s="111">
        <v>12</v>
      </c>
      <c r="G4179" s="111" t="s">
        <v>1343</v>
      </c>
      <c r="H4179" s="112">
        <v>63145</v>
      </c>
    </row>
    <row r="4180" spans="1:8" ht="15">
      <c r="A4180" s="108" t="s">
        <v>1191</v>
      </c>
      <c r="B4180" s="109">
        <v>39977</v>
      </c>
      <c r="C4180" s="110">
        <v>2009</v>
      </c>
      <c r="D4180" s="111" t="s">
        <v>227</v>
      </c>
      <c r="E4180" s="111">
        <v>2</v>
      </c>
      <c r="F4180" s="111">
        <v>13</v>
      </c>
      <c r="G4180" s="111" t="s">
        <v>1342</v>
      </c>
      <c r="H4180" s="112">
        <v>85968</v>
      </c>
    </row>
    <row r="4181" spans="1:8" ht="15">
      <c r="A4181" s="108" t="s">
        <v>1191</v>
      </c>
      <c r="B4181" s="109">
        <v>39978</v>
      </c>
      <c r="C4181" s="110">
        <v>2009</v>
      </c>
      <c r="D4181" s="111" t="s">
        <v>227</v>
      </c>
      <c r="E4181" s="111">
        <v>2</v>
      </c>
      <c r="F4181" s="111">
        <v>14</v>
      </c>
      <c r="G4181" s="111" t="s">
        <v>278</v>
      </c>
      <c r="H4181" s="112">
        <v>27873</v>
      </c>
    </row>
    <row r="4182" spans="1:8" ht="15">
      <c r="A4182" s="108" t="s">
        <v>1191</v>
      </c>
      <c r="B4182" s="109">
        <v>39979</v>
      </c>
      <c r="C4182" s="110">
        <v>2009</v>
      </c>
      <c r="D4182" s="111" t="s">
        <v>227</v>
      </c>
      <c r="E4182" s="111">
        <v>3</v>
      </c>
      <c r="F4182" s="111">
        <v>15</v>
      </c>
      <c r="G4182" s="111" t="s">
        <v>279</v>
      </c>
      <c r="H4182" s="112">
        <v>43198</v>
      </c>
    </row>
    <row r="4183" spans="1:8" ht="15">
      <c r="A4183" s="108" t="s">
        <v>1191</v>
      </c>
      <c r="B4183" s="109">
        <v>39980</v>
      </c>
      <c r="C4183" s="110">
        <v>2009</v>
      </c>
      <c r="D4183" s="111" t="s">
        <v>227</v>
      </c>
      <c r="E4183" s="111">
        <v>3</v>
      </c>
      <c r="F4183" s="111">
        <v>16</v>
      </c>
      <c r="G4183" s="111" t="s">
        <v>280</v>
      </c>
      <c r="H4183" s="112">
        <v>14964</v>
      </c>
    </row>
    <row r="4184" spans="1:8" ht="15">
      <c r="A4184" s="108" t="s">
        <v>1191</v>
      </c>
      <c r="B4184" s="109">
        <v>39981</v>
      </c>
      <c r="C4184" s="110">
        <v>2009</v>
      </c>
      <c r="D4184" s="111" t="s">
        <v>227</v>
      </c>
      <c r="E4184" s="111">
        <v>3</v>
      </c>
      <c r="F4184" s="111">
        <v>17</v>
      </c>
      <c r="G4184" s="111" t="s">
        <v>281</v>
      </c>
      <c r="H4184" s="112">
        <v>62355</v>
      </c>
    </row>
    <row r="4185" spans="1:8" ht="15">
      <c r="A4185" s="108" t="s">
        <v>1191</v>
      </c>
      <c r="B4185" s="109">
        <v>39982</v>
      </c>
      <c r="C4185" s="110">
        <v>2009</v>
      </c>
      <c r="D4185" s="111" t="s">
        <v>227</v>
      </c>
      <c r="E4185" s="111">
        <v>3</v>
      </c>
      <c r="F4185" s="111">
        <v>18</v>
      </c>
      <c r="G4185" s="111" t="s">
        <v>282</v>
      </c>
      <c r="H4185" s="112">
        <v>23272</v>
      </c>
    </row>
    <row r="4186" spans="1:8" ht="15">
      <c r="A4186" s="108" t="s">
        <v>1191</v>
      </c>
      <c r="B4186" s="109">
        <v>39983</v>
      </c>
      <c r="C4186" s="110">
        <v>2009</v>
      </c>
      <c r="D4186" s="111" t="s">
        <v>227</v>
      </c>
      <c r="E4186" s="111">
        <v>3</v>
      </c>
      <c r="F4186" s="111">
        <v>19</v>
      </c>
      <c r="G4186" s="111" t="s">
        <v>1343</v>
      </c>
      <c r="H4186" s="112">
        <v>59597</v>
      </c>
    </row>
    <row r="4187" spans="1:8" ht="15">
      <c r="A4187" s="108" t="s">
        <v>1191</v>
      </c>
      <c r="B4187" s="109">
        <v>39984</v>
      </c>
      <c r="C4187" s="110">
        <v>2009</v>
      </c>
      <c r="D4187" s="111" t="s">
        <v>227</v>
      </c>
      <c r="E4187" s="111">
        <v>3</v>
      </c>
      <c r="F4187" s="111">
        <v>20</v>
      </c>
      <c r="G4187" s="111" t="s">
        <v>1342</v>
      </c>
      <c r="H4187" s="112">
        <v>45165</v>
      </c>
    </row>
    <row r="4188" spans="1:8" ht="15">
      <c r="A4188" s="108" t="s">
        <v>1191</v>
      </c>
      <c r="B4188" s="109">
        <v>39985</v>
      </c>
      <c r="C4188" s="110">
        <v>2009</v>
      </c>
      <c r="D4188" s="111" t="s">
        <v>227</v>
      </c>
      <c r="E4188" s="111">
        <v>3</v>
      </c>
      <c r="F4188" s="111">
        <v>21</v>
      </c>
      <c r="G4188" s="111" t="s">
        <v>278</v>
      </c>
      <c r="H4188" s="112">
        <v>48066</v>
      </c>
    </row>
    <row r="4189" spans="1:8" ht="15">
      <c r="A4189" s="108" t="s">
        <v>1191</v>
      </c>
      <c r="B4189" s="109">
        <v>39986</v>
      </c>
      <c r="C4189" s="110">
        <v>2009</v>
      </c>
      <c r="D4189" s="111" t="s">
        <v>227</v>
      </c>
      <c r="E4189" s="111">
        <v>4</v>
      </c>
      <c r="F4189" s="111">
        <v>22</v>
      </c>
      <c r="G4189" s="111" t="s">
        <v>279</v>
      </c>
      <c r="H4189" s="112">
        <v>71348</v>
      </c>
    </row>
    <row r="4190" spans="1:8" ht="15">
      <c r="A4190" s="108" t="s">
        <v>1191</v>
      </c>
      <c r="B4190" s="109">
        <v>39987</v>
      </c>
      <c r="C4190" s="110">
        <v>2009</v>
      </c>
      <c r="D4190" s="111" t="s">
        <v>227</v>
      </c>
      <c r="E4190" s="111">
        <v>4</v>
      </c>
      <c r="F4190" s="111">
        <v>23</v>
      </c>
      <c r="G4190" s="111" t="s">
        <v>280</v>
      </c>
      <c r="H4190" s="112">
        <v>46625</v>
      </c>
    </row>
    <row r="4191" spans="1:8" ht="15">
      <c r="A4191" s="108" t="s">
        <v>1191</v>
      </c>
      <c r="B4191" s="109">
        <v>39988</v>
      </c>
      <c r="C4191" s="110">
        <v>2009</v>
      </c>
      <c r="D4191" s="111" t="s">
        <v>227</v>
      </c>
      <c r="E4191" s="111">
        <v>4</v>
      </c>
      <c r="F4191" s="111">
        <v>24</v>
      </c>
      <c r="G4191" s="111" t="s">
        <v>281</v>
      </c>
      <c r="H4191" s="112">
        <v>46216</v>
      </c>
    </row>
    <row r="4192" spans="1:8" ht="15">
      <c r="A4192" s="108" t="s">
        <v>1191</v>
      </c>
      <c r="B4192" s="109">
        <v>39989</v>
      </c>
      <c r="C4192" s="110">
        <v>2009</v>
      </c>
      <c r="D4192" s="111" t="s">
        <v>227</v>
      </c>
      <c r="E4192" s="111">
        <v>4</v>
      </c>
      <c r="F4192" s="111">
        <v>25</v>
      </c>
      <c r="G4192" s="111" t="s">
        <v>282</v>
      </c>
      <c r="H4192" s="112">
        <v>57672</v>
      </c>
    </row>
    <row r="4193" spans="1:8" ht="15">
      <c r="A4193" s="108" t="s">
        <v>1191</v>
      </c>
      <c r="B4193" s="109">
        <v>39990</v>
      </c>
      <c r="C4193" s="110">
        <v>2009</v>
      </c>
      <c r="D4193" s="111" t="s">
        <v>227</v>
      </c>
      <c r="E4193" s="111">
        <v>4</v>
      </c>
      <c r="F4193" s="111">
        <v>26</v>
      </c>
      <c r="G4193" s="111" t="s">
        <v>1343</v>
      </c>
      <c r="H4193" s="112">
        <v>28690</v>
      </c>
    </row>
    <row r="4194" spans="1:8" ht="15">
      <c r="A4194" s="108" t="s">
        <v>1191</v>
      </c>
      <c r="B4194" s="109">
        <v>39991</v>
      </c>
      <c r="C4194" s="110">
        <v>2009</v>
      </c>
      <c r="D4194" s="111" t="s">
        <v>227</v>
      </c>
      <c r="E4194" s="111">
        <v>4</v>
      </c>
      <c r="F4194" s="111">
        <v>27</v>
      </c>
      <c r="G4194" s="111" t="s">
        <v>1342</v>
      </c>
      <c r="H4194" s="112">
        <v>49152</v>
      </c>
    </row>
    <row r="4195" spans="1:8" ht="15">
      <c r="A4195" s="108" t="s">
        <v>1191</v>
      </c>
      <c r="B4195" s="109">
        <v>39992</v>
      </c>
      <c r="C4195" s="110">
        <v>2009</v>
      </c>
      <c r="D4195" s="111" t="s">
        <v>227</v>
      </c>
      <c r="E4195" s="111">
        <v>4</v>
      </c>
      <c r="F4195" s="111">
        <v>28</v>
      </c>
      <c r="G4195" s="111" t="s">
        <v>278</v>
      </c>
      <c r="H4195" s="112">
        <v>45388</v>
      </c>
    </row>
    <row r="4196" spans="1:8" ht="15">
      <c r="A4196" s="108" t="s">
        <v>1191</v>
      </c>
      <c r="B4196" s="109">
        <v>39993</v>
      </c>
      <c r="C4196" s="110">
        <v>2009</v>
      </c>
      <c r="D4196" s="111" t="s">
        <v>227</v>
      </c>
      <c r="E4196" s="111">
        <v>5</v>
      </c>
      <c r="F4196" s="111">
        <v>29</v>
      </c>
      <c r="G4196" s="111" t="s">
        <v>279</v>
      </c>
      <c r="H4196" s="112">
        <v>62749</v>
      </c>
    </row>
    <row r="4197" spans="1:8" ht="15">
      <c r="A4197" s="108" t="s">
        <v>1191</v>
      </c>
      <c r="B4197" s="109">
        <v>39994</v>
      </c>
      <c r="C4197" s="110">
        <v>2009</v>
      </c>
      <c r="D4197" s="111" t="s">
        <v>227</v>
      </c>
      <c r="E4197" s="111">
        <v>5</v>
      </c>
      <c r="F4197" s="111">
        <v>30</v>
      </c>
      <c r="G4197" s="111" t="s">
        <v>280</v>
      </c>
      <c r="H4197" s="112">
        <v>14866</v>
      </c>
    </row>
    <row r="4198" spans="1:8" ht="15">
      <c r="A4198" s="108" t="s">
        <v>1191</v>
      </c>
      <c r="B4198" s="109">
        <v>39995</v>
      </c>
      <c r="C4198" s="110">
        <v>2009</v>
      </c>
      <c r="D4198" s="111" t="s">
        <v>228</v>
      </c>
      <c r="E4198" s="111">
        <v>1</v>
      </c>
      <c r="F4198" s="111">
        <v>1</v>
      </c>
      <c r="G4198" s="111" t="s">
        <v>281</v>
      </c>
      <c r="H4198" s="112">
        <v>54653</v>
      </c>
    </row>
    <row r="4199" spans="1:8" ht="15">
      <c r="A4199" s="108" t="s">
        <v>1191</v>
      </c>
      <c r="B4199" s="109">
        <v>39996</v>
      </c>
      <c r="C4199" s="110">
        <v>2009</v>
      </c>
      <c r="D4199" s="111" t="s">
        <v>228</v>
      </c>
      <c r="E4199" s="111">
        <v>1</v>
      </c>
      <c r="F4199" s="111">
        <v>2</v>
      </c>
      <c r="G4199" s="111" t="s">
        <v>282</v>
      </c>
      <c r="H4199" s="112">
        <v>42082</v>
      </c>
    </row>
    <row r="4200" spans="1:8" ht="15">
      <c r="A4200" s="108" t="s">
        <v>1191</v>
      </c>
      <c r="B4200" s="109">
        <v>39997</v>
      </c>
      <c r="C4200" s="110">
        <v>2009</v>
      </c>
      <c r="D4200" s="111" t="s">
        <v>228</v>
      </c>
      <c r="E4200" s="111">
        <v>1</v>
      </c>
      <c r="F4200" s="111">
        <v>3</v>
      </c>
      <c r="G4200" s="111" t="s">
        <v>1343</v>
      </c>
      <c r="H4200" s="112">
        <v>63141</v>
      </c>
    </row>
    <row r="4201" spans="1:8" ht="15">
      <c r="A4201" s="108" t="s">
        <v>1191</v>
      </c>
      <c r="B4201" s="109">
        <v>39998</v>
      </c>
      <c r="C4201" s="110">
        <v>2009</v>
      </c>
      <c r="D4201" s="111" t="s">
        <v>228</v>
      </c>
      <c r="E4201" s="111">
        <v>1</v>
      </c>
      <c r="F4201" s="111">
        <v>4</v>
      </c>
      <c r="G4201" s="111" t="s">
        <v>1342</v>
      </c>
      <c r="H4201" s="112">
        <v>64248</v>
      </c>
    </row>
    <row r="4202" spans="1:8" ht="15">
      <c r="A4202" s="108" t="s">
        <v>1191</v>
      </c>
      <c r="B4202" s="109">
        <v>39999</v>
      </c>
      <c r="C4202" s="110">
        <v>2009</v>
      </c>
      <c r="D4202" s="111" t="s">
        <v>228</v>
      </c>
      <c r="E4202" s="111">
        <v>1</v>
      </c>
      <c r="F4202" s="111">
        <v>5</v>
      </c>
      <c r="G4202" s="111" t="s">
        <v>278</v>
      </c>
      <c r="H4202" s="112">
        <v>26504</v>
      </c>
    </row>
    <row r="4203" spans="1:8" ht="15">
      <c r="A4203" s="108" t="s">
        <v>1191</v>
      </c>
      <c r="B4203" s="109">
        <v>40000</v>
      </c>
      <c r="C4203" s="110">
        <v>2009</v>
      </c>
      <c r="D4203" s="111" t="s">
        <v>228</v>
      </c>
      <c r="E4203" s="111">
        <v>1</v>
      </c>
      <c r="F4203" s="111">
        <v>6</v>
      </c>
      <c r="G4203" s="111" t="s">
        <v>279</v>
      </c>
      <c r="H4203" s="112">
        <v>54054</v>
      </c>
    </row>
    <row r="4204" spans="1:8" ht="15">
      <c r="A4204" s="108" t="s">
        <v>1191</v>
      </c>
      <c r="B4204" s="109">
        <v>40001</v>
      </c>
      <c r="C4204" s="110">
        <v>2009</v>
      </c>
      <c r="D4204" s="111" t="s">
        <v>228</v>
      </c>
      <c r="E4204" s="111">
        <v>1</v>
      </c>
      <c r="F4204" s="111">
        <v>7</v>
      </c>
      <c r="G4204" s="111" t="s">
        <v>280</v>
      </c>
      <c r="H4204" s="112">
        <v>87218</v>
      </c>
    </row>
    <row r="4205" spans="1:8" ht="15">
      <c r="A4205" s="108" t="s">
        <v>1191</v>
      </c>
      <c r="B4205" s="109">
        <v>40002</v>
      </c>
      <c r="C4205" s="110">
        <v>2009</v>
      </c>
      <c r="D4205" s="111" t="s">
        <v>228</v>
      </c>
      <c r="E4205" s="111">
        <v>2</v>
      </c>
      <c r="F4205" s="111">
        <v>8</v>
      </c>
      <c r="G4205" s="111" t="s">
        <v>281</v>
      </c>
      <c r="H4205" s="112">
        <v>19764</v>
      </c>
    </row>
    <row r="4206" spans="1:8" ht="15">
      <c r="A4206" s="108" t="s">
        <v>1191</v>
      </c>
      <c r="B4206" s="109">
        <v>40003</v>
      </c>
      <c r="C4206" s="110">
        <v>2009</v>
      </c>
      <c r="D4206" s="111" t="s">
        <v>228</v>
      </c>
      <c r="E4206" s="111">
        <v>2</v>
      </c>
      <c r="F4206" s="111">
        <v>9</v>
      </c>
      <c r="G4206" s="111" t="s">
        <v>282</v>
      </c>
      <c r="H4206" s="112">
        <v>49812</v>
      </c>
    </row>
    <row r="4207" spans="1:8" ht="15">
      <c r="A4207" s="108" t="s">
        <v>1191</v>
      </c>
      <c r="B4207" s="109">
        <v>40004</v>
      </c>
      <c r="C4207" s="110">
        <v>2009</v>
      </c>
      <c r="D4207" s="111" t="s">
        <v>228</v>
      </c>
      <c r="E4207" s="111">
        <v>2</v>
      </c>
      <c r="F4207" s="111">
        <v>10</v>
      </c>
      <c r="G4207" s="111" t="s">
        <v>1343</v>
      </c>
      <c r="H4207" s="112">
        <v>57695</v>
      </c>
    </row>
    <row r="4208" spans="1:8" ht="15">
      <c r="A4208" s="108" t="s">
        <v>1191</v>
      </c>
      <c r="B4208" s="109">
        <v>40005</v>
      </c>
      <c r="C4208" s="110">
        <v>2009</v>
      </c>
      <c r="D4208" s="111" t="s">
        <v>228</v>
      </c>
      <c r="E4208" s="111">
        <v>2</v>
      </c>
      <c r="F4208" s="111">
        <v>11</v>
      </c>
      <c r="G4208" s="111" t="s">
        <v>1342</v>
      </c>
      <c r="H4208" s="112">
        <v>66905</v>
      </c>
    </row>
    <row r="4209" spans="1:8" ht="15">
      <c r="A4209" s="108" t="s">
        <v>1191</v>
      </c>
      <c r="B4209" s="109">
        <v>40006</v>
      </c>
      <c r="C4209" s="110">
        <v>2009</v>
      </c>
      <c r="D4209" s="111" t="s">
        <v>228</v>
      </c>
      <c r="E4209" s="111">
        <v>2</v>
      </c>
      <c r="F4209" s="111">
        <v>12</v>
      </c>
      <c r="G4209" s="111" t="s">
        <v>278</v>
      </c>
      <c r="H4209" s="112">
        <v>37026</v>
      </c>
    </row>
    <row r="4210" spans="1:8" ht="15">
      <c r="A4210" s="108" t="s">
        <v>1191</v>
      </c>
      <c r="B4210" s="109">
        <v>40007</v>
      </c>
      <c r="C4210" s="110">
        <v>2009</v>
      </c>
      <c r="D4210" s="111" t="s">
        <v>228</v>
      </c>
      <c r="E4210" s="111">
        <v>2</v>
      </c>
      <c r="F4210" s="111">
        <v>13</v>
      </c>
      <c r="G4210" s="111" t="s">
        <v>279</v>
      </c>
      <c r="H4210" s="112">
        <v>18792</v>
      </c>
    </row>
    <row r="4211" spans="1:8" ht="15">
      <c r="A4211" s="108" t="s">
        <v>1191</v>
      </c>
      <c r="B4211" s="109">
        <v>40008</v>
      </c>
      <c r="C4211" s="110">
        <v>2009</v>
      </c>
      <c r="D4211" s="111" t="s">
        <v>228</v>
      </c>
      <c r="E4211" s="111">
        <v>2</v>
      </c>
      <c r="F4211" s="111">
        <v>14</v>
      </c>
      <c r="G4211" s="111" t="s">
        <v>280</v>
      </c>
      <c r="H4211" s="112">
        <v>86011</v>
      </c>
    </row>
    <row r="4212" spans="1:8" ht="15">
      <c r="A4212" s="108" t="s">
        <v>1191</v>
      </c>
      <c r="B4212" s="109">
        <v>40009</v>
      </c>
      <c r="C4212" s="110">
        <v>2009</v>
      </c>
      <c r="D4212" s="111" t="s">
        <v>228</v>
      </c>
      <c r="E4212" s="111">
        <v>3</v>
      </c>
      <c r="F4212" s="111">
        <v>15</v>
      </c>
      <c r="G4212" s="111" t="s">
        <v>281</v>
      </c>
      <c r="H4212" s="112">
        <v>64441</v>
      </c>
    </row>
    <row r="4213" spans="1:8" ht="15">
      <c r="A4213" s="108" t="s">
        <v>1191</v>
      </c>
      <c r="B4213" s="109">
        <v>40010</v>
      </c>
      <c r="C4213" s="110">
        <v>2009</v>
      </c>
      <c r="D4213" s="111" t="s">
        <v>228</v>
      </c>
      <c r="E4213" s="111">
        <v>3</v>
      </c>
      <c r="F4213" s="111">
        <v>16</v>
      </c>
      <c r="G4213" s="111" t="s">
        <v>282</v>
      </c>
      <c r="H4213" s="112">
        <v>21626</v>
      </c>
    </row>
    <row r="4214" spans="1:8" ht="15">
      <c r="A4214" s="108" t="s">
        <v>1191</v>
      </c>
      <c r="B4214" s="109">
        <v>40011</v>
      </c>
      <c r="C4214" s="110">
        <v>2009</v>
      </c>
      <c r="D4214" s="111" t="s">
        <v>228</v>
      </c>
      <c r="E4214" s="111">
        <v>3</v>
      </c>
      <c r="F4214" s="111">
        <v>17</v>
      </c>
      <c r="G4214" s="111" t="s">
        <v>1343</v>
      </c>
      <c r="H4214" s="112">
        <v>26962</v>
      </c>
    </row>
    <row r="4215" spans="1:8" ht="15">
      <c r="A4215" s="108" t="s">
        <v>1191</v>
      </c>
      <c r="B4215" s="109">
        <v>40012</v>
      </c>
      <c r="C4215" s="110">
        <v>2009</v>
      </c>
      <c r="D4215" s="111" t="s">
        <v>228</v>
      </c>
      <c r="E4215" s="111">
        <v>3</v>
      </c>
      <c r="F4215" s="111">
        <v>18</v>
      </c>
      <c r="G4215" s="111" t="s">
        <v>1342</v>
      </c>
      <c r="H4215" s="112">
        <v>23981</v>
      </c>
    </row>
    <row r="4216" spans="1:8" ht="15">
      <c r="A4216" s="108" t="s">
        <v>1191</v>
      </c>
      <c r="B4216" s="109">
        <v>40013</v>
      </c>
      <c r="C4216" s="110">
        <v>2009</v>
      </c>
      <c r="D4216" s="111" t="s">
        <v>228</v>
      </c>
      <c r="E4216" s="111">
        <v>3</v>
      </c>
      <c r="F4216" s="111">
        <v>19</v>
      </c>
      <c r="G4216" s="111" t="s">
        <v>278</v>
      </c>
      <c r="H4216" s="112">
        <v>73461</v>
      </c>
    </row>
    <row r="4217" spans="1:8" ht="15">
      <c r="A4217" s="108" t="s">
        <v>1191</v>
      </c>
      <c r="B4217" s="109">
        <v>40014</v>
      </c>
      <c r="C4217" s="110">
        <v>2009</v>
      </c>
      <c r="D4217" s="111" t="s">
        <v>228</v>
      </c>
      <c r="E4217" s="111">
        <v>3</v>
      </c>
      <c r="F4217" s="111">
        <v>20</v>
      </c>
      <c r="G4217" s="111" t="s">
        <v>279</v>
      </c>
      <c r="H4217" s="112">
        <v>44317</v>
      </c>
    </row>
    <row r="4218" spans="1:8" ht="15">
      <c r="A4218" s="108" t="s">
        <v>1191</v>
      </c>
      <c r="B4218" s="109">
        <v>40015</v>
      </c>
      <c r="C4218" s="110">
        <v>2009</v>
      </c>
      <c r="D4218" s="111" t="s">
        <v>228</v>
      </c>
      <c r="E4218" s="111">
        <v>3</v>
      </c>
      <c r="F4218" s="111">
        <v>21</v>
      </c>
      <c r="G4218" s="111" t="s">
        <v>280</v>
      </c>
      <c r="H4218" s="112">
        <v>25570</v>
      </c>
    </row>
    <row r="4219" spans="1:8" ht="15">
      <c r="A4219" s="108" t="s">
        <v>1191</v>
      </c>
      <c r="B4219" s="109">
        <v>40016</v>
      </c>
      <c r="C4219" s="110">
        <v>2009</v>
      </c>
      <c r="D4219" s="111" t="s">
        <v>228</v>
      </c>
      <c r="E4219" s="111">
        <v>4</v>
      </c>
      <c r="F4219" s="111">
        <v>22</v>
      </c>
      <c r="G4219" s="111" t="s">
        <v>281</v>
      </c>
      <c r="H4219" s="112">
        <v>28417</v>
      </c>
    </row>
    <row r="4220" spans="1:8" ht="15">
      <c r="A4220" s="108" t="s">
        <v>1191</v>
      </c>
      <c r="B4220" s="109">
        <v>40017</v>
      </c>
      <c r="C4220" s="110">
        <v>2009</v>
      </c>
      <c r="D4220" s="111" t="s">
        <v>228</v>
      </c>
      <c r="E4220" s="111">
        <v>4</v>
      </c>
      <c r="F4220" s="111">
        <v>23</v>
      </c>
      <c r="G4220" s="111" t="s">
        <v>282</v>
      </c>
      <c r="H4220" s="112">
        <v>47964</v>
      </c>
    </row>
    <row r="4221" spans="1:8" ht="15">
      <c r="A4221" s="108" t="s">
        <v>1191</v>
      </c>
      <c r="B4221" s="109">
        <v>40018</v>
      </c>
      <c r="C4221" s="110">
        <v>2009</v>
      </c>
      <c r="D4221" s="111" t="s">
        <v>228</v>
      </c>
      <c r="E4221" s="111">
        <v>4</v>
      </c>
      <c r="F4221" s="111">
        <v>24</v>
      </c>
      <c r="G4221" s="111" t="s">
        <v>1343</v>
      </c>
      <c r="H4221" s="112">
        <v>19491</v>
      </c>
    </row>
    <row r="4222" spans="1:8" ht="15">
      <c r="A4222" s="108" t="s">
        <v>1191</v>
      </c>
      <c r="B4222" s="109">
        <v>40019</v>
      </c>
      <c r="C4222" s="110">
        <v>2009</v>
      </c>
      <c r="D4222" s="111" t="s">
        <v>228</v>
      </c>
      <c r="E4222" s="111">
        <v>4</v>
      </c>
      <c r="F4222" s="111">
        <v>25</v>
      </c>
      <c r="G4222" s="111" t="s">
        <v>1342</v>
      </c>
      <c r="H4222" s="112">
        <v>70715</v>
      </c>
    </row>
    <row r="4223" spans="1:8" ht="15">
      <c r="A4223" s="108" t="s">
        <v>1191</v>
      </c>
      <c r="B4223" s="109">
        <v>40020</v>
      </c>
      <c r="C4223" s="110">
        <v>2009</v>
      </c>
      <c r="D4223" s="111" t="s">
        <v>228</v>
      </c>
      <c r="E4223" s="111">
        <v>4</v>
      </c>
      <c r="F4223" s="111">
        <v>26</v>
      </c>
      <c r="G4223" s="111" t="s">
        <v>278</v>
      </c>
      <c r="H4223" s="112">
        <v>35711</v>
      </c>
    </row>
    <row r="4224" spans="1:8" ht="15">
      <c r="A4224" s="108" t="s">
        <v>1191</v>
      </c>
      <c r="B4224" s="109">
        <v>40021</v>
      </c>
      <c r="C4224" s="110">
        <v>2009</v>
      </c>
      <c r="D4224" s="111" t="s">
        <v>228</v>
      </c>
      <c r="E4224" s="111">
        <v>4</v>
      </c>
      <c r="F4224" s="111">
        <v>27</v>
      </c>
      <c r="G4224" s="111" t="s">
        <v>279</v>
      </c>
      <c r="H4224" s="112">
        <v>76854</v>
      </c>
    </row>
    <row r="4225" spans="1:8" ht="15">
      <c r="A4225" s="108" t="s">
        <v>1191</v>
      </c>
      <c r="B4225" s="109">
        <v>40022</v>
      </c>
      <c r="C4225" s="110">
        <v>2009</v>
      </c>
      <c r="D4225" s="111" t="s">
        <v>228</v>
      </c>
      <c r="E4225" s="111">
        <v>4</v>
      </c>
      <c r="F4225" s="111">
        <v>28</v>
      </c>
      <c r="G4225" s="111" t="s">
        <v>280</v>
      </c>
      <c r="H4225" s="112">
        <v>41330</v>
      </c>
    </row>
    <row r="4226" spans="1:8" ht="15">
      <c r="A4226" s="108" t="s">
        <v>1191</v>
      </c>
      <c r="B4226" s="109">
        <v>40023</v>
      </c>
      <c r="C4226" s="110">
        <v>2009</v>
      </c>
      <c r="D4226" s="111" t="s">
        <v>228</v>
      </c>
      <c r="E4226" s="111">
        <v>5</v>
      </c>
      <c r="F4226" s="111">
        <v>29</v>
      </c>
      <c r="G4226" s="111" t="s">
        <v>281</v>
      </c>
      <c r="H4226" s="112">
        <v>72442</v>
      </c>
    </row>
    <row r="4227" spans="1:8" ht="15">
      <c r="A4227" s="108" t="s">
        <v>1191</v>
      </c>
      <c r="B4227" s="109">
        <v>40024</v>
      </c>
      <c r="C4227" s="110">
        <v>2009</v>
      </c>
      <c r="D4227" s="111" t="s">
        <v>228</v>
      </c>
      <c r="E4227" s="111">
        <v>5</v>
      </c>
      <c r="F4227" s="111">
        <v>30</v>
      </c>
      <c r="G4227" s="111" t="s">
        <v>282</v>
      </c>
      <c r="H4227" s="112">
        <v>52660</v>
      </c>
    </row>
    <row r="4228" spans="1:8" ht="15">
      <c r="A4228" s="108" t="s">
        <v>1191</v>
      </c>
      <c r="B4228" s="109">
        <v>40025</v>
      </c>
      <c r="C4228" s="110">
        <v>2009</v>
      </c>
      <c r="D4228" s="111" t="s">
        <v>228</v>
      </c>
      <c r="E4228" s="111">
        <v>5</v>
      </c>
      <c r="F4228" s="111">
        <v>31</v>
      </c>
      <c r="G4228" s="111" t="s">
        <v>1343</v>
      </c>
      <c r="H4228" s="112">
        <v>18687</v>
      </c>
    </row>
    <row r="4229" spans="1:8" ht="15">
      <c r="A4229" s="108" t="s">
        <v>1191</v>
      </c>
      <c r="B4229" s="109">
        <v>40026</v>
      </c>
      <c r="C4229" s="110">
        <v>2009</v>
      </c>
      <c r="D4229" s="111" t="s">
        <v>229</v>
      </c>
      <c r="E4229" s="111">
        <v>1</v>
      </c>
      <c r="F4229" s="111">
        <v>1</v>
      </c>
      <c r="G4229" s="111" t="s">
        <v>1342</v>
      </c>
      <c r="H4229" s="112">
        <v>52716</v>
      </c>
    </row>
    <row r="4230" spans="1:8" ht="15">
      <c r="A4230" s="108" t="s">
        <v>1191</v>
      </c>
      <c r="B4230" s="109">
        <v>40027</v>
      </c>
      <c r="C4230" s="110">
        <v>2009</v>
      </c>
      <c r="D4230" s="111" t="s">
        <v>229</v>
      </c>
      <c r="E4230" s="111">
        <v>1</v>
      </c>
      <c r="F4230" s="111">
        <v>2</v>
      </c>
      <c r="G4230" s="111" t="s">
        <v>278</v>
      </c>
      <c r="H4230" s="112">
        <v>82561</v>
      </c>
    </row>
    <row r="4231" spans="1:8" ht="15">
      <c r="A4231" s="108" t="s">
        <v>1191</v>
      </c>
      <c r="B4231" s="109">
        <v>40028</v>
      </c>
      <c r="C4231" s="110">
        <v>2009</v>
      </c>
      <c r="D4231" s="111" t="s">
        <v>229</v>
      </c>
      <c r="E4231" s="111">
        <v>1</v>
      </c>
      <c r="F4231" s="111">
        <v>3</v>
      </c>
      <c r="G4231" s="111" t="s">
        <v>279</v>
      </c>
      <c r="H4231" s="112">
        <v>27587</v>
      </c>
    </row>
    <row r="4232" spans="1:8" ht="15">
      <c r="A4232" s="108" t="s">
        <v>1191</v>
      </c>
      <c r="B4232" s="109">
        <v>40029</v>
      </c>
      <c r="C4232" s="110">
        <v>2009</v>
      </c>
      <c r="D4232" s="111" t="s">
        <v>229</v>
      </c>
      <c r="E4232" s="111">
        <v>1</v>
      </c>
      <c r="F4232" s="111">
        <v>4</v>
      </c>
      <c r="G4232" s="111" t="s">
        <v>280</v>
      </c>
      <c r="H4232" s="112">
        <v>88986</v>
      </c>
    </row>
    <row r="4233" spans="1:8" ht="15">
      <c r="A4233" s="108" t="s">
        <v>1191</v>
      </c>
      <c r="B4233" s="109">
        <v>40030</v>
      </c>
      <c r="C4233" s="110">
        <v>2009</v>
      </c>
      <c r="D4233" s="111" t="s">
        <v>229</v>
      </c>
      <c r="E4233" s="111">
        <v>1</v>
      </c>
      <c r="F4233" s="111">
        <v>5</v>
      </c>
      <c r="G4233" s="111" t="s">
        <v>281</v>
      </c>
      <c r="H4233" s="112">
        <v>71689</v>
      </c>
    </row>
    <row r="4234" spans="1:8" ht="15">
      <c r="A4234" s="108" t="s">
        <v>1191</v>
      </c>
      <c r="B4234" s="109">
        <v>40031</v>
      </c>
      <c r="C4234" s="110">
        <v>2009</v>
      </c>
      <c r="D4234" s="111" t="s">
        <v>229</v>
      </c>
      <c r="E4234" s="111">
        <v>1</v>
      </c>
      <c r="F4234" s="111">
        <v>6</v>
      </c>
      <c r="G4234" s="111" t="s">
        <v>282</v>
      </c>
      <c r="H4234" s="112">
        <v>43775</v>
      </c>
    </row>
    <row r="4235" spans="1:8" ht="15">
      <c r="A4235" s="108" t="s">
        <v>1191</v>
      </c>
      <c r="B4235" s="109">
        <v>40032</v>
      </c>
      <c r="C4235" s="110">
        <v>2009</v>
      </c>
      <c r="D4235" s="111" t="s">
        <v>229</v>
      </c>
      <c r="E4235" s="111">
        <v>1</v>
      </c>
      <c r="F4235" s="111">
        <v>7</v>
      </c>
      <c r="G4235" s="111" t="s">
        <v>1343</v>
      </c>
      <c r="H4235" s="112">
        <v>37744</v>
      </c>
    </row>
    <row r="4236" spans="1:8" ht="15">
      <c r="A4236" s="108" t="s">
        <v>1191</v>
      </c>
      <c r="B4236" s="109">
        <v>40033</v>
      </c>
      <c r="C4236" s="110">
        <v>2009</v>
      </c>
      <c r="D4236" s="111" t="s">
        <v>229</v>
      </c>
      <c r="E4236" s="111">
        <v>2</v>
      </c>
      <c r="F4236" s="111">
        <v>8</v>
      </c>
      <c r="G4236" s="111" t="s">
        <v>1342</v>
      </c>
      <c r="H4236" s="112">
        <v>18481</v>
      </c>
    </row>
    <row r="4237" spans="1:8" ht="15">
      <c r="A4237" s="108" t="s">
        <v>1191</v>
      </c>
      <c r="B4237" s="109">
        <v>40034</v>
      </c>
      <c r="C4237" s="110">
        <v>2009</v>
      </c>
      <c r="D4237" s="111" t="s">
        <v>229</v>
      </c>
      <c r="E4237" s="111">
        <v>2</v>
      </c>
      <c r="F4237" s="111">
        <v>9</v>
      </c>
      <c r="G4237" s="111" t="s">
        <v>278</v>
      </c>
      <c r="H4237" s="112">
        <v>86758</v>
      </c>
    </row>
    <row r="4238" spans="1:8" ht="15">
      <c r="A4238" s="108" t="s">
        <v>1191</v>
      </c>
      <c r="B4238" s="109">
        <v>40035</v>
      </c>
      <c r="C4238" s="110">
        <v>2009</v>
      </c>
      <c r="D4238" s="111" t="s">
        <v>229</v>
      </c>
      <c r="E4238" s="111">
        <v>2</v>
      </c>
      <c r="F4238" s="111">
        <v>10</v>
      </c>
      <c r="G4238" s="111" t="s">
        <v>279</v>
      </c>
      <c r="H4238" s="112">
        <v>63239</v>
      </c>
    </row>
    <row r="4239" spans="1:8" ht="15">
      <c r="A4239" s="108" t="s">
        <v>1191</v>
      </c>
      <c r="B4239" s="109">
        <v>40036</v>
      </c>
      <c r="C4239" s="110">
        <v>2009</v>
      </c>
      <c r="D4239" s="111" t="s">
        <v>229</v>
      </c>
      <c r="E4239" s="111">
        <v>2</v>
      </c>
      <c r="F4239" s="111">
        <v>11</v>
      </c>
      <c r="G4239" s="111" t="s">
        <v>280</v>
      </c>
      <c r="H4239" s="112">
        <v>60229</v>
      </c>
    </row>
    <row r="4240" spans="1:8" ht="15">
      <c r="A4240" s="108" t="s">
        <v>1191</v>
      </c>
      <c r="B4240" s="109">
        <v>40037</v>
      </c>
      <c r="C4240" s="110">
        <v>2009</v>
      </c>
      <c r="D4240" s="111" t="s">
        <v>229</v>
      </c>
      <c r="E4240" s="111">
        <v>2</v>
      </c>
      <c r="F4240" s="111">
        <v>12</v>
      </c>
      <c r="G4240" s="111" t="s">
        <v>281</v>
      </c>
      <c r="H4240" s="112">
        <v>14019</v>
      </c>
    </row>
    <row r="4241" spans="1:8" ht="15">
      <c r="A4241" s="108" t="s">
        <v>1191</v>
      </c>
      <c r="B4241" s="109">
        <v>40038</v>
      </c>
      <c r="C4241" s="110">
        <v>2009</v>
      </c>
      <c r="D4241" s="111" t="s">
        <v>229</v>
      </c>
      <c r="E4241" s="111">
        <v>2</v>
      </c>
      <c r="F4241" s="111">
        <v>13</v>
      </c>
      <c r="G4241" s="111" t="s">
        <v>282</v>
      </c>
      <c r="H4241" s="112">
        <v>28535</v>
      </c>
    </row>
    <row r="4242" spans="1:8" ht="15">
      <c r="A4242" s="108" t="s">
        <v>1191</v>
      </c>
      <c r="B4242" s="109">
        <v>40039</v>
      </c>
      <c r="C4242" s="110">
        <v>2009</v>
      </c>
      <c r="D4242" s="111" t="s">
        <v>229</v>
      </c>
      <c r="E4242" s="111">
        <v>2</v>
      </c>
      <c r="F4242" s="111">
        <v>14</v>
      </c>
      <c r="G4242" s="111" t="s">
        <v>1343</v>
      </c>
      <c r="H4242" s="112">
        <v>78854</v>
      </c>
    </row>
    <row r="4243" spans="1:8" ht="15">
      <c r="A4243" s="108" t="s">
        <v>1191</v>
      </c>
      <c r="B4243" s="109">
        <v>40040</v>
      </c>
      <c r="C4243" s="110">
        <v>2009</v>
      </c>
      <c r="D4243" s="111" t="s">
        <v>229</v>
      </c>
      <c r="E4243" s="111">
        <v>3</v>
      </c>
      <c r="F4243" s="111">
        <v>15</v>
      </c>
      <c r="G4243" s="111" t="s">
        <v>1342</v>
      </c>
      <c r="H4243" s="112">
        <v>82522</v>
      </c>
    </row>
    <row r="4244" spans="1:8" ht="15">
      <c r="A4244" s="108" t="s">
        <v>1191</v>
      </c>
      <c r="B4244" s="109">
        <v>40041</v>
      </c>
      <c r="C4244" s="110">
        <v>2009</v>
      </c>
      <c r="D4244" s="111" t="s">
        <v>229</v>
      </c>
      <c r="E4244" s="111">
        <v>3</v>
      </c>
      <c r="F4244" s="111">
        <v>16</v>
      </c>
      <c r="G4244" s="111" t="s">
        <v>278</v>
      </c>
      <c r="H4244" s="112">
        <v>64429</v>
      </c>
    </row>
    <row r="4245" spans="1:8" ht="15">
      <c r="A4245" s="108" t="s">
        <v>1191</v>
      </c>
      <c r="B4245" s="109">
        <v>40042</v>
      </c>
      <c r="C4245" s="110">
        <v>2009</v>
      </c>
      <c r="D4245" s="111" t="s">
        <v>229</v>
      </c>
      <c r="E4245" s="111">
        <v>3</v>
      </c>
      <c r="F4245" s="111">
        <v>17</v>
      </c>
      <c r="G4245" s="111" t="s">
        <v>279</v>
      </c>
      <c r="H4245" s="112">
        <v>25256</v>
      </c>
    </row>
    <row r="4246" spans="1:8" ht="15">
      <c r="A4246" s="108" t="s">
        <v>1191</v>
      </c>
      <c r="B4246" s="109">
        <v>40043</v>
      </c>
      <c r="C4246" s="110">
        <v>2009</v>
      </c>
      <c r="D4246" s="111" t="s">
        <v>229</v>
      </c>
      <c r="E4246" s="111">
        <v>3</v>
      </c>
      <c r="F4246" s="111">
        <v>18</v>
      </c>
      <c r="G4246" s="111" t="s">
        <v>280</v>
      </c>
      <c r="H4246" s="112">
        <v>70181</v>
      </c>
    </row>
    <row r="4247" spans="1:8" ht="15">
      <c r="A4247" s="108" t="s">
        <v>1191</v>
      </c>
      <c r="B4247" s="109">
        <v>40044</v>
      </c>
      <c r="C4247" s="110">
        <v>2009</v>
      </c>
      <c r="D4247" s="111" t="s">
        <v>229</v>
      </c>
      <c r="E4247" s="111">
        <v>3</v>
      </c>
      <c r="F4247" s="111">
        <v>19</v>
      </c>
      <c r="G4247" s="111" t="s">
        <v>281</v>
      </c>
      <c r="H4247" s="112">
        <v>73392</v>
      </c>
    </row>
    <row r="4248" spans="1:8" ht="15">
      <c r="A4248" s="108" t="s">
        <v>1191</v>
      </c>
      <c r="B4248" s="109">
        <v>40045</v>
      </c>
      <c r="C4248" s="110">
        <v>2009</v>
      </c>
      <c r="D4248" s="111" t="s">
        <v>229</v>
      </c>
      <c r="E4248" s="111">
        <v>3</v>
      </c>
      <c r="F4248" s="111">
        <v>20</v>
      </c>
      <c r="G4248" s="111" t="s">
        <v>282</v>
      </c>
      <c r="H4248" s="112">
        <v>37074</v>
      </c>
    </row>
    <row r="4249" spans="1:8" ht="15">
      <c r="A4249" s="108" t="s">
        <v>1191</v>
      </c>
      <c r="B4249" s="109">
        <v>40046</v>
      </c>
      <c r="C4249" s="110">
        <v>2009</v>
      </c>
      <c r="D4249" s="111" t="s">
        <v>229</v>
      </c>
      <c r="E4249" s="111">
        <v>3</v>
      </c>
      <c r="F4249" s="111">
        <v>21</v>
      </c>
      <c r="G4249" s="111" t="s">
        <v>1343</v>
      </c>
      <c r="H4249" s="112">
        <v>86784</v>
      </c>
    </row>
    <row r="4250" spans="1:8" ht="15">
      <c r="A4250" s="108" t="s">
        <v>1191</v>
      </c>
      <c r="B4250" s="109">
        <v>40047</v>
      </c>
      <c r="C4250" s="110">
        <v>2009</v>
      </c>
      <c r="D4250" s="111" t="s">
        <v>229</v>
      </c>
      <c r="E4250" s="111">
        <v>4</v>
      </c>
      <c r="F4250" s="111">
        <v>22</v>
      </c>
      <c r="G4250" s="111" t="s">
        <v>1342</v>
      </c>
      <c r="H4250" s="112">
        <v>88968</v>
      </c>
    </row>
    <row r="4251" spans="1:8" ht="15">
      <c r="A4251" s="108" t="s">
        <v>1191</v>
      </c>
      <c r="B4251" s="109">
        <v>40048</v>
      </c>
      <c r="C4251" s="110">
        <v>2009</v>
      </c>
      <c r="D4251" s="111" t="s">
        <v>229</v>
      </c>
      <c r="E4251" s="111">
        <v>4</v>
      </c>
      <c r="F4251" s="111">
        <v>23</v>
      </c>
      <c r="G4251" s="111" t="s">
        <v>278</v>
      </c>
      <c r="H4251" s="112">
        <v>54007</v>
      </c>
    </row>
    <row r="4252" spans="1:8" ht="15">
      <c r="A4252" s="108" t="s">
        <v>1191</v>
      </c>
      <c r="B4252" s="109">
        <v>40049</v>
      </c>
      <c r="C4252" s="110">
        <v>2009</v>
      </c>
      <c r="D4252" s="111" t="s">
        <v>229</v>
      </c>
      <c r="E4252" s="111">
        <v>4</v>
      </c>
      <c r="F4252" s="111">
        <v>24</v>
      </c>
      <c r="G4252" s="111" t="s">
        <v>279</v>
      </c>
      <c r="H4252" s="112">
        <v>75065</v>
      </c>
    </row>
    <row r="4253" spans="1:8" ht="15">
      <c r="A4253" s="108" t="s">
        <v>1191</v>
      </c>
      <c r="B4253" s="109">
        <v>40050</v>
      </c>
      <c r="C4253" s="110">
        <v>2009</v>
      </c>
      <c r="D4253" s="111" t="s">
        <v>229</v>
      </c>
      <c r="E4253" s="111">
        <v>4</v>
      </c>
      <c r="F4253" s="111">
        <v>25</v>
      </c>
      <c r="G4253" s="111" t="s">
        <v>280</v>
      </c>
      <c r="H4253" s="112">
        <v>28275</v>
      </c>
    </row>
    <row r="4254" spans="1:8" ht="15">
      <c r="A4254" s="108" t="s">
        <v>1191</v>
      </c>
      <c r="B4254" s="109">
        <v>40051</v>
      </c>
      <c r="C4254" s="110">
        <v>2009</v>
      </c>
      <c r="D4254" s="111" t="s">
        <v>229</v>
      </c>
      <c r="E4254" s="111">
        <v>4</v>
      </c>
      <c r="F4254" s="111">
        <v>26</v>
      </c>
      <c r="G4254" s="111" t="s">
        <v>281</v>
      </c>
      <c r="H4254" s="112">
        <v>72407</v>
      </c>
    </row>
    <row r="4255" spans="1:8" ht="15">
      <c r="A4255" s="108" t="s">
        <v>1191</v>
      </c>
      <c r="B4255" s="109">
        <v>40052</v>
      </c>
      <c r="C4255" s="110">
        <v>2009</v>
      </c>
      <c r="D4255" s="111" t="s">
        <v>229</v>
      </c>
      <c r="E4255" s="111">
        <v>4</v>
      </c>
      <c r="F4255" s="111">
        <v>27</v>
      </c>
      <c r="G4255" s="111" t="s">
        <v>282</v>
      </c>
      <c r="H4255" s="112">
        <v>15038</v>
      </c>
    </row>
    <row r="4256" spans="1:8" ht="15">
      <c r="A4256" s="108" t="s">
        <v>1191</v>
      </c>
      <c r="B4256" s="109">
        <v>40053</v>
      </c>
      <c r="C4256" s="110">
        <v>2009</v>
      </c>
      <c r="D4256" s="111" t="s">
        <v>229</v>
      </c>
      <c r="E4256" s="111">
        <v>4</v>
      </c>
      <c r="F4256" s="111">
        <v>28</v>
      </c>
      <c r="G4256" s="111" t="s">
        <v>1343</v>
      </c>
      <c r="H4256" s="112">
        <v>69586</v>
      </c>
    </row>
    <row r="4257" spans="1:8" ht="15">
      <c r="A4257" s="108" t="s">
        <v>1191</v>
      </c>
      <c r="B4257" s="109">
        <v>40054</v>
      </c>
      <c r="C4257" s="110">
        <v>2009</v>
      </c>
      <c r="D4257" s="111" t="s">
        <v>229</v>
      </c>
      <c r="E4257" s="111">
        <v>5</v>
      </c>
      <c r="F4257" s="111">
        <v>29</v>
      </c>
      <c r="G4257" s="111" t="s">
        <v>1342</v>
      </c>
      <c r="H4257" s="112">
        <v>58047</v>
      </c>
    </row>
    <row r="4258" spans="1:8" ht="15">
      <c r="A4258" s="108" t="s">
        <v>1191</v>
      </c>
      <c r="B4258" s="109">
        <v>40055</v>
      </c>
      <c r="C4258" s="110">
        <v>2009</v>
      </c>
      <c r="D4258" s="111" t="s">
        <v>229</v>
      </c>
      <c r="E4258" s="111">
        <v>5</v>
      </c>
      <c r="F4258" s="111">
        <v>30</v>
      </c>
      <c r="G4258" s="111" t="s">
        <v>278</v>
      </c>
      <c r="H4258" s="112">
        <v>82238</v>
      </c>
    </row>
    <row r="4259" spans="1:8" ht="15">
      <c r="A4259" s="108" t="s">
        <v>1191</v>
      </c>
      <c r="B4259" s="109">
        <v>40056</v>
      </c>
      <c r="C4259" s="110">
        <v>2009</v>
      </c>
      <c r="D4259" s="111" t="s">
        <v>229</v>
      </c>
      <c r="E4259" s="111">
        <v>5</v>
      </c>
      <c r="F4259" s="111">
        <v>31</v>
      </c>
      <c r="G4259" s="111" t="s">
        <v>279</v>
      </c>
      <c r="H4259" s="112">
        <v>58697</v>
      </c>
    </row>
    <row r="4260" spans="1:8" ht="15">
      <c r="A4260" s="108" t="s">
        <v>1191</v>
      </c>
      <c r="B4260" s="109">
        <v>40057</v>
      </c>
      <c r="C4260" s="110">
        <v>2009</v>
      </c>
      <c r="D4260" s="111" t="s">
        <v>230</v>
      </c>
      <c r="E4260" s="111">
        <v>1</v>
      </c>
      <c r="F4260" s="111">
        <v>1</v>
      </c>
      <c r="G4260" s="111" t="s">
        <v>280</v>
      </c>
      <c r="H4260" s="112">
        <v>40136</v>
      </c>
    </row>
    <row r="4261" spans="1:8" ht="15">
      <c r="A4261" s="108" t="s">
        <v>1191</v>
      </c>
      <c r="B4261" s="109">
        <v>40058</v>
      </c>
      <c r="C4261" s="110">
        <v>2009</v>
      </c>
      <c r="D4261" s="111" t="s">
        <v>230</v>
      </c>
      <c r="E4261" s="111">
        <v>1</v>
      </c>
      <c r="F4261" s="111">
        <v>2</v>
      </c>
      <c r="G4261" s="111" t="s">
        <v>281</v>
      </c>
      <c r="H4261" s="112">
        <v>78418</v>
      </c>
    </row>
    <row r="4262" spans="1:8" ht="15">
      <c r="A4262" s="108" t="s">
        <v>1191</v>
      </c>
      <c r="B4262" s="109">
        <v>40059</v>
      </c>
      <c r="C4262" s="110">
        <v>2009</v>
      </c>
      <c r="D4262" s="111" t="s">
        <v>230</v>
      </c>
      <c r="E4262" s="111">
        <v>1</v>
      </c>
      <c r="F4262" s="111">
        <v>3</v>
      </c>
      <c r="G4262" s="111" t="s">
        <v>282</v>
      </c>
      <c r="H4262" s="112">
        <v>79316</v>
      </c>
    </row>
    <row r="4263" spans="1:8" ht="15">
      <c r="A4263" s="108" t="s">
        <v>1191</v>
      </c>
      <c r="B4263" s="109">
        <v>40060</v>
      </c>
      <c r="C4263" s="110">
        <v>2009</v>
      </c>
      <c r="D4263" s="111" t="s">
        <v>230</v>
      </c>
      <c r="E4263" s="111">
        <v>1</v>
      </c>
      <c r="F4263" s="111">
        <v>4</v>
      </c>
      <c r="G4263" s="111" t="s">
        <v>1343</v>
      </c>
      <c r="H4263" s="112">
        <v>26163</v>
      </c>
    </row>
    <row r="4264" spans="1:8" ht="15">
      <c r="A4264" s="108" t="s">
        <v>1191</v>
      </c>
      <c r="B4264" s="109">
        <v>40061</v>
      </c>
      <c r="C4264" s="110">
        <v>2009</v>
      </c>
      <c r="D4264" s="111" t="s">
        <v>230</v>
      </c>
      <c r="E4264" s="111">
        <v>1</v>
      </c>
      <c r="F4264" s="111">
        <v>5</v>
      </c>
      <c r="G4264" s="111" t="s">
        <v>1342</v>
      </c>
      <c r="H4264" s="112">
        <v>40035</v>
      </c>
    </row>
    <row r="4265" spans="1:8" ht="15">
      <c r="A4265" s="108" t="s">
        <v>1191</v>
      </c>
      <c r="B4265" s="109">
        <v>40062</v>
      </c>
      <c r="C4265" s="110">
        <v>2009</v>
      </c>
      <c r="D4265" s="111" t="s">
        <v>230</v>
      </c>
      <c r="E4265" s="111">
        <v>1</v>
      </c>
      <c r="F4265" s="111">
        <v>6</v>
      </c>
      <c r="G4265" s="111" t="s">
        <v>278</v>
      </c>
      <c r="H4265" s="112">
        <v>81459</v>
      </c>
    </row>
    <row r="4266" spans="1:8" ht="15">
      <c r="A4266" s="108" t="s">
        <v>1191</v>
      </c>
      <c r="B4266" s="109">
        <v>40063</v>
      </c>
      <c r="C4266" s="110">
        <v>2009</v>
      </c>
      <c r="D4266" s="111" t="s">
        <v>230</v>
      </c>
      <c r="E4266" s="111">
        <v>1</v>
      </c>
      <c r="F4266" s="111">
        <v>7</v>
      </c>
      <c r="G4266" s="111" t="s">
        <v>279</v>
      </c>
      <c r="H4266" s="112">
        <v>63906</v>
      </c>
    </row>
    <row r="4267" spans="1:8" ht="15">
      <c r="A4267" s="108" t="s">
        <v>1191</v>
      </c>
      <c r="B4267" s="109">
        <v>40064</v>
      </c>
      <c r="C4267" s="110">
        <v>2009</v>
      </c>
      <c r="D4267" s="111" t="s">
        <v>230</v>
      </c>
      <c r="E4267" s="111">
        <v>2</v>
      </c>
      <c r="F4267" s="111">
        <v>8</v>
      </c>
      <c r="G4267" s="111" t="s">
        <v>280</v>
      </c>
      <c r="H4267" s="112">
        <v>83873</v>
      </c>
    </row>
    <row r="4268" spans="1:8" ht="15">
      <c r="A4268" s="108" t="s">
        <v>1191</v>
      </c>
      <c r="B4268" s="109">
        <v>40065</v>
      </c>
      <c r="C4268" s="110">
        <v>2009</v>
      </c>
      <c r="D4268" s="111" t="s">
        <v>230</v>
      </c>
      <c r="E4268" s="111">
        <v>2</v>
      </c>
      <c r="F4268" s="111">
        <v>9</v>
      </c>
      <c r="G4268" s="111" t="s">
        <v>281</v>
      </c>
      <c r="H4268" s="112">
        <v>37672</v>
      </c>
    </row>
    <row r="4269" spans="1:8" ht="15">
      <c r="A4269" s="108" t="s">
        <v>1191</v>
      </c>
      <c r="B4269" s="109">
        <v>40066</v>
      </c>
      <c r="C4269" s="110">
        <v>2009</v>
      </c>
      <c r="D4269" s="111" t="s">
        <v>230</v>
      </c>
      <c r="E4269" s="111">
        <v>2</v>
      </c>
      <c r="F4269" s="111">
        <v>10</v>
      </c>
      <c r="G4269" s="111" t="s">
        <v>282</v>
      </c>
      <c r="H4269" s="112">
        <v>47277</v>
      </c>
    </row>
    <row r="4270" spans="1:8" ht="15">
      <c r="A4270" s="108" t="s">
        <v>1191</v>
      </c>
      <c r="B4270" s="109">
        <v>40067</v>
      </c>
      <c r="C4270" s="110">
        <v>2009</v>
      </c>
      <c r="D4270" s="111" t="s">
        <v>230</v>
      </c>
      <c r="E4270" s="111">
        <v>2</v>
      </c>
      <c r="F4270" s="111">
        <v>11</v>
      </c>
      <c r="G4270" s="111" t="s">
        <v>1343</v>
      </c>
      <c r="H4270" s="112">
        <v>43975</v>
      </c>
    </row>
    <row r="4271" spans="1:8" ht="15">
      <c r="A4271" s="108" t="s">
        <v>1191</v>
      </c>
      <c r="B4271" s="109">
        <v>40068</v>
      </c>
      <c r="C4271" s="110">
        <v>2009</v>
      </c>
      <c r="D4271" s="111" t="s">
        <v>230</v>
      </c>
      <c r="E4271" s="111">
        <v>2</v>
      </c>
      <c r="F4271" s="111">
        <v>12</v>
      </c>
      <c r="G4271" s="111" t="s">
        <v>1342</v>
      </c>
      <c r="H4271" s="112">
        <v>18310</v>
      </c>
    </row>
    <row r="4272" spans="1:8" ht="15">
      <c r="A4272" s="108" t="s">
        <v>1191</v>
      </c>
      <c r="B4272" s="109">
        <v>40069</v>
      </c>
      <c r="C4272" s="110">
        <v>2009</v>
      </c>
      <c r="D4272" s="111" t="s">
        <v>230</v>
      </c>
      <c r="E4272" s="111">
        <v>2</v>
      </c>
      <c r="F4272" s="111">
        <v>13</v>
      </c>
      <c r="G4272" s="111" t="s">
        <v>278</v>
      </c>
      <c r="H4272" s="112">
        <v>26009</v>
      </c>
    </row>
    <row r="4273" spans="1:8" ht="15">
      <c r="A4273" s="108" t="s">
        <v>1191</v>
      </c>
      <c r="B4273" s="109">
        <v>40070</v>
      </c>
      <c r="C4273" s="110">
        <v>2009</v>
      </c>
      <c r="D4273" s="111" t="s">
        <v>230</v>
      </c>
      <c r="E4273" s="111">
        <v>2</v>
      </c>
      <c r="F4273" s="111">
        <v>14</v>
      </c>
      <c r="G4273" s="111" t="s">
        <v>279</v>
      </c>
      <c r="H4273" s="112">
        <v>80890</v>
      </c>
    </row>
    <row r="4274" spans="1:8" ht="15">
      <c r="A4274" s="108" t="s">
        <v>1191</v>
      </c>
      <c r="B4274" s="109">
        <v>40071</v>
      </c>
      <c r="C4274" s="110">
        <v>2009</v>
      </c>
      <c r="D4274" s="111" t="s">
        <v>230</v>
      </c>
      <c r="E4274" s="111">
        <v>3</v>
      </c>
      <c r="F4274" s="111">
        <v>15</v>
      </c>
      <c r="G4274" s="111" t="s">
        <v>280</v>
      </c>
      <c r="H4274" s="112">
        <v>52648</v>
      </c>
    </row>
    <row r="4275" spans="1:8" ht="15">
      <c r="A4275" s="108" t="s">
        <v>1191</v>
      </c>
      <c r="B4275" s="109">
        <v>40072</v>
      </c>
      <c r="C4275" s="110">
        <v>2009</v>
      </c>
      <c r="D4275" s="111" t="s">
        <v>230</v>
      </c>
      <c r="E4275" s="111">
        <v>3</v>
      </c>
      <c r="F4275" s="111">
        <v>16</v>
      </c>
      <c r="G4275" s="111" t="s">
        <v>281</v>
      </c>
      <c r="H4275" s="112">
        <v>63635</v>
      </c>
    </row>
    <row r="4276" spans="1:8" ht="15">
      <c r="A4276" s="108" t="s">
        <v>1191</v>
      </c>
      <c r="B4276" s="109">
        <v>40073</v>
      </c>
      <c r="C4276" s="110">
        <v>2009</v>
      </c>
      <c r="D4276" s="111" t="s">
        <v>230</v>
      </c>
      <c r="E4276" s="111">
        <v>3</v>
      </c>
      <c r="F4276" s="111">
        <v>17</v>
      </c>
      <c r="G4276" s="111" t="s">
        <v>282</v>
      </c>
      <c r="H4276" s="112">
        <v>80761</v>
      </c>
    </row>
    <row r="4277" spans="1:8" ht="15">
      <c r="A4277" s="108" t="s">
        <v>1191</v>
      </c>
      <c r="B4277" s="109">
        <v>40074</v>
      </c>
      <c r="C4277" s="110">
        <v>2009</v>
      </c>
      <c r="D4277" s="111" t="s">
        <v>230</v>
      </c>
      <c r="E4277" s="111">
        <v>3</v>
      </c>
      <c r="F4277" s="111">
        <v>18</v>
      </c>
      <c r="G4277" s="111" t="s">
        <v>1343</v>
      </c>
      <c r="H4277" s="112">
        <v>21887</v>
      </c>
    </row>
    <row r="4278" spans="1:8" ht="15">
      <c r="A4278" s="108" t="s">
        <v>1191</v>
      </c>
      <c r="B4278" s="109">
        <v>40075</v>
      </c>
      <c r="C4278" s="110">
        <v>2009</v>
      </c>
      <c r="D4278" s="111" t="s">
        <v>230</v>
      </c>
      <c r="E4278" s="111">
        <v>3</v>
      </c>
      <c r="F4278" s="111">
        <v>19</v>
      </c>
      <c r="G4278" s="111" t="s">
        <v>1342</v>
      </c>
      <c r="H4278" s="112">
        <v>88504</v>
      </c>
    </row>
    <row r="4279" spans="1:8" ht="15">
      <c r="A4279" s="108" t="s">
        <v>1191</v>
      </c>
      <c r="B4279" s="109">
        <v>40076</v>
      </c>
      <c r="C4279" s="110">
        <v>2009</v>
      </c>
      <c r="D4279" s="111" t="s">
        <v>230</v>
      </c>
      <c r="E4279" s="111">
        <v>3</v>
      </c>
      <c r="F4279" s="111">
        <v>20</v>
      </c>
      <c r="G4279" s="111" t="s">
        <v>278</v>
      </c>
      <c r="H4279" s="112">
        <v>40072</v>
      </c>
    </row>
    <row r="4280" spans="1:8" ht="15">
      <c r="A4280" s="108" t="s">
        <v>1191</v>
      </c>
      <c r="B4280" s="109">
        <v>40077</v>
      </c>
      <c r="C4280" s="110">
        <v>2009</v>
      </c>
      <c r="D4280" s="111" t="s">
        <v>230</v>
      </c>
      <c r="E4280" s="111">
        <v>3</v>
      </c>
      <c r="F4280" s="111">
        <v>21</v>
      </c>
      <c r="G4280" s="111" t="s">
        <v>279</v>
      </c>
      <c r="H4280" s="112">
        <v>72999</v>
      </c>
    </row>
    <row r="4281" spans="1:8" ht="15">
      <c r="A4281" s="108" t="s">
        <v>1191</v>
      </c>
      <c r="B4281" s="109">
        <v>40078</v>
      </c>
      <c r="C4281" s="110">
        <v>2009</v>
      </c>
      <c r="D4281" s="111" t="s">
        <v>230</v>
      </c>
      <c r="E4281" s="111">
        <v>4</v>
      </c>
      <c r="F4281" s="111">
        <v>22</v>
      </c>
      <c r="G4281" s="111" t="s">
        <v>280</v>
      </c>
      <c r="H4281" s="112">
        <v>35759</v>
      </c>
    </row>
    <row r="4282" spans="1:8" ht="15">
      <c r="A4282" s="108" t="s">
        <v>1191</v>
      </c>
      <c r="B4282" s="109">
        <v>40079</v>
      </c>
      <c r="C4282" s="110">
        <v>2009</v>
      </c>
      <c r="D4282" s="111" t="s">
        <v>230</v>
      </c>
      <c r="E4282" s="111">
        <v>4</v>
      </c>
      <c r="F4282" s="111">
        <v>23</v>
      </c>
      <c r="G4282" s="111" t="s">
        <v>281</v>
      </c>
      <c r="H4282" s="112">
        <v>57871</v>
      </c>
    </row>
    <row r="4283" spans="1:8" ht="15">
      <c r="A4283" s="108" t="s">
        <v>1191</v>
      </c>
      <c r="B4283" s="109">
        <v>40080</v>
      </c>
      <c r="C4283" s="110">
        <v>2009</v>
      </c>
      <c r="D4283" s="111" t="s">
        <v>230</v>
      </c>
      <c r="E4283" s="111">
        <v>4</v>
      </c>
      <c r="F4283" s="111">
        <v>24</v>
      </c>
      <c r="G4283" s="111" t="s">
        <v>282</v>
      </c>
      <c r="H4283" s="112">
        <v>40919</v>
      </c>
    </row>
    <row r="4284" spans="1:8" ht="15">
      <c r="A4284" s="108" t="s">
        <v>1191</v>
      </c>
      <c r="B4284" s="109">
        <v>40081</v>
      </c>
      <c r="C4284" s="110">
        <v>2009</v>
      </c>
      <c r="D4284" s="111" t="s">
        <v>230</v>
      </c>
      <c r="E4284" s="111">
        <v>4</v>
      </c>
      <c r="F4284" s="111">
        <v>25</v>
      </c>
      <c r="G4284" s="111" t="s">
        <v>1343</v>
      </c>
      <c r="H4284" s="112">
        <v>78447</v>
      </c>
    </row>
    <row r="4285" spans="1:8" ht="15">
      <c r="A4285" s="108" t="s">
        <v>1191</v>
      </c>
      <c r="B4285" s="109">
        <v>40082</v>
      </c>
      <c r="C4285" s="110">
        <v>2009</v>
      </c>
      <c r="D4285" s="111" t="s">
        <v>230</v>
      </c>
      <c r="E4285" s="111">
        <v>4</v>
      </c>
      <c r="F4285" s="111">
        <v>26</v>
      </c>
      <c r="G4285" s="111" t="s">
        <v>1342</v>
      </c>
      <c r="H4285" s="112">
        <v>83909</v>
      </c>
    </row>
    <row r="4286" spans="1:8" ht="15">
      <c r="A4286" s="108" t="s">
        <v>1191</v>
      </c>
      <c r="B4286" s="109">
        <v>40083</v>
      </c>
      <c r="C4286" s="110">
        <v>2009</v>
      </c>
      <c r="D4286" s="111" t="s">
        <v>230</v>
      </c>
      <c r="E4286" s="111">
        <v>4</v>
      </c>
      <c r="F4286" s="111">
        <v>27</v>
      </c>
      <c r="G4286" s="111" t="s">
        <v>278</v>
      </c>
      <c r="H4286" s="112">
        <v>52016</v>
      </c>
    </row>
    <row r="4287" spans="1:8" ht="15">
      <c r="A4287" s="108" t="s">
        <v>1191</v>
      </c>
      <c r="B4287" s="109">
        <v>40084</v>
      </c>
      <c r="C4287" s="110">
        <v>2009</v>
      </c>
      <c r="D4287" s="111" t="s">
        <v>230</v>
      </c>
      <c r="E4287" s="111">
        <v>4</v>
      </c>
      <c r="F4287" s="111">
        <v>28</v>
      </c>
      <c r="G4287" s="111" t="s">
        <v>279</v>
      </c>
      <c r="H4287" s="112">
        <v>21173</v>
      </c>
    </row>
    <row r="4288" spans="1:8" ht="15">
      <c r="A4288" s="108" t="s">
        <v>1191</v>
      </c>
      <c r="B4288" s="109">
        <v>40085</v>
      </c>
      <c r="C4288" s="110">
        <v>2009</v>
      </c>
      <c r="D4288" s="111" t="s">
        <v>230</v>
      </c>
      <c r="E4288" s="111">
        <v>5</v>
      </c>
      <c r="F4288" s="111">
        <v>29</v>
      </c>
      <c r="G4288" s="111" t="s">
        <v>280</v>
      </c>
      <c r="H4288" s="112">
        <v>48856</v>
      </c>
    </row>
    <row r="4289" spans="1:8" ht="15">
      <c r="A4289" s="108" t="s">
        <v>1191</v>
      </c>
      <c r="B4289" s="109">
        <v>40086</v>
      </c>
      <c r="C4289" s="110">
        <v>2009</v>
      </c>
      <c r="D4289" s="111" t="s">
        <v>230</v>
      </c>
      <c r="E4289" s="111">
        <v>5</v>
      </c>
      <c r="F4289" s="111">
        <v>30</v>
      </c>
      <c r="G4289" s="111" t="s">
        <v>281</v>
      </c>
      <c r="H4289" s="112">
        <v>85151</v>
      </c>
    </row>
    <row r="4290" spans="1:8" ht="15">
      <c r="A4290" s="108" t="s">
        <v>1191</v>
      </c>
      <c r="B4290" s="109">
        <v>40087</v>
      </c>
      <c r="C4290" s="110">
        <v>2009</v>
      </c>
      <c r="D4290" s="111" t="s">
        <v>231</v>
      </c>
      <c r="E4290" s="111">
        <v>1</v>
      </c>
      <c r="F4290" s="111">
        <v>1</v>
      </c>
      <c r="G4290" s="111" t="s">
        <v>282</v>
      </c>
      <c r="H4290" s="112">
        <v>26838</v>
      </c>
    </row>
    <row r="4291" spans="1:8" ht="15">
      <c r="A4291" s="108" t="s">
        <v>1191</v>
      </c>
      <c r="B4291" s="109">
        <v>40088</v>
      </c>
      <c r="C4291" s="110">
        <v>2009</v>
      </c>
      <c r="D4291" s="111" t="s">
        <v>231</v>
      </c>
      <c r="E4291" s="111">
        <v>1</v>
      </c>
      <c r="F4291" s="111">
        <v>2</v>
      </c>
      <c r="G4291" s="111" t="s">
        <v>1343</v>
      </c>
      <c r="H4291" s="112">
        <v>61801</v>
      </c>
    </row>
    <row r="4292" spans="1:8" ht="15">
      <c r="A4292" s="108" t="s">
        <v>1191</v>
      </c>
      <c r="B4292" s="109">
        <v>40089</v>
      </c>
      <c r="C4292" s="110">
        <v>2009</v>
      </c>
      <c r="D4292" s="111" t="s">
        <v>231</v>
      </c>
      <c r="E4292" s="111">
        <v>1</v>
      </c>
      <c r="F4292" s="111">
        <v>3</v>
      </c>
      <c r="G4292" s="111" t="s">
        <v>1342</v>
      </c>
      <c r="H4292" s="112">
        <v>53686</v>
      </c>
    </row>
    <row r="4293" spans="1:8" ht="15">
      <c r="A4293" s="108" t="s">
        <v>1191</v>
      </c>
      <c r="B4293" s="109">
        <v>40090</v>
      </c>
      <c r="C4293" s="110">
        <v>2009</v>
      </c>
      <c r="D4293" s="111" t="s">
        <v>231</v>
      </c>
      <c r="E4293" s="111">
        <v>1</v>
      </c>
      <c r="F4293" s="111">
        <v>4</v>
      </c>
      <c r="G4293" s="111" t="s">
        <v>278</v>
      </c>
      <c r="H4293" s="112">
        <v>67775</v>
      </c>
    </row>
    <row r="4294" spans="1:8" ht="15">
      <c r="A4294" s="108" t="s">
        <v>1191</v>
      </c>
      <c r="B4294" s="109">
        <v>40091</v>
      </c>
      <c r="C4294" s="110">
        <v>2009</v>
      </c>
      <c r="D4294" s="111" t="s">
        <v>231</v>
      </c>
      <c r="E4294" s="111">
        <v>1</v>
      </c>
      <c r="F4294" s="111">
        <v>5</v>
      </c>
      <c r="G4294" s="111" t="s">
        <v>279</v>
      </c>
      <c r="H4294" s="112">
        <v>52010</v>
      </c>
    </row>
    <row r="4295" spans="1:8" ht="15">
      <c r="A4295" s="108" t="s">
        <v>1191</v>
      </c>
      <c r="B4295" s="109">
        <v>40092</v>
      </c>
      <c r="C4295" s="110">
        <v>2009</v>
      </c>
      <c r="D4295" s="111" t="s">
        <v>231</v>
      </c>
      <c r="E4295" s="111">
        <v>1</v>
      </c>
      <c r="F4295" s="111">
        <v>6</v>
      </c>
      <c r="G4295" s="111" t="s">
        <v>280</v>
      </c>
      <c r="H4295" s="112">
        <v>64995</v>
      </c>
    </row>
    <row r="4296" spans="1:8" ht="15">
      <c r="A4296" s="108" t="s">
        <v>1191</v>
      </c>
      <c r="B4296" s="109">
        <v>40093</v>
      </c>
      <c r="C4296" s="110">
        <v>2009</v>
      </c>
      <c r="D4296" s="111" t="s">
        <v>231</v>
      </c>
      <c r="E4296" s="111">
        <v>1</v>
      </c>
      <c r="F4296" s="111">
        <v>7</v>
      </c>
      <c r="G4296" s="111" t="s">
        <v>281</v>
      </c>
      <c r="H4296" s="112">
        <v>62739</v>
      </c>
    </row>
    <row r="4297" spans="1:8" ht="15">
      <c r="A4297" s="108" t="s">
        <v>1191</v>
      </c>
      <c r="B4297" s="109">
        <v>40094</v>
      </c>
      <c r="C4297" s="110">
        <v>2009</v>
      </c>
      <c r="D4297" s="111" t="s">
        <v>231</v>
      </c>
      <c r="E4297" s="111">
        <v>2</v>
      </c>
      <c r="F4297" s="111">
        <v>8</v>
      </c>
      <c r="G4297" s="111" t="s">
        <v>282</v>
      </c>
      <c r="H4297" s="112">
        <v>75429</v>
      </c>
    </row>
    <row r="4298" spans="1:8" ht="15">
      <c r="A4298" s="108" t="s">
        <v>1191</v>
      </c>
      <c r="B4298" s="109">
        <v>40095</v>
      </c>
      <c r="C4298" s="110">
        <v>2009</v>
      </c>
      <c r="D4298" s="111" t="s">
        <v>231</v>
      </c>
      <c r="E4298" s="111">
        <v>2</v>
      </c>
      <c r="F4298" s="111">
        <v>9</v>
      </c>
      <c r="G4298" s="111" t="s">
        <v>1343</v>
      </c>
      <c r="H4298" s="112">
        <v>73224</v>
      </c>
    </row>
    <row r="4299" spans="1:8" ht="15">
      <c r="A4299" s="108" t="s">
        <v>1191</v>
      </c>
      <c r="B4299" s="109">
        <v>40096</v>
      </c>
      <c r="C4299" s="110">
        <v>2009</v>
      </c>
      <c r="D4299" s="111" t="s">
        <v>231</v>
      </c>
      <c r="E4299" s="111">
        <v>2</v>
      </c>
      <c r="F4299" s="111">
        <v>10</v>
      </c>
      <c r="G4299" s="111" t="s">
        <v>1342</v>
      </c>
      <c r="H4299" s="112">
        <v>83131</v>
      </c>
    </row>
    <row r="4300" spans="1:8" ht="15">
      <c r="A4300" s="108" t="s">
        <v>1191</v>
      </c>
      <c r="B4300" s="109">
        <v>40097</v>
      </c>
      <c r="C4300" s="110">
        <v>2009</v>
      </c>
      <c r="D4300" s="111" t="s">
        <v>231</v>
      </c>
      <c r="E4300" s="111">
        <v>2</v>
      </c>
      <c r="F4300" s="111">
        <v>11</v>
      </c>
      <c r="G4300" s="111" t="s">
        <v>278</v>
      </c>
      <c r="H4300" s="112">
        <v>87302</v>
      </c>
    </row>
    <row r="4301" spans="1:8" ht="15">
      <c r="A4301" s="108" t="s">
        <v>1191</v>
      </c>
      <c r="B4301" s="109">
        <v>40098</v>
      </c>
      <c r="C4301" s="110">
        <v>2009</v>
      </c>
      <c r="D4301" s="111" t="s">
        <v>231</v>
      </c>
      <c r="E4301" s="111">
        <v>2</v>
      </c>
      <c r="F4301" s="111">
        <v>12</v>
      </c>
      <c r="G4301" s="111" t="s">
        <v>279</v>
      </c>
      <c r="H4301" s="112">
        <v>14636</v>
      </c>
    </row>
    <row r="4302" spans="1:8" ht="15">
      <c r="A4302" s="108" t="s">
        <v>1191</v>
      </c>
      <c r="B4302" s="109">
        <v>40099</v>
      </c>
      <c r="C4302" s="110">
        <v>2009</v>
      </c>
      <c r="D4302" s="111" t="s">
        <v>231</v>
      </c>
      <c r="E4302" s="111">
        <v>2</v>
      </c>
      <c r="F4302" s="111">
        <v>13</v>
      </c>
      <c r="G4302" s="111" t="s">
        <v>280</v>
      </c>
      <c r="H4302" s="112">
        <v>59901</v>
      </c>
    </row>
    <row r="4303" spans="1:8" ht="15">
      <c r="A4303" s="108" t="s">
        <v>1191</v>
      </c>
      <c r="B4303" s="109">
        <v>40100</v>
      </c>
      <c r="C4303" s="110">
        <v>2009</v>
      </c>
      <c r="D4303" s="111" t="s">
        <v>231</v>
      </c>
      <c r="E4303" s="111">
        <v>2</v>
      </c>
      <c r="F4303" s="111">
        <v>14</v>
      </c>
      <c r="G4303" s="111" t="s">
        <v>281</v>
      </c>
      <c r="H4303" s="112">
        <v>46710</v>
      </c>
    </row>
    <row r="4304" spans="1:8" ht="15">
      <c r="A4304" s="108" t="s">
        <v>1191</v>
      </c>
      <c r="B4304" s="109">
        <v>40101</v>
      </c>
      <c r="C4304" s="110">
        <v>2009</v>
      </c>
      <c r="D4304" s="111" t="s">
        <v>231</v>
      </c>
      <c r="E4304" s="111">
        <v>3</v>
      </c>
      <c r="F4304" s="111">
        <v>15</v>
      </c>
      <c r="G4304" s="111" t="s">
        <v>282</v>
      </c>
      <c r="H4304" s="112">
        <v>88686</v>
      </c>
    </row>
    <row r="4305" spans="1:8" ht="15">
      <c r="A4305" s="108" t="s">
        <v>1191</v>
      </c>
      <c r="B4305" s="109">
        <v>40102</v>
      </c>
      <c r="C4305" s="110">
        <v>2009</v>
      </c>
      <c r="D4305" s="111" t="s">
        <v>231</v>
      </c>
      <c r="E4305" s="111">
        <v>3</v>
      </c>
      <c r="F4305" s="111">
        <v>16</v>
      </c>
      <c r="G4305" s="111" t="s">
        <v>1343</v>
      </c>
      <c r="H4305" s="112">
        <v>42243</v>
      </c>
    </row>
    <row r="4306" spans="1:8" ht="15">
      <c r="A4306" s="108" t="s">
        <v>1191</v>
      </c>
      <c r="B4306" s="109">
        <v>40103</v>
      </c>
      <c r="C4306" s="110">
        <v>2009</v>
      </c>
      <c r="D4306" s="111" t="s">
        <v>231</v>
      </c>
      <c r="E4306" s="111">
        <v>3</v>
      </c>
      <c r="F4306" s="111">
        <v>17</v>
      </c>
      <c r="G4306" s="111" t="s">
        <v>1342</v>
      </c>
      <c r="H4306" s="112">
        <v>54442</v>
      </c>
    </row>
    <row r="4307" spans="1:8" ht="15">
      <c r="A4307" s="108" t="s">
        <v>1191</v>
      </c>
      <c r="B4307" s="109">
        <v>40104</v>
      </c>
      <c r="C4307" s="110">
        <v>2009</v>
      </c>
      <c r="D4307" s="111" t="s">
        <v>231</v>
      </c>
      <c r="E4307" s="111">
        <v>3</v>
      </c>
      <c r="F4307" s="111">
        <v>18</v>
      </c>
      <c r="G4307" s="111" t="s">
        <v>278</v>
      </c>
      <c r="H4307" s="112">
        <v>16166</v>
      </c>
    </row>
    <row r="4308" spans="1:8" ht="15">
      <c r="A4308" s="108" t="s">
        <v>1191</v>
      </c>
      <c r="B4308" s="109">
        <v>40105</v>
      </c>
      <c r="C4308" s="110">
        <v>2009</v>
      </c>
      <c r="D4308" s="111" t="s">
        <v>231</v>
      </c>
      <c r="E4308" s="111">
        <v>3</v>
      </c>
      <c r="F4308" s="111">
        <v>19</v>
      </c>
      <c r="G4308" s="111" t="s">
        <v>279</v>
      </c>
      <c r="H4308" s="112">
        <v>18083</v>
      </c>
    </row>
    <row r="4309" spans="1:8" ht="15">
      <c r="A4309" s="108" t="s">
        <v>1191</v>
      </c>
      <c r="B4309" s="109">
        <v>40106</v>
      </c>
      <c r="C4309" s="110">
        <v>2009</v>
      </c>
      <c r="D4309" s="111" t="s">
        <v>231</v>
      </c>
      <c r="E4309" s="111">
        <v>3</v>
      </c>
      <c r="F4309" s="111">
        <v>20</v>
      </c>
      <c r="G4309" s="111" t="s">
        <v>280</v>
      </c>
      <c r="H4309" s="112">
        <v>18098</v>
      </c>
    </row>
    <row r="4310" spans="1:8" ht="15">
      <c r="A4310" s="108" t="s">
        <v>1191</v>
      </c>
      <c r="B4310" s="109">
        <v>40107</v>
      </c>
      <c r="C4310" s="110">
        <v>2009</v>
      </c>
      <c r="D4310" s="111" t="s">
        <v>231</v>
      </c>
      <c r="E4310" s="111">
        <v>3</v>
      </c>
      <c r="F4310" s="111">
        <v>21</v>
      </c>
      <c r="G4310" s="111" t="s">
        <v>281</v>
      </c>
      <c r="H4310" s="112">
        <v>54361</v>
      </c>
    </row>
    <row r="4311" spans="1:8" ht="15">
      <c r="A4311" s="108" t="s">
        <v>1191</v>
      </c>
      <c r="B4311" s="109">
        <v>40108</v>
      </c>
      <c r="C4311" s="110">
        <v>2009</v>
      </c>
      <c r="D4311" s="111" t="s">
        <v>231</v>
      </c>
      <c r="E4311" s="111">
        <v>4</v>
      </c>
      <c r="F4311" s="111">
        <v>22</v>
      </c>
      <c r="G4311" s="111" t="s">
        <v>282</v>
      </c>
      <c r="H4311" s="112">
        <v>68962</v>
      </c>
    </row>
    <row r="4312" spans="1:8" ht="15">
      <c r="A4312" s="108" t="s">
        <v>1191</v>
      </c>
      <c r="B4312" s="109">
        <v>40109</v>
      </c>
      <c r="C4312" s="110">
        <v>2009</v>
      </c>
      <c r="D4312" s="111" t="s">
        <v>231</v>
      </c>
      <c r="E4312" s="111">
        <v>4</v>
      </c>
      <c r="F4312" s="111">
        <v>23</v>
      </c>
      <c r="G4312" s="111" t="s">
        <v>1343</v>
      </c>
      <c r="H4312" s="112">
        <v>25033</v>
      </c>
    </row>
    <row r="4313" spans="1:8" ht="15">
      <c r="A4313" s="108" t="s">
        <v>1191</v>
      </c>
      <c r="B4313" s="109">
        <v>40110</v>
      </c>
      <c r="C4313" s="110">
        <v>2009</v>
      </c>
      <c r="D4313" s="111" t="s">
        <v>231</v>
      </c>
      <c r="E4313" s="111">
        <v>4</v>
      </c>
      <c r="F4313" s="111">
        <v>24</v>
      </c>
      <c r="G4313" s="111" t="s">
        <v>1342</v>
      </c>
      <c r="H4313" s="112">
        <v>73941</v>
      </c>
    </row>
    <row r="4314" spans="1:8" ht="15">
      <c r="A4314" s="108" t="s">
        <v>1191</v>
      </c>
      <c r="B4314" s="109">
        <v>40111</v>
      </c>
      <c r="C4314" s="110">
        <v>2009</v>
      </c>
      <c r="D4314" s="111" t="s">
        <v>231</v>
      </c>
      <c r="E4314" s="111">
        <v>4</v>
      </c>
      <c r="F4314" s="111">
        <v>25</v>
      </c>
      <c r="G4314" s="111" t="s">
        <v>278</v>
      </c>
      <c r="H4314" s="112">
        <v>49762</v>
      </c>
    </row>
    <row r="4315" spans="1:8" ht="15">
      <c r="A4315" s="108" t="s">
        <v>1191</v>
      </c>
      <c r="B4315" s="109">
        <v>40112</v>
      </c>
      <c r="C4315" s="110">
        <v>2009</v>
      </c>
      <c r="D4315" s="111" t="s">
        <v>231</v>
      </c>
      <c r="E4315" s="111">
        <v>4</v>
      </c>
      <c r="F4315" s="111">
        <v>26</v>
      </c>
      <c r="G4315" s="111" t="s">
        <v>279</v>
      </c>
      <c r="H4315" s="112">
        <v>25386</v>
      </c>
    </row>
    <row r="4316" spans="1:8" ht="15">
      <c r="A4316" s="108" t="s">
        <v>1191</v>
      </c>
      <c r="B4316" s="109">
        <v>40113</v>
      </c>
      <c r="C4316" s="110">
        <v>2009</v>
      </c>
      <c r="D4316" s="111" t="s">
        <v>231</v>
      </c>
      <c r="E4316" s="111">
        <v>4</v>
      </c>
      <c r="F4316" s="111">
        <v>27</v>
      </c>
      <c r="G4316" s="111" t="s">
        <v>280</v>
      </c>
      <c r="H4316" s="112">
        <v>70183</v>
      </c>
    </row>
    <row r="4317" spans="1:8" ht="15">
      <c r="A4317" s="108" t="s">
        <v>1191</v>
      </c>
      <c r="B4317" s="109">
        <v>40114</v>
      </c>
      <c r="C4317" s="110">
        <v>2009</v>
      </c>
      <c r="D4317" s="111" t="s">
        <v>231</v>
      </c>
      <c r="E4317" s="111">
        <v>4</v>
      </c>
      <c r="F4317" s="111">
        <v>28</v>
      </c>
      <c r="G4317" s="111" t="s">
        <v>281</v>
      </c>
      <c r="H4317" s="112">
        <v>34861</v>
      </c>
    </row>
    <row r="4318" spans="1:8" ht="15">
      <c r="A4318" s="108" t="s">
        <v>1191</v>
      </c>
      <c r="B4318" s="109">
        <v>40115</v>
      </c>
      <c r="C4318" s="110">
        <v>2009</v>
      </c>
      <c r="D4318" s="111" t="s">
        <v>231</v>
      </c>
      <c r="E4318" s="111">
        <v>5</v>
      </c>
      <c r="F4318" s="111">
        <v>29</v>
      </c>
      <c r="G4318" s="111" t="s">
        <v>282</v>
      </c>
      <c r="H4318" s="112">
        <v>38782</v>
      </c>
    </row>
    <row r="4319" spans="1:8" ht="15">
      <c r="A4319" s="108" t="s">
        <v>1191</v>
      </c>
      <c r="B4319" s="109">
        <v>40116</v>
      </c>
      <c r="C4319" s="110">
        <v>2009</v>
      </c>
      <c r="D4319" s="111" t="s">
        <v>231</v>
      </c>
      <c r="E4319" s="111">
        <v>5</v>
      </c>
      <c r="F4319" s="111">
        <v>30</v>
      </c>
      <c r="G4319" s="111" t="s">
        <v>1343</v>
      </c>
      <c r="H4319" s="112">
        <v>20011</v>
      </c>
    </row>
    <row r="4320" spans="1:8" ht="15">
      <c r="A4320" s="108" t="s">
        <v>1191</v>
      </c>
      <c r="B4320" s="109">
        <v>40117</v>
      </c>
      <c r="C4320" s="110">
        <v>2009</v>
      </c>
      <c r="D4320" s="111" t="s">
        <v>231</v>
      </c>
      <c r="E4320" s="111">
        <v>5</v>
      </c>
      <c r="F4320" s="111">
        <v>31</v>
      </c>
      <c r="G4320" s="111" t="s">
        <v>1342</v>
      </c>
      <c r="H4320" s="112">
        <v>70750</v>
      </c>
    </row>
    <row r="4321" spans="1:8" ht="15">
      <c r="A4321" s="108" t="s">
        <v>1191</v>
      </c>
      <c r="B4321" s="109">
        <v>40118</v>
      </c>
      <c r="C4321" s="110">
        <v>2009</v>
      </c>
      <c r="D4321" s="111" t="s">
        <v>232</v>
      </c>
      <c r="E4321" s="111">
        <v>1</v>
      </c>
      <c r="F4321" s="111">
        <v>1</v>
      </c>
      <c r="G4321" s="111" t="s">
        <v>278</v>
      </c>
      <c r="H4321" s="112">
        <v>62905</v>
      </c>
    </row>
    <row r="4322" spans="1:8" ht="15">
      <c r="A4322" s="108" t="s">
        <v>1191</v>
      </c>
      <c r="B4322" s="109">
        <v>40119</v>
      </c>
      <c r="C4322" s="110">
        <v>2009</v>
      </c>
      <c r="D4322" s="111" t="s">
        <v>232</v>
      </c>
      <c r="E4322" s="111">
        <v>1</v>
      </c>
      <c r="F4322" s="111">
        <v>2</v>
      </c>
      <c r="G4322" s="111" t="s">
        <v>279</v>
      </c>
      <c r="H4322" s="112">
        <v>109210</v>
      </c>
    </row>
    <row r="4323" spans="1:8" ht="15">
      <c r="A4323" s="108" t="s">
        <v>1191</v>
      </c>
      <c r="B4323" s="109">
        <v>40120</v>
      </c>
      <c r="C4323" s="110">
        <v>2009</v>
      </c>
      <c r="D4323" s="111" t="s">
        <v>232</v>
      </c>
      <c r="E4323" s="111">
        <v>1</v>
      </c>
      <c r="F4323" s="111">
        <v>3</v>
      </c>
      <c r="G4323" s="111" t="s">
        <v>280</v>
      </c>
      <c r="H4323" s="112">
        <v>113628</v>
      </c>
    </row>
    <row r="4324" spans="1:8" ht="15">
      <c r="A4324" s="108" t="s">
        <v>1191</v>
      </c>
      <c r="B4324" s="109">
        <v>40121</v>
      </c>
      <c r="C4324" s="110">
        <v>2009</v>
      </c>
      <c r="D4324" s="111" t="s">
        <v>232</v>
      </c>
      <c r="E4324" s="111">
        <v>1</v>
      </c>
      <c r="F4324" s="111">
        <v>4</v>
      </c>
      <c r="G4324" s="111" t="s">
        <v>281</v>
      </c>
      <c r="H4324" s="112">
        <v>62233</v>
      </c>
    </row>
    <row r="4325" spans="1:8" ht="15">
      <c r="A4325" s="108" t="s">
        <v>1191</v>
      </c>
      <c r="B4325" s="109">
        <v>40122</v>
      </c>
      <c r="C4325" s="110">
        <v>2009</v>
      </c>
      <c r="D4325" s="111" t="s">
        <v>232</v>
      </c>
      <c r="E4325" s="111">
        <v>1</v>
      </c>
      <c r="F4325" s="111">
        <v>5</v>
      </c>
      <c r="G4325" s="111" t="s">
        <v>282</v>
      </c>
      <c r="H4325" s="112">
        <v>56815</v>
      </c>
    </row>
    <row r="4326" spans="1:8" ht="15">
      <c r="A4326" s="108" t="s">
        <v>1191</v>
      </c>
      <c r="B4326" s="109">
        <v>40123</v>
      </c>
      <c r="C4326" s="110">
        <v>2009</v>
      </c>
      <c r="D4326" s="111" t="s">
        <v>232</v>
      </c>
      <c r="E4326" s="111">
        <v>1</v>
      </c>
      <c r="F4326" s="111">
        <v>6</v>
      </c>
      <c r="G4326" s="111" t="s">
        <v>1343</v>
      </c>
      <c r="H4326" s="112">
        <v>148002</v>
      </c>
    </row>
    <row r="4327" spans="1:8" ht="15">
      <c r="A4327" s="108" t="s">
        <v>1191</v>
      </c>
      <c r="B4327" s="109">
        <v>40124</v>
      </c>
      <c r="C4327" s="110">
        <v>2009</v>
      </c>
      <c r="D4327" s="111" t="s">
        <v>232</v>
      </c>
      <c r="E4327" s="111">
        <v>1</v>
      </c>
      <c r="F4327" s="111">
        <v>7</v>
      </c>
      <c r="G4327" s="111" t="s">
        <v>1342</v>
      </c>
      <c r="H4327" s="112">
        <v>117177</v>
      </c>
    </row>
    <row r="4328" spans="1:8" ht="15">
      <c r="A4328" s="108" t="s">
        <v>1191</v>
      </c>
      <c r="B4328" s="109">
        <v>40125</v>
      </c>
      <c r="C4328" s="110">
        <v>2009</v>
      </c>
      <c r="D4328" s="111" t="s">
        <v>232</v>
      </c>
      <c r="E4328" s="111">
        <v>2</v>
      </c>
      <c r="F4328" s="111">
        <v>8</v>
      </c>
      <c r="G4328" s="111" t="s">
        <v>278</v>
      </c>
      <c r="H4328" s="112">
        <v>58698</v>
      </c>
    </row>
    <row r="4329" spans="1:8" ht="15">
      <c r="A4329" s="108" t="s">
        <v>1191</v>
      </c>
      <c r="B4329" s="109">
        <v>40126</v>
      </c>
      <c r="C4329" s="110">
        <v>2009</v>
      </c>
      <c r="D4329" s="111" t="s">
        <v>232</v>
      </c>
      <c r="E4329" s="111">
        <v>2</v>
      </c>
      <c r="F4329" s="111">
        <v>9</v>
      </c>
      <c r="G4329" s="111" t="s">
        <v>279</v>
      </c>
      <c r="H4329" s="112">
        <v>129517</v>
      </c>
    </row>
    <row r="4330" spans="1:8" ht="15">
      <c r="A4330" s="108" t="s">
        <v>1191</v>
      </c>
      <c r="B4330" s="109">
        <v>40127</v>
      </c>
      <c r="C4330" s="110">
        <v>2009</v>
      </c>
      <c r="D4330" s="111" t="s">
        <v>232</v>
      </c>
      <c r="E4330" s="111">
        <v>2</v>
      </c>
      <c r="F4330" s="111">
        <v>10</v>
      </c>
      <c r="G4330" s="111" t="s">
        <v>280</v>
      </c>
      <c r="H4330" s="112">
        <v>146893</v>
      </c>
    </row>
    <row r="4331" spans="1:8" ht="15">
      <c r="A4331" s="108" t="s">
        <v>1191</v>
      </c>
      <c r="B4331" s="109">
        <v>40128</v>
      </c>
      <c r="C4331" s="110">
        <v>2009</v>
      </c>
      <c r="D4331" s="111" t="s">
        <v>232</v>
      </c>
      <c r="E4331" s="111">
        <v>2</v>
      </c>
      <c r="F4331" s="111">
        <v>11</v>
      </c>
      <c r="G4331" s="111" t="s">
        <v>281</v>
      </c>
      <c r="H4331" s="112">
        <v>109699</v>
      </c>
    </row>
    <row r="4332" spans="1:8" ht="15">
      <c r="A4332" s="108" t="s">
        <v>1191</v>
      </c>
      <c r="B4332" s="109">
        <v>40129</v>
      </c>
      <c r="C4332" s="110">
        <v>2009</v>
      </c>
      <c r="D4332" s="111" t="s">
        <v>232</v>
      </c>
      <c r="E4332" s="111">
        <v>2</v>
      </c>
      <c r="F4332" s="111">
        <v>12</v>
      </c>
      <c r="G4332" s="111" t="s">
        <v>282</v>
      </c>
      <c r="H4332" s="112">
        <v>70438</v>
      </c>
    </row>
    <row r="4333" spans="1:8" ht="15">
      <c r="A4333" s="108" t="s">
        <v>1191</v>
      </c>
      <c r="B4333" s="109">
        <v>40130</v>
      </c>
      <c r="C4333" s="110">
        <v>2009</v>
      </c>
      <c r="D4333" s="111" t="s">
        <v>232</v>
      </c>
      <c r="E4333" s="111">
        <v>2</v>
      </c>
      <c r="F4333" s="111">
        <v>13</v>
      </c>
      <c r="G4333" s="111" t="s">
        <v>1343</v>
      </c>
      <c r="H4333" s="112">
        <v>133742</v>
      </c>
    </row>
    <row r="4334" spans="1:8" ht="15">
      <c r="A4334" s="108" t="s">
        <v>1191</v>
      </c>
      <c r="B4334" s="109">
        <v>40131</v>
      </c>
      <c r="C4334" s="110">
        <v>2009</v>
      </c>
      <c r="D4334" s="111" t="s">
        <v>232</v>
      </c>
      <c r="E4334" s="111">
        <v>2</v>
      </c>
      <c r="F4334" s="111">
        <v>14</v>
      </c>
      <c r="G4334" s="111" t="s">
        <v>1342</v>
      </c>
      <c r="H4334" s="112">
        <v>67973</v>
      </c>
    </row>
    <row r="4335" spans="1:8" ht="15">
      <c r="A4335" s="108" t="s">
        <v>1191</v>
      </c>
      <c r="B4335" s="109">
        <v>40132</v>
      </c>
      <c r="C4335" s="110">
        <v>2009</v>
      </c>
      <c r="D4335" s="111" t="s">
        <v>232</v>
      </c>
      <c r="E4335" s="111">
        <v>3</v>
      </c>
      <c r="F4335" s="111">
        <v>15</v>
      </c>
      <c r="G4335" s="111" t="s">
        <v>278</v>
      </c>
      <c r="H4335" s="112">
        <v>127271</v>
      </c>
    </row>
    <row r="4336" spans="1:8" ht="15">
      <c r="A4336" s="108" t="s">
        <v>1191</v>
      </c>
      <c r="B4336" s="109">
        <v>40133</v>
      </c>
      <c r="C4336" s="110">
        <v>2009</v>
      </c>
      <c r="D4336" s="111" t="s">
        <v>232</v>
      </c>
      <c r="E4336" s="111">
        <v>3</v>
      </c>
      <c r="F4336" s="111">
        <v>16</v>
      </c>
      <c r="G4336" s="111" t="s">
        <v>279</v>
      </c>
      <c r="H4336" s="112">
        <v>110561</v>
      </c>
    </row>
    <row r="4337" spans="1:8" ht="15">
      <c r="A4337" s="108" t="s">
        <v>1191</v>
      </c>
      <c r="B4337" s="109">
        <v>40134</v>
      </c>
      <c r="C4337" s="110">
        <v>2009</v>
      </c>
      <c r="D4337" s="111" t="s">
        <v>232</v>
      </c>
      <c r="E4337" s="111">
        <v>3</v>
      </c>
      <c r="F4337" s="111">
        <v>17</v>
      </c>
      <c r="G4337" s="111" t="s">
        <v>280</v>
      </c>
      <c r="H4337" s="112">
        <v>71812</v>
      </c>
    </row>
    <row r="4338" spans="1:8" ht="15">
      <c r="A4338" s="108" t="s">
        <v>1191</v>
      </c>
      <c r="B4338" s="109">
        <v>40135</v>
      </c>
      <c r="C4338" s="110">
        <v>2009</v>
      </c>
      <c r="D4338" s="111" t="s">
        <v>232</v>
      </c>
      <c r="E4338" s="111">
        <v>3</v>
      </c>
      <c r="F4338" s="111">
        <v>18</v>
      </c>
      <c r="G4338" s="111" t="s">
        <v>281</v>
      </c>
      <c r="H4338" s="112">
        <v>148427</v>
      </c>
    </row>
    <row r="4339" spans="1:8" ht="15">
      <c r="A4339" s="108" t="s">
        <v>1191</v>
      </c>
      <c r="B4339" s="109">
        <v>40136</v>
      </c>
      <c r="C4339" s="110">
        <v>2009</v>
      </c>
      <c r="D4339" s="111" t="s">
        <v>232</v>
      </c>
      <c r="E4339" s="111">
        <v>3</v>
      </c>
      <c r="F4339" s="111">
        <v>19</v>
      </c>
      <c r="G4339" s="111" t="s">
        <v>282</v>
      </c>
      <c r="H4339" s="112">
        <v>154740</v>
      </c>
    </row>
    <row r="4340" spans="1:8" ht="15">
      <c r="A4340" s="108" t="s">
        <v>1191</v>
      </c>
      <c r="B4340" s="109">
        <v>40137</v>
      </c>
      <c r="C4340" s="110">
        <v>2009</v>
      </c>
      <c r="D4340" s="111" t="s">
        <v>232</v>
      </c>
      <c r="E4340" s="111">
        <v>3</v>
      </c>
      <c r="F4340" s="111">
        <v>20</v>
      </c>
      <c r="G4340" s="111" t="s">
        <v>1343</v>
      </c>
      <c r="H4340" s="112">
        <v>148633</v>
      </c>
    </row>
    <row r="4341" spans="1:8" ht="15">
      <c r="A4341" s="108" t="s">
        <v>1191</v>
      </c>
      <c r="B4341" s="109">
        <v>40138</v>
      </c>
      <c r="C4341" s="110">
        <v>2009</v>
      </c>
      <c r="D4341" s="111" t="s">
        <v>232</v>
      </c>
      <c r="E4341" s="111">
        <v>3</v>
      </c>
      <c r="F4341" s="111">
        <v>21</v>
      </c>
      <c r="G4341" s="111" t="s">
        <v>1342</v>
      </c>
      <c r="H4341" s="112">
        <v>87480</v>
      </c>
    </row>
    <row r="4342" spans="1:8" ht="15">
      <c r="A4342" s="108" t="s">
        <v>1191</v>
      </c>
      <c r="B4342" s="109">
        <v>40139</v>
      </c>
      <c r="C4342" s="110">
        <v>2009</v>
      </c>
      <c r="D4342" s="111" t="s">
        <v>232</v>
      </c>
      <c r="E4342" s="111">
        <v>4</v>
      </c>
      <c r="F4342" s="111">
        <v>22</v>
      </c>
      <c r="G4342" s="111" t="s">
        <v>278</v>
      </c>
      <c r="H4342" s="112">
        <v>89684</v>
      </c>
    </row>
    <row r="4343" spans="1:8" ht="15">
      <c r="A4343" s="108" t="s">
        <v>1191</v>
      </c>
      <c r="B4343" s="109">
        <v>40140</v>
      </c>
      <c r="C4343" s="110">
        <v>2009</v>
      </c>
      <c r="D4343" s="111" t="s">
        <v>232</v>
      </c>
      <c r="E4343" s="111">
        <v>4</v>
      </c>
      <c r="F4343" s="111">
        <v>23</v>
      </c>
      <c r="G4343" s="111" t="s">
        <v>279</v>
      </c>
      <c r="H4343" s="112">
        <v>75619</v>
      </c>
    </row>
    <row r="4344" spans="1:8" ht="15">
      <c r="A4344" s="108" t="s">
        <v>1191</v>
      </c>
      <c r="B4344" s="109">
        <v>40141</v>
      </c>
      <c r="C4344" s="110">
        <v>2009</v>
      </c>
      <c r="D4344" s="111" t="s">
        <v>232</v>
      </c>
      <c r="E4344" s="111">
        <v>4</v>
      </c>
      <c r="F4344" s="111">
        <v>24</v>
      </c>
      <c r="G4344" s="111" t="s">
        <v>280</v>
      </c>
      <c r="H4344" s="112">
        <v>129033</v>
      </c>
    </row>
    <row r="4345" spans="1:8" ht="15">
      <c r="A4345" s="108" t="s">
        <v>1191</v>
      </c>
      <c r="B4345" s="109">
        <v>40142</v>
      </c>
      <c r="C4345" s="110">
        <v>2009</v>
      </c>
      <c r="D4345" s="111" t="s">
        <v>232</v>
      </c>
      <c r="E4345" s="111">
        <v>4</v>
      </c>
      <c r="F4345" s="111">
        <v>25</v>
      </c>
      <c r="G4345" s="111" t="s">
        <v>281</v>
      </c>
      <c r="H4345" s="112">
        <v>73401</v>
      </c>
    </row>
    <row r="4346" spans="1:8" ht="15">
      <c r="A4346" s="108" t="s">
        <v>1191</v>
      </c>
      <c r="B4346" s="109">
        <v>40143</v>
      </c>
      <c r="C4346" s="110">
        <v>2009</v>
      </c>
      <c r="D4346" s="111" t="s">
        <v>232</v>
      </c>
      <c r="E4346" s="111">
        <v>4</v>
      </c>
      <c r="F4346" s="111">
        <v>26</v>
      </c>
      <c r="G4346" s="111" t="s">
        <v>282</v>
      </c>
      <c r="H4346" s="112">
        <v>120295</v>
      </c>
    </row>
    <row r="4347" spans="1:8" ht="15">
      <c r="A4347" s="108" t="s">
        <v>1191</v>
      </c>
      <c r="B4347" s="109">
        <v>40144</v>
      </c>
      <c r="C4347" s="110">
        <v>2009</v>
      </c>
      <c r="D4347" s="111" t="s">
        <v>232</v>
      </c>
      <c r="E4347" s="111">
        <v>4</v>
      </c>
      <c r="F4347" s="111">
        <v>27</v>
      </c>
      <c r="G4347" s="111" t="s">
        <v>1343</v>
      </c>
      <c r="H4347" s="112">
        <v>126077</v>
      </c>
    </row>
    <row r="4348" spans="1:8" ht="15">
      <c r="A4348" s="108" t="s">
        <v>1191</v>
      </c>
      <c r="B4348" s="109">
        <v>40145</v>
      </c>
      <c r="C4348" s="110">
        <v>2009</v>
      </c>
      <c r="D4348" s="111" t="s">
        <v>232</v>
      </c>
      <c r="E4348" s="111">
        <v>4</v>
      </c>
      <c r="F4348" s="111">
        <v>28</v>
      </c>
      <c r="G4348" s="111" t="s">
        <v>1342</v>
      </c>
      <c r="H4348" s="112">
        <v>107696</v>
      </c>
    </row>
    <row r="4349" spans="1:8" ht="15">
      <c r="A4349" s="108" t="s">
        <v>1191</v>
      </c>
      <c r="B4349" s="109">
        <v>40146</v>
      </c>
      <c r="C4349" s="110">
        <v>2009</v>
      </c>
      <c r="D4349" s="111" t="s">
        <v>232</v>
      </c>
      <c r="E4349" s="111">
        <v>5</v>
      </c>
      <c r="F4349" s="111">
        <v>29</v>
      </c>
      <c r="G4349" s="111" t="s">
        <v>278</v>
      </c>
      <c r="H4349" s="112">
        <v>69583</v>
      </c>
    </row>
    <row r="4350" spans="1:8" ht="15">
      <c r="A4350" s="108" t="s">
        <v>1191</v>
      </c>
      <c r="B4350" s="109">
        <v>40147</v>
      </c>
      <c r="C4350" s="110">
        <v>2009</v>
      </c>
      <c r="D4350" s="111" t="s">
        <v>232</v>
      </c>
      <c r="E4350" s="111">
        <v>5</v>
      </c>
      <c r="F4350" s="111">
        <v>30</v>
      </c>
      <c r="G4350" s="111" t="s">
        <v>279</v>
      </c>
      <c r="H4350" s="112">
        <v>126454</v>
      </c>
    </row>
    <row r="4351" spans="1:8" ht="15">
      <c r="A4351" s="108" t="s">
        <v>1191</v>
      </c>
      <c r="B4351" s="109">
        <v>40148</v>
      </c>
      <c r="C4351" s="110">
        <v>2009</v>
      </c>
      <c r="D4351" s="111" t="s">
        <v>233</v>
      </c>
      <c r="E4351" s="111">
        <v>1</v>
      </c>
      <c r="F4351" s="111">
        <v>1</v>
      </c>
      <c r="G4351" s="111" t="s">
        <v>280</v>
      </c>
      <c r="H4351" s="112">
        <v>138891</v>
      </c>
    </row>
    <row r="4352" spans="1:8" ht="15">
      <c r="A4352" s="108" t="s">
        <v>1191</v>
      </c>
      <c r="B4352" s="109">
        <v>40149</v>
      </c>
      <c r="C4352" s="110">
        <v>2009</v>
      </c>
      <c r="D4352" s="111" t="s">
        <v>233</v>
      </c>
      <c r="E4352" s="111">
        <v>1</v>
      </c>
      <c r="F4352" s="111">
        <v>2</v>
      </c>
      <c r="G4352" s="111" t="s">
        <v>281</v>
      </c>
      <c r="H4352" s="112">
        <v>118766</v>
      </c>
    </row>
    <row r="4353" spans="1:8" ht="15">
      <c r="A4353" s="108" t="s">
        <v>1191</v>
      </c>
      <c r="B4353" s="109">
        <v>40150</v>
      </c>
      <c r="C4353" s="110">
        <v>2009</v>
      </c>
      <c r="D4353" s="111" t="s">
        <v>233</v>
      </c>
      <c r="E4353" s="111">
        <v>1</v>
      </c>
      <c r="F4353" s="111">
        <v>3</v>
      </c>
      <c r="G4353" s="111" t="s">
        <v>282</v>
      </c>
      <c r="H4353" s="112">
        <v>137300</v>
      </c>
    </row>
    <row r="4354" spans="1:8" ht="15">
      <c r="A4354" s="108" t="s">
        <v>1191</v>
      </c>
      <c r="B4354" s="109">
        <v>40151</v>
      </c>
      <c r="C4354" s="110">
        <v>2009</v>
      </c>
      <c r="D4354" s="111" t="s">
        <v>233</v>
      </c>
      <c r="E4354" s="111">
        <v>1</v>
      </c>
      <c r="F4354" s="111">
        <v>4</v>
      </c>
      <c r="G4354" s="111" t="s">
        <v>1343</v>
      </c>
      <c r="H4354" s="112">
        <v>48057</v>
      </c>
    </row>
    <row r="4355" spans="1:8" ht="15">
      <c r="A4355" s="108" t="s">
        <v>1191</v>
      </c>
      <c r="B4355" s="109">
        <v>40152</v>
      </c>
      <c r="C4355" s="110">
        <v>2009</v>
      </c>
      <c r="D4355" s="111" t="s">
        <v>233</v>
      </c>
      <c r="E4355" s="111">
        <v>1</v>
      </c>
      <c r="F4355" s="111">
        <v>5</v>
      </c>
      <c r="G4355" s="111" t="s">
        <v>1342</v>
      </c>
      <c r="H4355" s="112">
        <v>47270</v>
      </c>
    </row>
    <row r="4356" spans="1:8" ht="15">
      <c r="A4356" s="108" t="s">
        <v>1191</v>
      </c>
      <c r="B4356" s="109">
        <v>40153</v>
      </c>
      <c r="C4356" s="110">
        <v>2009</v>
      </c>
      <c r="D4356" s="111" t="s">
        <v>233</v>
      </c>
      <c r="E4356" s="111">
        <v>1</v>
      </c>
      <c r="F4356" s="111">
        <v>6</v>
      </c>
      <c r="G4356" s="111" t="s">
        <v>278</v>
      </c>
      <c r="H4356" s="112">
        <v>121317</v>
      </c>
    </row>
    <row r="4357" spans="1:8" ht="15">
      <c r="A4357" s="108" t="s">
        <v>1191</v>
      </c>
      <c r="B4357" s="109">
        <v>40154</v>
      </c>
      <c r="C4357" s="110">
        <v>2009</v>
      </c>
      <c r="D4357" s="111" t="s">
        <v>233</v>
      </c>
      <c r="E4357" s="111">
        <v>1</v>
      </c>
      <c r="F4357" s="111">
        <v>7</v>
      </c>
      <c r="G4357" s="111" t="s">
        <v>279</v>
      </c>
      <c r="H4357" s="112">
        <v>89280</v>
      </c>
    </row>
    <row r="4358" spans="1:8" ht="15">
      <c r="A4358" s="108" t="s">
        <v>1191</v>
      </c>
      <c r="B4358" s="109">
        <v>40155</v>
      </c>
      <c r="C4358" s="110">
        <v>2009</v>
      </c>
      <c r="D4358" s="111" t="s">
        <v>233</v>
      </c>
      <c r="E4358" s="111">
        <v>2</v>
      </c>
      <c r="F4358" s="111">
        <v>8</v>
      </c>
      <c r="G4358" s="111" t="s">
        <v>280</v>
      </c>
      <c r="H4358" s="112">
        <v>44381</v>
      </c>
    </row>
    <row r="4359" spans="1:8" ht="15">
      <c r="A4359" s="108" t="s">
        <v>1191</v>
      </c>
      <c r="B4359" s="109">
        <v>40156</v>
      </c>
      <c r="C4359" s="110">
        <v>2009</v>
      </c>
      <c r="D4359" s="111" t="s">
        <v>233</v>
      </c>
      <c r="E4359" s="111">
        <v>2</v>
      </c>
      <c r="F4359" s="111">
        <v>9</v>
      </c>
      <c r="G4359" s="111" t="s">
        <v>281</v>
      </c>
      <c r="H4359" s="112">
        <v>158273</v>
      </c>
    </row>
    <row r="4360" spans="1:8" ht="15">
      <c r="A4360" s="108" t="s">
        <v>1191</v>
      </c>
      <c r="B4360" s="109">
        <v>40157</v>
      </c>
      <c r="C4360" s="110">
        <v>2009</v>
      </c>
      <c r="D4360" s="111" t="s">
        <v>233</v>
      </c>
      <c r="E4360" s="111">
        <v>2</v>
      </c>
      <c r="F4360" s="111">
        <v>10</v>
      </c>
      <c r="G4360" s="111" t="s">
        <v>282</v>
      </c>
      <c r="H4360" s="112">
        <v>93669</v>
      </c>
    </row>
    <row r="4361" spans="1:8" ht="15">
      <c r="A4361" s="108" t="s">
        <v>1191</v>
      </c>
      <c r="B4361" s="109">
        <v>40158</v>
      </c>
      <c r="C4361" s="110">
        <v>2009</v>
      </c>
      <c r="D4361" s="111" t="s">
        <v>233</v>
      </c>
      <c r="E4361" s="111">
        <v>2</v>
      </c>
      <c r="F4361" s="111">
        <v>11</v>
      </c>
      <c r="G4361" s="111" t="s">
        <v>1343</v>
      </c>
      <c r="H4361" s="112">
        <v>97379</v>
      </c>
    </row>
    <row r="4362" spans="1:8" ht="15">
      <c r="A4362" s="108" t="s">
        <v>1191</v>
      </c>
      <c r="B4362" s="109">
        <v>40159</v>
      </c>
      <c r="C4362" s="110">
        <v>2009</v>
      </c>
      <c r="D4362" s="111" t="s">
        <v>233</v>
      </c>
      <c r="E4362" s="111">
        <v>2</v>
      </c>
      <c r="F4362" s="111">
        <v>12</v>
      </c>
      <c r="G4362" s="111" t="s">
        <v>1342</v>
      </c>
      <c r="H4362" s="112">
        <v>55066</v>
      </c>
    </row>
    <row r="4363" spans="1:8" ht="15">
      <c r="A4363" s="108" t="s">
        <v>1191</v>
      </c>
      <c r="B4363" s="109">
        <v>40160</v>
      </c>
      <c r="C4363" s="110">
        <v>2009</v>
      </c>
      <c r="D4363" s="111" t="s">
        <v>233</v>
      </c>
      <c r="E4363" s="111">
        <v>2</v>
      </c>
      <c r="F4363" s="111">
        <v>13</v>
      </c>
      <c r="G4363" s="111" t="s">
        <v>278</v>
      </c>
      <c r="H4363" s="112">
        <v>107013</v>
      </c>
    </row>
    <row r="4364" spans="1:8" ht="15">
      <c r="A4364" s="108" t="s">
        <v>1191</v>
      </c>
      <c r="B4364" s="109">
        <v>40161</v>
      </c>
      <c r="C4364" s="110">
        <v>2009</v>
      </c>
      <c r="D4364" s="111" t="s">
        <v>233</v>
      </c>
      <c r="E4364" s="111">
        <v>2</v>
      </c>
      <c r="F4364" s="111">
        <v>14</v>
      </c>
      <c r="G4364" s="111" t="s">
        <v>279</v>
      </c>
      <c r="H4364" s="112">
        <v>140781</v>
      </c>
    </row>
    <row r="4365" spans="1:8" ht="15">
      <c r="A4365" s="108" t="s">
        <v>1191</v>
      </c>
      <c r="B4365" s="109">
        <v>40162</v>
      </c>
      <c r="C4365" s="110">
        <v>2009</v>
      </c>
      <c r="D4365" s="111" t="s">
        <v>233</v>
      </c>
      <c r="E4365" s="111">
        <v>3</v>
      </c>
      <c r="F4365" s="111">
        <v>15</v>
      </c>
      <c r="G4365" s="111" t="s">
        <v>280</v>
      </c>
      <c r="H4365" s="112">
        <v>119258</v>
      </c>
    </row>
    <row r="4366" spans="1:8" ht="15">
      <c r="A4366" s="108" t="s">
        <v>1191</v>
      </c>
      <c r="B4366" s="109">
        <v>40163</v>
      </c>
      <c r="C4366" s="110">
        <v>2009</v>
      </c>
      <c r="D4366" s="111" t="s">
        <v>233</v>
      </c>
      <c r="E4366" s="111">
        <v>3</v>
      </c>
      <c r="F4366" s="111">
        <v>16</v>
      </c>
      <c r="G4366" s="111" t="s">
        <v>281</v>
      </c>
      <c r="H4366" s="112">
        <v>146546</v>
      </c>
    </row>
    <row r="4367" spans="1:8" ht="15">
      <c r="A4367" s="108" t="s">
        <v>1191</v>
      </c>
      <c r="B4367" s="109">
        <v>40164</v>
      </c>
      <c r="C4367" s="110">
        <v>2009</v>
      </c>
      <c r="D4367" s="111" t="s">
        <v>233</v>
      </c>
      <c r="E4367" s="111">
        <v>3</v>
      </c>
      <c r="F4367" s="111">
        <v>17</v>
      </c>
      <c r="G4367" s="111" t="s">
        <v>282</v>
      </c>
      <c r="H4367" s="112">
        <v>142690</v>
      </c>
    </row>
    <row r="4368" spans="1:8" ht="15">
      <c r="A4368" s="108" t="s">
        <v>1191</v>
      </c>
      <c r="B4368" s="109">
        <v>40165</v>
      </c>
      <c r="C4368" s="110">
        <v>2009</v>
      </c>
      <c r="D4368" s="111" t="s">
        <v>233</v>
      </c>
      <c r="E4368" s="111">
        <v>3</v>
      </c>
      <c r="F4368" s="111">
        <v>18</v>
      </c>
      <c r="G4368" s="111" t="s">
        <v>1343</v>
      </c>
      <c r="H4368" s="112">
        <v>56233</v>
      </c>
    </row>
    <row r="4369" spans="1:8" ht="15">
      <c r="A4369" s="108" t="s">
        <v>1191</v>
      </c>
      <c r="B4369" s="109">
        <v>40166</v>
      </c>
      <c r="C4369" s="110">
        <v>2009</v>
      </c>
      <c r="D4369" s="111" t="s">
        <v>233</v>
      </c>
      <c r="E4369" s="111">
        <v>3</v>
      </c>
      <c r="F4369" s="111">
        <v>19</v>
      </c>
      <c r="G4369" s="111" t="s">
        <v>1342</v>
      </c>
      <c r="H4369" s="112">
        <v>69211</v>
      </c>
    </row>
    <row r="4370" spans="1:8" ht="15">
      <c r="A4370" s="108" t="s">
        <v>1191</v>
      </c>
      <c r="B4370" s="109">
        <v>40167</v>
      </c>
      <c r="C4370" s="110">
        <v>2009</v>
      </c>
      <c r="D4370" s="111" t="s">
        <v>233</v>
      </c>
      <c r="E4370" s="111">
        <v>3</v>
      </c>
      <c r="F4370" s="111">
        <v>20</v>
      </c>
      <c r="G4370" s="111" t="s">
        <v>278</v>
      </c>
      <c r="H4370" s="112">
        <v>129329</v>
      </c>
    </row>
    <row r="4371" spans="1:8" ht="15">
      <c r="A4371" s="108" t="s">
        <v>1191</v>
      </c>
      <c r="B4371" s="109">
        <v>40168</v>
      </c>
      <c r="C4371" s="110">
        <v>2009</v>
      </c>
      <c r="D4371" s="111" t="s">
        <v>233</v>
      </c>
      <c r="E4371" s="111">
        <v>3</v>
      </c>
      <c r="F4371" s="111">
        <v>21</v>
      </c>
      <c r="G4371" s="111" t="s">
        <v>279</v>
      </c>
      <c r="H4371" s="112">
        <v>79919</v>
      </c>
    </row>
    <row r="4372" spans="1:8" ht="15">
      <c r="A4372" s="108" t="s">
        <v>1191</v>
      </c>
      <c r="B4372" s="109">
        <v>40169</v>
      </c>
      <c r="C4372" s="110">
        <v>2009</v>
      </c>
      <c r="D4372" s="111" t="s">
        <v>233</v>
      </c>
      <c r="E4372" s="111">
        <v>4</v>
      </c>
      <c r="F4372" s="111">
        <v>22</v>
      </c>
      <c r="G4372" s="111" t="s">
        <v>280</v>
      </c>
      <c r="H4372" s="112">
        <v>93013</v>
      </c>
    </row>
    <row r="4373" spans="1:8" ht="15">
      <c r="A4373" s="108" t="s">
        <v>1191</v>
      </c>
      <c r="B4373" s="109">
        <v>40170</v>
      </c>
      <c r="C4373" s="110">
        <v>2009</v>
      </c>
      <c r="D4373" s="111" t="s">
        <v>233</v>
      </c>
      <c r="E4373" s="111">
        <v>4</v>
      </c>
      <c r="F4373" s="111">
        <v>23</v>
      </c>
      <c r="G4373" s="111" t="s">
        <v>281</v>
      </c>
      <c r="H4373" s="112">
        <v>132035</v>
      </c>
    </row>
    <row r="4374" spans="1:8" ht="15">
      <c r="A4374" s="108" t="s">
        <v>1191</v>
      </c>
      <c r="B4374" s="109">
        <v>40171</v>
      </c>
      <c r="C4374" s="110">
        <v>2009</v>
      </c>
      <c r="D4374" s="111" t="s">
        <v>233</v>
      </c>
      <c r="E4374" s="111">
        <v>4</v>
      </c>
      <c r="F4374" s="111">
        <v>24</v>
      </c>
      <c r="G4374" s="111" t="s">
        <v>282</v>
      </c>
      <c r="H4374" s="112">
        <v>84422</v>
      </c>
    </row>
    <row r="4375" spans="1:8" ht="15">
      <c r="A4375" s="108" t="s">
        <v>1191</v>
      </c>
      <c r="B4375" s="109">
        <v>40172</v>
      </c>
      <c r="C4375" s="110">
        <v>2009</v>
      </c>
      <c r="D4375" s="111" t="s">
        <v>233</v>
      </c>
      <c r="E4375" s="111">
        <v>4</v>
      </c>
      <c r="F4375" s="111">
        <v>25</v>
      </c>
      <c r="G4375" s="111" t="s">
        <v>1343</v>
      </c>
      <c r="H4375" s="112">
        <v>106166</v>
      </c>
    </row>
    <row r="4376" spans="1:8" ht="15">
      <c r="A4376" s="108" t="s">
        <v>1191</v>
      </c>
      <c r="B4376" s="109">
        <v>40173</v>
      </c>
      <c r="C4376" s="110">
        <v>2009</v>
      </c>
      <c r="D4376" s="111" t="s">
        <v>233</v>
      </c>
      <c r="E4376" s="111">
        <v>4</v>
      </c>
      <c r="F4376" s="111">
        <v>26</v>
      </c>
      <c r="G4376" s="111" t="s">
        <v>1342</v>
      </c>
      <c r="H4376" s="112">
        <v>74084</v>
      </c>
    </row>
    <row r="4377" spans="1:8" ht="15">
      <c r="A4377" s="108" t="s">
        <v>1191</v>
      </c>
      <c r="B4377" s="109">
        <v>40174</v>
      </c>
      <c r="C4377" s="110">
        <v>2009</v>
      </c>
      <c r="D4377" s="111" t="s">
        <v>233</v>
      </c>
      <c r="E4377" s="111">
        <v>4</v>
      </c>
      <c r="F4377" s="111">
        <v>27</v>
      </c>
      <c r="G4377" s="111" t="s">
        <v>278</v>
      </c>
      <c r="H4377" s="112">
        <v>86311</v>
      </c>
    </row>
    <row r="4378" spans="1:8" ht="15">
      <c r="A4378" s="108" t="s">
        <v>1191</v>
      </c>
      <c r="B4378" s="109">
        <v>40175</v>
      </c>
      <c r="C4378" s="110">
        <v>2009</v>
      </c>
      <c r="D4378" s="111" t="s">
        <v>233</v>
      </c>
      <c r="E4378" s="111">
        <v>4</v>
      </c>
      <c r="F4378" s="111">
        <v>28</v>
      </c>
      <c r="G4378" s="111" t="s">
        <v>279</v>
      </c>
      <c r="H4378" s="112">
        <v>80156</v>
      </c>
    </row>
    <row r="4379" spans="1:8" ht="15">
      <c r="A4379" s="108" t="s">
        <v>1191</v>
      </c>
      <c r="B4379" s="109">
        <v>40176</v>
      </c>
      <c r="C4379" s="110">
        <v>2009</v>
      </c>
      <c r="D4379" s="111" t="s">
        <v>233</v>
      </c>
      <c r="E4379" s="111">
        <v>5</v>
      </c>
      <c r="F4379" s="111">
        <v>29</v>
      </c>
      <c r="G4379" s="111" t="s">
        <v>280</v>
      </c>
      <c r="H4379" s="112">
        <v>47388</v>
      </c>
    </row>
    <row r="4380" spans="1:8" ht="15">
      <c r="A4380" s="108" t="s">
        <v>1191</v>
      </c>
      <c r="B4380" s="109">
        <v>40177</v>
      </c>
      <c r="C4380" s="110">
        <v>2009</v>
      </c>
      <c r="D4380" s="111" t="s">
        <v>233</v>
      </c>
      <c r="E4380" s="111">
        <v>5</v>
      </c>
      <c r="F4380" s="111">
        <v>30</v>
      </c>
      <c r="G4380" s="111" t="s">
        <v>281</v>
      </c>
      <c r="H4380" s="112">
        <v>151844</v>
      </c>
    </row>
    <row r="4381" spans="1:8" ht="15">
      <c r="A4381" s="108" t="s">
        <v>1191</v>
      </c>
      <c r="B4381" s="109">
        <v>40178</v>
      </c>
      <c r="C4381" s="110">
        <v>2009</v>
      </c>
      <c r="D4381" s="111" t="s">
        <v>233</v>
      </c>
      <c r="E4381" s="111">
        <v>5</v>
      </c>
      <c r="F4381" s="111">
        <v>31</v>
      </c>
      <c r="G4381" s="111" t="s">
        <v>282</v>
      </c>
      <c r="H4381" s="112">
        <v>146904</v>
      </c>
    </row>
    <row r="4382" spans="1:8" ht="15">
      <c r="A4382" s="108" t="s">
        <v>1193</v>
      </c>
      <c r="B4382" s="109">
        <v>39814</v>
      </c>
      <c r="C4382" s="110">
        <v>2009</v>
      </c>
      <c r="D4382" s="111" t="s">
        <v>1347</v>
      </c>
      <c r="E4382" s="111">
        <v>1</v>
      </c>
      <c r="F4382" s="111">
        <v>1</v>
      </c>
      <c r="G4382" s="111" t="s">
        <v>1343</v>
      </c>
      <c r="H4382" s="112">
        <v>76064</v>
      </c>
    </row>
    <row r="4383" spans="1:8" ht="15">
      <c r="A4383" s="108" t="s">
        <v>1193</v>
      </c>
      <c r="B4383" s="109">
        <v>39815</v>
      </c>
      <c r="C4383" s="110">
        <v>2009</v>
      </c>
      <c r="D4383" s="111" t="s">
        <v>1347</v>
      </c>
      <c r="E4383" s="111">
        <v>1</v>
      </c>
      <c r="F4383" s="111">
        <v>2</v>
      </c>
      <c r="G4383" s="111" t="s">
        <v>1342</v>
      </c>
      <c r="H4383" s="112">
        <v>112644</v>
      </c>
    </row>
    <row r="4384" spans="1:8" ht="15">
      <c r="A4384" s="108" t="s">
        <v>1193</v>
      </c>
      <c r="B4384" s="109">
        <v>39816</v>
      </c>
      <c r="C4384" s="110">
        <v>2009</v>
      </c>
      <c r="D4384" s="111" t="s">
        <v>1347</v>
      </c>
      <c r="E4384" s="111">
        <v>1</v>
      </c>
      <c r="F4384" s="111">
        <v>3</v>
      </c>
      <c r="G4384" s="111" t="s">
        <v>278</v>
      </c>
      <c r="H4384" s="112">
        <v>47107</v>
      </c>
    </row>
    <row r="4385" spans="1:8" ht="15">
      <c r="A4385" s="108" t="s">
        <v>1193</v>
      </c>
      <c r="B4385" s="109">
        <v>39817</v>
      </c>
      <c r="C4385" s="110">
        <v>2009</v>
      </c>
      <c r="D4385" s="111" t="s">
        <v>1347</v>
      </c>
      <c r="E4385" s="111">
        <v>1</v>
      </c>
      <c r="F4385" s="111">
        <v>4</v>
      </c>
      <c r="G4385" s="111" t="s">
        <v>279</v>
      </c>
      <c r="H4385" s="112">
        <v>94152</v>
      </c>
    </row>
    <row r="4386" spans="1:8" ht="15">
      <c r="A4386" s="108" t="s">
        <v>1193</v>
      </c>
      <c r="B4386" s="109">
        <v>39818</v>
      </c>
      <c r="C4386" s="110">
        <v>2009</v>
      </c>
      <c r="D4386" s="111" t="s">
        <v>1347</v>
      </c>
      <c r="E4386" s="111">
        <v>1</v>
      </c>
      <c r="F4386" s="111">
        <v>5</v>
      </c>
      <c r="G4386" s="111" t="s">
        <v>280</v>
      </c>
      <c r="H4386" s="112">
        <v>81746</v>
      </c>
    </row>
    <row r="4387" spans="1:8" ht="15">
      <c r="A4387" s="108" t="s">
        <v>1193</v>
      </c>
      <c r="B4387" s="109">
        <v>39819</v>
      </c>
      <c r="C4387" s="110">
        <v>2009</v>
      </c>
      <c r="D4387" s="111" t="s">
        <v>1347</v>
      </c>
      <c r="E4387" s="111">
        <v>1</v>
      </c>
      <c r="F4387" s="111">
        <v>6</v>
      </c>
      <c r="G4387" s="111" t="s">
        <v>281</v>
      </c>
      <c r="H4387" s="112">
        <v>95434</v>
      </c>
    </row>
    <row r="4388" spans="1:8" ht="15">
      <c r="A4388" s="108" t="s">
        <v>1193</v>
      </c>
      <c r="B4388" s="109">
        <v>39820</v>
      </c>
      <c r="C4388" s="110">
        <v>2009</v>
      </c>
      <c r="D4388" s="111" t="s">
        <v>1347</v>
      </c>
      <c r="E4388" s="111">
        <v>1</v>
      </c>
      <c r="F4388" s="111">
        <v>7</v>
      </c>
      <c r="G4388" s="111" t="s">
        <v>282</v>
      </c>
      <c r="H4388" s="112">
        <v>107425</v>
      </c>
    </row>
    <row r="4389" spans="1:8" ht="15">
      <c r="A4389" s="108" t="s">
        <v>1193</v>
      </c>
      <c r="B4389" s="109">
        <v>39821</v>
      </c>
      <c r="C4389" s="110">
        <v>2009</v>
      </c>
      <c r="D4389" s="111" t="s">
        <v>1347</v>
      </c>
      <c r="E4389" s="111">
        <v>2</v>
      </c>
      <c r="F4389" s="111">
        <v>8</v>
      </c>
      <c r="G4389" s="111" t="s">
        <v>1343</v>
      </c>
      <c r="H4389" s="112">
        <v>79694</v>
      </c>
    </row>
    <row r="4390" spans="1:8" ht="15">
      <c r="A4390" s="108" t="s">
        <v>1193</v>
      </c>
      <c r="B4390" s="109">
        <v>39822</v>
      </c>
      <c r="C4390" s="110">
        <v>2009</v>
      </c>
      <c r="D4390" s="111" t="s">
        <v>1347</v>
      </c>
      <c r="E4390" s="111">
        <v>2</v>
      </c>
      <c r="F4390" s="111">
        <v>9</v>
      </c>
      <c r="G4390" s="111" t="s">
        <v>1342</v>
      </c>
      <c r="H4390" s="112">
        <v>128583</v>
      </c>
    </row>
    <row r="4391" spans="1:8" ht="15">
      <c r="A4391" s="108" t="s">
        <v>1193</v>
      </c>
      <c r="B4391" s="109">
        <v>39823</v>
      </c>
      <c r="C4391" s="110">
        <v>2009</v>
      </c>
      <c r="D4391" s="111" t="s">
        <v>1347</v>
      </c>
      <c r="E4391" s="111">
        <v>2</v>
      </c>
      <c r="F4391" s="111">
        <v>10</v>
      </c>
      <c r="G4391" s="111" t="s">
        <v>278</v>
      </c>
      <c r="H4391" s="112">
        <v>87415</v>
      </c>
    </row>
    <row r="4392" spans="1:8" ht="15">
      <c r="A4392" s="108" t="s">
        <v>1193</v>
      </c>
      <c r="B4392" s="109">
        <v>39824</v>
      </c>
      <c r="C4392" s="110">
        <v>2009</v>
      </c>
      <c r="D4392" s="111" t="s">
        <v>1347</v>
      </c>
      <c r="E4392" s="111">
        <v>2</v>
      </c>
      <c r="F4392" s="111">
        <v>11</v>
      </c>
      <c r="G4392" s="111" t="s">
        <v>279</v>
      </c>
      <c r="H4392" s="112">
        <v>122910</v>
      </c>
    </row>
    <row r="4393" spans="1:8" ht="15">
      <c r="A4393" s="108" t="s">
        <v>1193</v>
      </c>
      <c r="B4393" s="109">
        <v>39825</v>
      </c>
      <c r="C4393" s="110">
        <v>2009</v>
      </c>
      <c r="D4393" s="111" t="s">
        <v>1347</v>
      </c>
      <c r="E4393" s="111">
        <v>2</v>
      </c>
      <c r="F4393" s="111">
        <v>12</v>
      </c>
      <c r="G4393" s="111" t="s">
        <v>280</v>
      </c>
      <c r="H4393" s="112">
        <v>130200</v>
      </c>
    </row>
    <row r="4394" spans="1:8" ht="15">
      <c r="A4394" s="108" t="s">
        <v>1193</v>
      </c>
      <c r="B4394" s="109">
        <v>39826</v>
      </c>
      <c r="C4394" s="110">
        <v>2009</v>
      </c>
      <c r="D4394" s="111" t="s">
        <v>1347</v>
      </c>
      <c r="E4394" s="111">
        <v>2</v>
      </c>
      <c r="F4394" s="111">
        <v>13</v>
      </c>
      <c r="G4394" s="111" t="s">
        <v>281</v>
      </c>
      <c r="H4394" s="112">
        <v>156176</v>
      </c>
    </row>
    <row r="4395" spans="1:8" ht="15">
      <c r="A4395" s="108" t="s">
        <v>1193</v>
      </c>
      <c r="B4395" s="109">
        <v>39827</v>
      </c>
      <c r="C4395" s="110">
        <v>2009</v>
      </c>
      <c r="D4395" s="111" t="s">
        <v>1347</v>
      </c>
      <c r="E4395" s="111">
        <v>2</v>
      </c>
      <c r="F4395" s="111">
        <v>14</v>
      </c>
      <c r="G4395" s="111" t="s">
        <v>282</v>
      </c>
      <c r="H4395" s="112">
        <v>148292</v>
      </c>
    </row>
    <row r="4396" spans="1:8" ht="15">
      <c r="A4396" s="108" t="s">
        <v>1193</v>
      </c>
      <c r="B4396" s="109">
        <v>39828</v>
      </c>
      <c r="C4396" s="110">
        <v>2009</v>
      </c>
      <c r="D4396" s="111" t="s">
        <v>1347</v>
      </c>
      <c r="E4396" s="111">
        <v>3</v>
      </c>
      <c r="F4396" s="111">
        <v>15</v>
      </c>
      <c r="G4396" s="111" t="s">
        <v>1343</v>
      </c>
      <c r="H4396" s="112">
        <v>118152</v>
      </c>
    </row>
    <row r="4397" spans="1:8" ht="15">
      <c r="A4397" s="108" t="s">
        <v>1193</v>
      </c>
      <c r="B4397" s="109">
        <v>39829</v>
      </c>
      <c r="C4397" s="110">
        <v>2009</v>
      </c>
      <c r="D4397" s="111" t="s">
        <v>1347</v>
      </c>
      <c r="E4397" s="111">
        <v>3</v>
      </c>
      <c r="F4397" s="111">
        <v>16</v>
      </c>
      <c r="G4397" s="111" t="s">
        <v>1342</v>
      </c>
      <c r="H4397" s="112">
        <v>54768</v>
      </c>
    </row>
    <row r="4398" spans="1:8" ht="15">
      <c r="A4398" s="108" t="s">
        <v>1193</v>
      </c>
      <c r="B4398" s="109">
        <v>39830</v>
      </c>
      <c r="C4398" s="110">
        <v>2009</v>
      </c>
      <c r="D4398" s="111" t="s">
        <v>1347</v>
      </c>
      <c r="E4398" s="111">
        <v>3</v>
      </c>
      <c r="F4398" s="111">
        <v>17</v>
      </c>
      <c r="G4398" s="111" t="s">
        <v>278</v>
      </c>
      <c r="H4398" s="112">
        <v>53291</v>
      </c>
    </row>
    <row r="4399" spans="1:8" ht="15">
      <c r="A4399" s="108" t="s">
        <v>1193</v>
      </c>
      <c r="B4399" s="109">
        <v>39831</v>
      </c>
      <c r="C4399" s="110">
        <v>2009</v>
      </c>
      <c r="D4399" s="111" t="s">
        <v>1347</v>
      </c>
      <c r="E4399" s="111">
        <v>3</v>
      </c>
      <c r="F4399" s="111">
        <v>18</v>
      </c>
      <c r="G4399" s="111" t="s">
        <v>279</v>
      </c>
      <c r="H4399" s="112">
        <v>44049</v>
      </c>
    </row>
    <row r="4400" spans="1:8" ht="15">
      <c r="A4400" s="108" t="s">
        <v>1193</v>
      </c>
      <c r="B4400" s="109">
        <v>39832</v>
      </c>
      <c r="C4400" s="110">
        <v>2009</v>
      </c>
      <c r="D4400" s="111" t="s">
        <v>1347</v>
      </c>
      <c r="E4400" s="111">
        <v>3</v>
      </c>
      <c r="F4400" s="111">
        <v>19</v>
      </c>
      <c r="G4400" s="111" t="s">
        <v>280</v>
      </c>
      <c r="H4400" s="112">
        <v>104954</v>
      </c>
    </row>
    <row r="4401" spans="1:8" ht="15">
      <c r="A4401" s="108" t="s">
        <v>1193</v>
      </c>
      <c r="B4401" s="109">
        <v>39833</v>
      </c>
      <c r="C4401" s="110">
        <v>2009</v>
      </c>
      <c r="D4401" s="111" t="s">
        <v>1347</v>
      </c>
      <c r="E4401" s="111">
        <v>3</v>
      </c>
      <c r="F4401" s="111">
        <v>20</v>
      </c>
      <c r="G4401" s="111" t="s">
        <v>281</v>
      </c>
      <c r="H4401" s="112">
        <v>133255</v>
      </c>
    </row>
    <row r="4402" spans="1:8" ht="15">
      <c r="A4402" s="108" t="s">
        <v>1193</v>
      </c>
      <c r="B4402" s="109">
        <v>39834</v>
      </c>
      <c r="C4402" s="110">
        <v>2009</v>
      </c>
      <c r="D4402" s="111" t="s">
        <v>1347</v>
      </c>
      <c r="E4402" s="111">
        <v>3</v>
      </c>
      <c r="F4402" s="111">
        <v>21</v>
      </c>
      <c r="G4402" s="111" t="s">
        <v>282</v>
      </c>
      <c r="H4402" s="112">
        <v>58624</v>
      </c>
    </row>
    <row r="4403" spans="1:8" ht="15">
      <c r="A4403" s="108" t="s">
        <v>1193</v>
      </c>
      <c r="B4403" s="109">
        <v>39835</v>
      </c>
      <c r="C4403" s="110">
        <v>2009</v>
      </c>
      <c r="D4403" s="111" t="s">
        <v>1347</v>
      </c>
      <c r="E4403" s="111">
        <v>4</v>
      </c>
      <c r="F4403" s="111">
        <v>22</v>
      </c>
      <c r="G4403" s="111" t="s">
        <v>1343</v>
      </c>
      <c r="H4403" s="112">
        <v>110652</v>
      </c>
    </row>
    <row r="4404" spans="1:8" ht="15">
      <c r="A4404" s="108" t="s">
        <v>1193</v>
      </c>
      <c r="B4404" s="109">
        <v>39836</v>
      </c>
      <c r="C4404" s="110">
        <v>2009</v>
      </c>
      <c r="D4404" s="111" t="s">
        <v>1347</v>
      </c>
      <c r="E4404" s="111">
        <v>4</v>
      </c>
      <c r="F4404" s="111">
        <v>23</v>
      </c>
      <c r="G4404" s="111" t="s">
        <v>1342</v>
      </c>
      <c r="H4404" s="112">
        <v>121214</v>
      </c>
    </row>
    <row r="4405" spans="1:8" ht="15">
      <c r="A4405" s="108" t="s">
        <v>1193</v>
      </c>
      <c r="B4405" s="109">
        <v>39837</v>
      </c>
      <c r="C4405" s="110">
        <v>2009</v>
      </c>
      <c r="D4405" s="111" t="s">
        <v>1347</v>
      </c>
      <c r="E4405" s="111">
        <v>4</v>
      </c>
      <c r="F4405" s="111">
        <v>24</v>
      </c>
      <c r="G4405" s="111" t="s">
        <v>278</v>
      </c>
      <c r="H4405" s="112">
        <v>63205</v>
      </c>
    </row>
    <row r="4406" spans="1:8" ht="15">
      <c r="A4406" s="108" t="s">
        <v>1193</v>
      </c>
      <c r="B4406" s="109">
        <v>39838</v>
      </c>
      <c r="C4406" s="110">
        <v>2009</v>
      </c>
      <c r="D4406" s="111" t="s">
        <v>1347</v>
      </c>
      <c r="E4406" s="111">
        <v>4</v>
      </c>
      <c r="F4406" s="111">
        <v>25</v>
      </c>
      <c r="G4406" s="111" t="s">
        <v>279</v>
      </c>
      <c r="H4406" s="112">
        <v>87459</v>
      </c>
    </row>
    <row r="4407" spans="1:8" ht="15">
      <c r="A4407" s="108" t="s">
        <v>1193</v>
      </c>
      <c r="B4407" s="109">
        <v>39839</v>
      </c>
      <c r="C4407" s="110">
        <v>2009</v>
      </c>
      <c r="D4407" s="111" t="s">
        <v>1347</v>
      </c>
      <c r="E4407" s="111">
        <v>4</v>
      </c>
      <c r="F4407" s="111">
        <v>26</v>
      </c>
      <c r="G4407" s="111" t="s">
        <v>280</v>
      </c>
      <c r="H4407" s="112">
        <v>133525</v>
      </c>
    </row>
    <row r="4408" spans="1:8" ht="15">
      <c r="A4408" s="108" t="s">
        <v>1193</v>
      </c>
      <c r="B4408" s="109">
        <v>39840</v>
      </c>
      <c r="C4408" s="110">
        <v>2009</v>
      </c>
      <c r="D4408" s="111" t="s">
        <v>1347</v>
      </c>
      <c r="E4408" s="111">
        <v>4</v>
      </c>
      <c r="F4408" s="111">
        <v>27</v>
      </c>
      <c r="G4408" s="111" t="s">
        <v>281</v>
      </c>
      <c r="H4408" s="112">
        <v>65426</v>
      </c>
    </row>
    <row r="4409" spans="1:8" ht="15">
      <c r="A4409" s="108" t="s">
        <v>1193</v>
      </c>
      <c r="B4409" s="109">
        <v>39841</v>
      </c>
      <c r="C4409" s="110">
        <v>2009</v>
      </c>
      <c r="D4409" s="111" t="s">
        <v>1347</v>
      </c>
      <c r="E4409" s="111">
        <v>4</v>
      </c>
      <c r="F4409" s="111">
        <v>28</v>
      </c>
      <c r="G4409" s="111" t="s">
        <v>282</v>
      </c>
      <c r="H4409" s="112">
        <v>131557</v>
      </c>
    </row>
    <row r="4410" spans="1:8" ht="15">
      <c r="A4410" s="108" t="s">
        <v>1193</v>
      </c>
      <c r="B4410" s="109">
        <v>39842</v>
      </c>
      <c r="C4410" s="110">
        <v>2009</v>
      </c>
      <c r="D4410" s="111" t="s">
        <v>1347</v>
      </c>
      <c r="E4410" s="111">
        <v>5</v>
      </c>
      <c r="F4410" s="111">
        <v>29</v>
      </c>
      <c r="G4410" s="111" t="s">
        <v>1343</v>
      </c>
      <c r="H4410" s="112">
        <v>80580</v>
      </c>
    </row>
    <row r="4411" spans="1:8" ht="15">
      <c r="A4411" s="108" t="s">
        <v>1193</v>
      </c>
      <c r="B4411" s="109">
        <v>39843</v>
      </c>
      <c r="C4411" s="110">
        <v>2009</v>
      </c>
      <c r="D4411" s="111" t="s">
        <v>1347</v>
      </c>
      <c r="E4411" s="111">
        <v>5</v>
      </c>
      <c r="F4411" s="111">
        <v>30</v>
      </c>
      <c r="G4411" s="111" t="s">
        <v>1342</v>
      </c>
      <c r="H4411" s="112">
        <v>50873</v>
      </c>
    </row>
    <row r="4412" spans="1:8" ht="15">
      <c r="A4412" s="108" t="s">
        <v>1193</v>
      </c>
      <c r="B4412" s="109">
        <v>39844</v>
      </c>
      <c r="C4412" s="110">
        <v>2009</v>
      </c>
      <c r="D4412" s="111" t="s">
        <v>1347</v>
      </c>
      <c r="E4412" s="111">
        <v>5</v>
      </c>
      <c r="F4412" s="111">
        <v>31</v>
      </c>
      <c r="G4412" s="111" t="s">
        <v>278</v>
      </c>
      <c r="H4412" s="112">
        <v>63118</v>
      </c>
    </row>
    <row r="4413" spans="1:8" ht="15">
      <c r="A4413" s="108" t="s">
        <v>1193</v>
      </c>
      <c r="B4413" s="109">
        <v>39845</v>
      </c>
      <c r="C4413" s="110">
        <v>2009</v>
      </c>
      <c r="D4413" s="111" t="s">
        <v>223</v>
      </c>
      <c r="E4413" s="111">
        <v>1</v>
      </c>
      <c r="F4413" s="111">
        <v>1</v>
      </c>
      <c r="G4413" s="111" t="s">
        <v>279</v>
      </c>
      <c r="H4413" s="112">
        <v>44485</v>
      </c>
    </row>
    <row r="4414" spans="1:8" ht="15">
      <c r="A4414" s="108" t="s">
        <v>1193</v>
      </c>
      <c r="B4414" s="109">
        <v>39846</v>
      </c>
      <c r="C4414" s="110">
        <v>2009</v>
      </c>
      <c r="D4414" s="111" t="s">
        <v>223</v>
      </c>
      <c r="E4414" s="111">
        <v>1</v>
      </c>
      <c r="F4414" s="111">
        <v>2</v>
      </c>
      <c r="G4414" s="111" t="s">
        <v>280</v>
      </c>
      <c r="H4414" s="112">
        <v>79499</v>
      </c>
    </row>
    <row r="4415" spans="1:8" ht="15">
      <c r="A4415" s="108" t="s">
        <v>1193</v>
      </c>
      <c r="B4415" s="109">
        <v>39847</v>
      </c>
      <c r="C4415" s="110">
        <v>2009</v>
      </c>
      <c r="D4415" s="111" t="s">
        <v>223</v>
      </c>
      <c r="E4415" s="111">
        <v>1</v>
      </c>
      <c r="F4415" s="111">
        <v>3</v>
      </c>
      <c r="G4415" s="111" t="s">
        <v>281</v>
      </c>
      <c r="H4415" s="112">
        <v>71381</v>
      </c>
    </row>
    <row r="4416" spans="1:8" ht="15">
      <c r="A4416" s="108" t="s">
        <v>1193</v>
      </c>
      <c r="B4416" s="109">
        <v>39848</v>
      </c>
      <c r="C4416" s="110">
        <v>2009</v>
      </c>
      <c r="D4416" s="111" t="s">
        <v>223</v>
      </c>
      <c r="E4416" s="111">
        <v>1</v>
      </c>
      <c r="F4416" s="111">
        <v>4</v>
      </c>
      <c r="G4416" s="111" t="s">
        <v>282</v>
      </c>
      <c r="H4416" s="112">
        <v>76044</v>
      </c>
    </row>
    <row r="4417" spans="1:8" ht="15">
      <c r="A4417" s="108" t="s">
        <v>1193</v>
      </c>
      <c r="B4417" s="109">
        <v>39849</v>
      </c>
      <c r="C4417" s="110">
        <v>2009</v>
      </c>
      <c r="D4417" s="111" t="s">
        <v>223</v>
      </c>
      <c r="E4417" s="111">
        <v>1</v>
      </c>
      <c r="F4417" s="111">
        <v>5</v>
      </c>
      <c r="G4417" s="111" t="s">
        <v>1343</v>
      </c>
      <c r="H4417" s="112">
        <v>61276</v>
      </c>
    </row>
    <row r="4418" spans="1:8" ht="15">
      <c r="A4418" s="108" t="s">
        <v>1193</v>
      </c>
      <c r="B4418" s="109">
        <v>39850</v>
      </c>
      <c r="C4418" s="110">
        <v>2009</v>
      </c>
      <c r="D4418" s="111" t="s">
        <v>223</v>
      </c>
      <c r="E4418" s="111">
        <v>1</v>
      </c>
      <c r="F4418" s="111">
        <v>6</v>
      </c>
      <c r="G4418" s="111" t="s">
        <v>1342</v>
      </c>
      <c r="H4418" s="112">
        <v>76073</v>
      </c>
    </row>
    <row r="4419" spans="1:8" ht="15">
      <c r="A4419" s="108" t="s">
        <v>1193</v>
      </c>
      <c r="B4419" s="109">
        <v>39851</v>
      </c>
      <c r="C4419" s="110">
        <v>2009</v>
      </c>
      <c r="D4419" s="111" t="s">
        <v>223</v>
      </c>
      <c r="E4419" s="111">
        <v>1</v>
      </c>
      <c r="F4419" s="111">
        <v>7</v>
      </c>
      <c r="G4419" s="111" t="s">
        <v>278</v>
      </c>
      <c r="H4419" s="112">
        <v>39336</v>
      </c>
    </row>
    <row r="4420" spans="1:8" ht="15">
      <c r="A4420" s="108" t="s">
        <v>1193</v>
      </c>
      <c r="B4420" s="109">
        <v>39852</v>
      </c>
      <c r="C4420" s="110">
        <v>2009</v>
      </c>
      <c r="D4420" s="111" t="s">
        <v>223</v>
      </c>
      <c r="E4420" s="111">
        <v>2</v>
      </c>
      <c r="F4420" s="111">
        <v>8</v>
      </c>
      <c r="G4420" s="111" t="s">
        <v>279</v>
      </c>
      <c r="H4420" s="112">
        <v>74827</v>
      </c>
    </row>
    <row r="4421" spans="1:8" ht="15">
      <c r="A4421" s="108" t="s">
        <v>1193</v>
      </c>
      <c r="B4421" s="109">
        <v>39853</v>
      </c>
      <c r="C4421" s="110">
        <v>2009</v>
      </c>
      <c r="D4421" s="111" t="s">
        <v>223</v>
      </c>
      <c r="E4421" s="111">
        <v>2</v>
      </c>
      <c r="F4421" s="111">
        <v>9</v>
      </c>
      <c r="G4421" s="111" t="s">
        <v>280</v>
      </c>
      <c r="H4421" s="112">
        <v>63052</v>
      </c>
    </row>
    <row r="4422" spans="1:8" ht="15">
      <c r="A4422" s="108" t="s">
        <v>1193</v>
      </c>
      <c r="B4422" s="109">
        <v>39854</v>
      </c>
      <c r="C4422" s="110">
        <v>2009</v>
      </c>
      <c r="D4422" s="111" t="s">
        <v>223</v>
      </c>
      <c r="E4422" s="111">
        <v>2</v>
      </c>
      <c r="F4422" s="111">
        <v>10</v>
      </c>
      <c r="G4422" s="111" t="s">
        <v>281</v>
      </c>
      <c r="H4422" s="112">
        <v>38303</v>
      </c>
    </row>
    <row r="4423" spans="1:8" ht="15">
      <c r="A4423" s="108" t="s">
        <v>1193</v>
      </c>
      <c r="B4423" s="109">
        <v>39855</v>
      </c>
      <c r="C4423" s="110">
        <v>2009</v>
      </c>
      <c r="D4423" s="111" t="s">
        <v>223</v>
      </c>
      <c r="E4423" s="111">
        <v>2</v>
      </c>
      <c r="F4423" s="111">
        <v>11</v>
      </c>
      <c r="G4423" s="111" t="s">
        <v>282</v>
      </c>
      <c r="H4423" s="112">
        <v>44534</v>
      </c>
    </row>
    <row r="4424" spans="1:8" ht="15">
      <c r="A4424" s="108" t="s">
        <v>1193</v>
      </c>
      <c r="B4424" s="109">
        <v>39856</v>
      </c>
      <c r="C4424" s="110">
        <v>2009</v>
      </c>
      <c r="D4424" s="111" t="s">
        <v>223</v>
      </c>
      <c r="E4424" s="111">
        <v>2</v>
      </c>
      <c r="F4424" s="111">
        <v>12</v>
      </c>
      <c r="G4424" s="111" t="s">
        <v>1343</v>
      </c>
      <c r="H4424" s="112">
        <v>73057</v>
      </c>
    </row>
    <row r="4425" spans="1:8" ht="15">
      <c r="A4425" s="108" t="s">
        <v>1193</v>
      </c>
      <c r="B4425" s="109">
        <v>39857</v>
      </c>
      <c r="C4425" s="110">
        <v>2009</v>
      </c>
      <c r="D4425" s="111" t="s">
        <v>223</v>
      </c>
      <c r="E4425" s="111">
        <v>2</v>
      </c>
      <c r="F4425" s="111">
        <v>13</v>
      </c>
      <c r="G4425" s="111" t="s">
        <v>1342</v>
      </c>
      <c r="H4425" s="112">
        <v>65479</v>
      </c>
    </row>
    <row r="4426" spans="1:8" ht="15">
      <c r="A4426" s="108" t="s">
        <v>1193</v>
      </c>
      <c r="B4426" s="109">
        <v>39858</v>
      </c>
      <c r="C4426" s="110">
        <v>2009</v>
      </c>
      <c r="D4426" s="111" t="s">
        <v>223</v>
      </c>
      <c r="E4426" s="111">
        <v>2</v>
      </c>
      <c r="F4426" s="111">
        <v>14</v>
      </c>
      <c r="G4426" s="111" t="s">
        <v>278</v>
      </c>
      <c r="H4426" s="112">
        <v>54003</v>
      </c>
    </row>
    <row r="4427" spans="1:8" ht="15">
      <c r="A4427" s="108" t="s">
        <v>1193</v>
      </c>
      <c r="B4427" s="109">
        <v>39859</v>
      </c>
      <c r="C4427" s="110">
        <v>2009</v>
      </c>
      <c r="D4427" s="111" t="s">
        <v>223</v>
      </c>
      <c r="E4427" s="111">
        <v>3</v>
      </c>
      <c r="F4427" s="111">
        <v>15</v>
      </c>
      <c r="G4427" s="111" t="s">
        <v>279</v>
      </c>
      <c r="H4427" s="112">
        <v>32874</v>
      </c>
    </row>
    <row r="4428" spans="1:8" ht="15">
      <c r="A4428" s="108" t="s">
        <v>1193</v>
      </c>
      <c r="B4428" s="109">
        <v>39860</v>
      </c>
      <c r="C4428" s="110">
        <v>2009</v>
      </c>
      <c r="D4428" s="111" t="s">
        <v>223</v>
      </c>
      <c r="E4428" s="111">
        <v>3</v>
      </c>
      <c r="F4428" s="111">
        <v>16</v>
      </c>
      <c r="G4428" s="111" t="s">
        <v>280</v>
      </c>
      <c r="H4428" s="112">
        <v>82547</v>
      </c>
    </row>
    <row r="4429" spans="1:8" ht="15">
      <c r="A4429" s="108" t="s">
        <v>1193</v>
      </c>
      <c r="B4429" s="109">
        <v>39861</v>
      </c>
      <c r="C4429" s="110">
        <v>2009</v>
      </c>
      <c r="D4429" s="111" t="s">
        <v>223</v>
      </c>
      <c r="E4429" s="111">
        <v>3</v>
      </c>
      <c r="F4429" s="111">
        <v>17</v>
      </c>
      <c r="G4429" s="111" t="s">
        <v>281</v>
      </c>
      <c r="H4429" s="112">
        <v>77978</v>
      </c>
    </row>
    <row r="4430" spans="1:8" ht="15">
      <c r="A4430" s="108" t="s">
        <v>1193</v>
      </c>
      <c r="B4430" s="109">
        <v>39862</v>
      </c>
      <c r="C4430" s="110">
        <v>2009</v>
      </c>
      <c r="D4430" s="111" t="s">
        <v>223</v>
      </c>
      <c r="E4430" s="111">
        <v>3</v>
      </c>
      <c r="F4430" s="111">
        <v>18</v>
      </c>
      <c r="G4430" s="111" t="s">
        <v>282</v>
      </c>
      <c r="H4430" s="112">
        <v>23518</v>
      </c>
    </row>
    <row r="4431" spans="1:8" ht="15">
      <c r="A4431" s="108" t="s">
        <v>1193</v>
      </c>
      <c r="B4431" s="109">
        <v>39863</v>
      </c>
      <c r="C4431" s="110">
        <v>2009</v>
      </c>
      <c r="D4431" s="111" t="s">
        <v>223</v>
      </c>
      <c r="E4431" s="111">
        <v>3</v>
      </c>
      <c r="F4431" s="111">
        <v>19</v>
      </c>
      <c r="G4431" s="111" t="s">
        <v>1343</v>
      </c>
      <c r="H4431" s="112">
        <v>44997</v>
      </c>
    </row>
    <row r="4432" spans="1:8" ht="15">
      <c r="A4432" s="108" t="s">
        <v>1193</v>
      </c>
      <c r="B4432" s="109">
        <v>39864</v>
      </c>
      <c r="C4432" s="110">
        <v>2009</v>
      </c>
      <c r="D4432" s="111" t="s">
        <v>223</v>
      </c>
      <c r="E4432" s="111">
        <v>3</v>
      </c>
      <c r="F4432" s="111">
        <v>20</v>
      </c>
      <c r="G4432" s="111" t="s">
        <v>1342</v>
      </c>
      <c r="H4432" s="112">
        <v>72433</v>
      </c>
    </row>
    <row r="4433" spans="1:8" ht="15">
      <c r="A4433" s="108" t="s">
        <v>1193</v>
      </c>
      <c r="B4433" s="109">
        <v>39865</v>
      </c>
      <c r="C4433" s="110">
        <v>2009</v>
      </c>
      <c r="D4433" s="111" t="s">
        <v>223</v>
      </c>
      <c r="E4433" s="111">
        <v>3</v>
      </c>
      <c r="F4433" s="111">
        <v>21</v>
      </c>
      <c r="G4433" s="111" t="s">
        <v>278</v>
      </c>
      <c r="H4433" s="112">
        <v>65060</v>
      </c>
    </row>
    <row r="4434" spans="1:8" ht="15">
      <c r="A4434" s="108" t="s">
        <v>1193</v>
      </c>
      <c r="B4434" s="109">
        <v>39866</v>
      </c>
      <c r="C4434" s="110">
        <v>2009</v>
      </c>
      <c r="D4434" s="111" t="s">
        <v>223</v>
      </c>
      <c r="E4434" s="111">
        <v>4</v>
      </c>
      <c r="F4434" s="111">
        <v>22</v>
      </c>
      <c r="G4434" s="111" t="s">
        <v>279</v>
      </c>
      <c r="H4434" s="112">
        <v>28170</v>
      </c>
    </row>
    <row r="4435" spans="1:8" ht="15">
      <c r="A4435" s="108" t="s">
        <v>1193</v>
      </c>
      <c r="B4435" s="109">
        <v>39867</v>
      </c>
      <c r="C4435" s="110">
        <v>2009</v>
      </c>
      <c r="D4435" s="111" t="s">
        <v>223</v>
      </c>
      <c r="E4435" s="111">
        <v>4</v>
      </c>
      <c r="F4435" s="111">
        <v>23</v>
      </c>
      <c r="G4435" s="111" t="s">
        <v>280</v>
      </c>
      <c r="H4435" s="112">
        <v>23133</v>
      </c>
    </row>
    <row r="4436" spans="1:8" ht="15">
      <c r="A4436" s="108" t="s">
        <v>1193</v>
      </c>
      <c r="B4436" s="109">
        <v>39868</v>
      </c>
      <c r="C4436" s="110">
        <v>2009</v>
      </c>
      <c r="D4436" s="111" t="s">
        <v>223</v>
      </c>
      <c r="E4436" s="111">
        <v>4</v>
      </c>
      <c r="F4436" s="111">
        <v>24</v>
      </c>
      <c r="G4436" s="111" t="s">
        <v>281</v>
      </c>
      <c r="H4436" s="112">
        <v>19907</v>
      </c>
    </row>
    <row r="4437" spans="1:8" ht="15">
      <c r="A4437" s="108" t="s">
        <v>1193</v>
      </c>
      <c r="B4437" s="109">
        <v>39869</v>
      </c>
      <c r="C4437" s="110">
        <v>2009</v>
      </c>
      <c r="D4437" s="111" t="s">
        <v>223</v>
      </c>
      <c r="E4437" s="111">
        <v>4</v>
      </c>
      <c r="F4437" s="111">
        <v>25</v>
      </c>
      <c r="G4437" s="111" t="s">
        <v>282</v>
      </c>
      <c r="H4437" s="112">
        <v>80358</v>
      </c>
    </row>
    <row r="4438" spans="1:8" ht="15">
      <c r="A4438" s="108" t="s">
        <v>1193</v>
      </c>
      <c r="B4438" s="109">
        <v>39870</v>
      </c>
      <c r="C4438" s="110">
        <v>2009</v>
      </c>
      <c r="D4438" s="111" t="s">
        <v>223</v>
      </c>
      <c r="E4438" s="111">
        <v>4</v>
      </c>
      <c r="F4438" s="111">
        <v>26</v>
      </c>
      <c r="G4438" s="111" t="s">
        <v>1343</v>
      </c>
      <c r="H4438" s="112">
        <v>25532</v>
      </c>
    </row>
    <row r="4439" spans="1:8" ht="15">
      <c r="A4439" s="108" t="s">
        <v>1193</v>
      </c>
      <c r="B4439" s="109">
        <v>39871</v>
      </c>
      <c r="C4439" s="110">
        <v>2009</v>
      </c>
      <c r="D4439" s="111" t="s">
        <v>223</v>
      </c>
      <c r="E4439" s="111">
        <v>4</v>
      </c>
      <c r="F4439" s="111">
        <v>27</v>
      </c>
      <c r="G4439" s="111" t="s">
        <v>1342</v>
      </c>
      <c r="H4439" s="112">
        <v>26053</v>
      </c>
    </row>
    <row r="4440" spans="1:8" ht="15">
      <c r="A4440" s="108" t="s">
        <v>1193</v>
      </c>
      <c r="B4440" s="109">
        <v>39872</v>
      </c>
      <c r="C4440" s="110">
        <v>2009</v>
      </c>
      <c r="D4440" s="111" t="s">
        <v>223</v>
      </c>
      <c r="E4440" s="111">
        <v>4</v>
      </c>
      <c r="F4440" s="111">
        <v>28</v>
      </c>
      <c r="G4440" s="111" t="s">
        <v>278</v>
      </c>
      <c r="H4440" s="112">
        <v>88189</v>
      </c>
    </row>
    <row r="4441" spans="1:8" ht="15">
      <c r="A4441" s="108" t="s">
        <v>1193</v>
      </c>
      <c r="B4441" s="109">
        <v>39873</v>
      </c>
      <c r="C4441" s="110">
        <v>2009</v>
      </c>
      <c r="D4441" s="111" t="s">
        <v>224</v>
      </c>
      <c r="E4441" s="111">
        <v>1</v>
      </c>
      <c r="F4441" s="111">
        <v>1</v>
      </c>
      <c r="G4441" s="111" t="s">
        <v>279</v>
      </c>
      <c r="H4441" s="112">
        <v>63540</v>
      </c>
    </row>
    <row r="4442" spans="1:8" ht="15">
      <c r="A4442" s="108" t="s">
        <v>1193</v>
      </c>
      <c r="B4442" s="109">
        <v>39874</v>
      </c>
      <c r="C4442" s="110">
        <v>2009</v>
      </c>
      <c r="D4442" s="111" t="s">
        <v>224</v>
      </c>
      <c r="E4442" s="111">
        <v>1</v>
      </c>
      <c r="F4442" s="111">
        <v>2</v>
      </c>
      <c r="G4442" s="111" t="s">
        <v>280</v>
      </c>
      <c r="H4442" s="112">
        <v>61962</v>
      </c>
    </row>
    <row r="4443" spans="1:8" ht="15">
      <c r="A4443" s="108" t="s">
        <v>1193</v>
      </c>
      <c r="B4443" s="109">
        <v>39875</v>
      </c>
      <c r="C4443" s="110">
        <v>2009</v>
      </c>
      <c r="D4443" s="111" t="s">
        <v>224</v>
      </c>
      <c r="E4443" s="111">
        <v>1</v>
      </c>
      <c r="F4443" s="111">
        <v>3</v>
      </c>
      <c r="G4443" s="111" t="s">
        <v>281</v>
      </c>
      <c r="H4443" s="112">
        <v>39734</v>
      </c>
    </row>
    <row r="4444" spans="1:8" ht="15">
      <c r="A4444" s="108" t="s">
        <v>1193</v>
      </c>
      <c r="B4444" s="109">
        <v>39876</v>
      </c>
      <c r="C4444" s="110">
        <v>2009</v>
      </c>
      <c r="D4444" s="111" t="s">
        <v>224</v>
      </c>
      <c r="E4444" s="111">
        <v>1</v>
      </c>
      <c r="F4444" s="111">
        <v>4</v>
      </c>
      <c r="G4444" s="111" t="s">
        <v>282</v>
      </c>
      <c r="H4444" s="112">
        <v>46984</v>
      </c>
    </row>
    <row r="4445" spans="1:8" ht="15">
      <c r="A4445" s="108" t="s">
        <v>1193</v>
      </c>
      <c r="B4445" s="109">
        <v>39877</v>
      </c>
      <c r="C4445" s="110">
        <v>2009</v>
      </c>
      <c r="D4445" s="111" t="s">
        <v>224</v>
      </c>
      <c r="E4445" s="111">
        <v>1</v>
      </c>
      <c r="F4445" s="111">
        <v>5</v>
      </c>
      <c r="G4445" s="111" t="s">
        <v>1343</v>
      </c>
      <c r="H4445" s="112">
        <v>61343</v>
      </c>
    </row>
    <row r="4446" spans="1:8" ht="15">
      <c r="A4446" s="108" t="s">
        <v>1193</v>
      </c>
      <c r="B4446" s="109">
        <v>39878</v>
      </c>
      <c r="C4446" s="110">
        <v>2009</v>
      </c>
      <c r="D4446" s="111" t="s">
        <v>224</v>
      </c>
      <c r="E4446" s="111">
        <v>1</v>
      </c>
      <c r="F4446" s="111">
        <v>6</v>
      </c>
      <c r="G4446" s="111" t="s">
        <v>1342</v>
      </c>
      <c r="H4446" s="112">
        <v>85791</v>
      </c>
    </row>
    <row r="4447" spans="1:8" ht="15">
      <c r="A4447" s="108" t="s">
        <v>1193</v>
      </c>
      <c r="B4447" s="109">
        <v>39879</v>
      </c>
      <c r="C4447" s="110">
        <v>2009</v>
      </c>
      <c r="D4447" s="111" t="s">
        <v>224</v>
      </c>
      <c r="E4447" s="111">
        <v>1</v>
      </c>
      <c r="F4447" s="111">
        <v>7</v>
      </c>
      <c r="G4447" s="111" t="s">
        <v>278</v>
      </c>
      <c r="H4447" s="112">
        <v>29236</v>
      </c>
    </row>
    <row r="4448" spans="1:8" ht="15">
      <c r="A4448" s="108" t="s">
        <v>1193</v>
      </c>
      <c r="B4448" s="109">
        <v>39880</v>
      </c>
      <c r="C4448" s="110">
        <v>2009</v>
      </c>
      <c r="D4448" s="111" t="s">
        <v>224</v>
      </c>
      <c r="E4448" s="111">
        <v>2</v>
      </c>
      <c r="F4448" s="111">
        <v>8</v>
      </c>
      <c r="G4448" s="111" t="s">
        <v>279</v>
      </c>
      <c r="H4448" s="112">
        <v>33103</v>
      </c>
    </row>
    <row r="4449" spans="1:8" ht="15">
      <c r="A4449" s="108" t="s">
        <v>1193</v>
      </c>
      <c r="B4449" s="109">
        <v>39881</v>
      </c>
      <c r="C4449" s="110">
        <v>2009</v>
      </c>
      <c r="D4449" s="111" t="s">
        <v>224</v>
      </c>
      <c r="E4449" s="111">
        <v>2</v>
      </c>
      <c r="F4449" s="111">
        <v>9</v>
      </c>
      <c r="G4449" s="111" t="s">
        <v>280</v>
      </c>
      <c r="H4449" s="112">
        <v>18489</v>
      </c>
    </row>
    <row r="4450" spans="1:8" ht="15">
      <c r="A4450" s="108" t="s">
        <v>1193</v>
      </c>
      <c r="B4450" s="109">
        <v>39882</v>
      </c>
      <c r="C4450" s="110">
        <v>2009</v>
      </c>
      <c r="D4450" s="111" t="s">
        <v>224</v>
      </c>
      <c r="E4450" s="111">
        <v>2</v>
      </c>
      <c r="F4450" s="111">
        <v>10</v>
      </c>
      <c r="G4450" s="111" t="s">
        <v>281</v>
      </c>
      <c r="H4450" s="112">
        <v>83590</v>
      </c>
    </row>
    <row r="4451" spans="1:8" ht="15">
      <c r="A4451" s="108" t="s">
        <v>1193</v>
      </c>
      <c r="B4451" s="109">
        <v>39883</v>
      </c>
      <c r="C4451" s="110">
        <v>2009</v>
      </c>
      <c r="D4451" s="111" t="s">
        <v>224</v>
      </c>
      <c r="E4451" s="111">
        <v>2</v>
      </c>
      <c r="F4451" s="111">
        <v>11</v>
      </c>
      <c r="G4451" s="111" t="s">
        <v>282</v>
      </c>
      <c r="H4451" s="112">
        <v>60998</v>
      </c>
    </row>
    <row r="4452" spans="1:8" ht="15">
      <c r="A4452" s="108" t="s">
        <v>1193</v>
      </c>
      <c r="B4452" s="109">
        <v>39884</v>
      </c>
      <c r="C4452" s="110">
        <v>2009</v>
      </c>
      <c r="D4452" s="111" t="s">
        <v>224</v>
      </c>
      <c r="E4452" s="111">
        <v>2</v>
      </c>
      <c r="F4452" s="111">
        <v>12</v>
      </c>
      <c r="G4452" s="111" t="s">
        <v>1343</v>
      </c>
      <c r="H4452" s="112">
        <v>54245</v>
      </c>
    </row>
    <row r="4453" spans="1:8" ht="15">
      <c r="A4453" s="108" t="s">
        <v>1193</v>
      </c>
      <c r="B4453" s="109">
        <v>39885</v>
      </c>
      <c r="C4453" s="110">
        <v>2009</v>
      </c>
      <c r="D4453" s="111" t="s">
        <v>224</v>
      </c>
      <c r="E4453" s="111">
        <v>2</v>
      </c>
      <c r="F4453" s="111">
        <v>13</v>
      </c>
      <c r="G4453" s="111" t="s">
        <v>1342</v>
      </c>
      <c r="H4453" s="112">
        <v>66281</v>
      </c>
    </row>
    <row r="4454" spans="1:8" ht="15">
      <c r="A4454" s="108" t="s">
        <v>1193</v>
      </c>
      <c r="B4454" s="109">
        <v>39886</v>
      </c>
      <c r="C4454" s="110">
        <v>2009</v>
      </c>
      <c r="D4454" s="111" t="s">
        <v>224</v>
      </c>
      <c r="E4454" s="111">
        <v>2</v>
      </c>
      <c r="F4454" s="111">
        <v>14</v>
      </c>
      <c r="G4454" s="111" t="s">
        <v>278</v>
      </c>
      <c r="H4454" s="112">
        <v>82076</v>
      </c>
    </row>
    <row r="4455" spans="1:8" ht="15">
      <c r="A4455" s="108" t="s">
        <v>1193</v>
      </c>
      <c r="B4455" s="109">
        <v>39887</v>
      </c>
      <c r="C4455" s="110">
        <v>2009</v>
      </c>
      <c r="D4455" s="111" t="s">
        <v>224</v>
      </c>
      <c r="E4455" s="111">
        <v>3</v>
      </c>
      <c r="F4455" s="111">
        <v>15</v>
      </c>
      <c r="G4455" s="111" t="s">
        <v>279</v>
      </c>
      <c r="H4455" s="112">
        <v>17724</v>
      </c>
    </row>
    <row r="4456" spans="1:8" ht="15">
      <c r="A4456" s="108" t="s">
        <v>1193</v>
      </c>
      <c r="B4456" s="109">
        <v>39888</v>
      </c>
      <c r="C4456" s="110">
        <v>2009</v>
      </c>
      <c r="D4456" s="111" t="s">
        <v>224</v>
      </c>
      <c r="E4456" s="111">
        <v>3</v>
      </c>
      <c r="F4456" s="111">
        <v>16</v>
      </c>
      <c r="G4456" s="111" t="s">
        <v>280</v>
      </c>
      <c r="H4456" s="112">
        <v>50639</v>
      </c>
    </row>
    <row r="4457" spans="1:8" ht="15">
      <c r="A4457" s="108" t="s">
        <v>1193</v>
      </c>
      <c r="B4457" s="109">
        <v>39889</v>
      </c>
      <c r="C4457" s="110">
        <v>2009</v>
      </c>
      <c r="D4457" s="111" t="s">
        <v>224</v>
      </c>
      <c r="E4457" s="111">
        <v>3</v>
      </c>
      <c r="F4457" s="111">
        <v>17</v>
      </c>
      <c r="G4457" s="111" t="s">
        <v>281</v>
      </c>
      <c r="H4457" s="112">
        <v>58889</v>
      </c>
    </row>
    <row r="4458" spans="1:8" ht="15">
      <c r="A4458" s="108" t="s">
        <v>1193</v>
      </c>
      <c r="B4458" s="109">
        <v>39890</v>
      </c>
      <c r="C4458" s="110">
        <v>2009</v>
      </c>
      <c r="D4458" s="111" t="s">
        <v>224</v>
      </c>
      <c r="E4458" s="111">
        <v>3</v>
      </c>
      <c r="F4458" s="111">
        <v>18</v>
      </c>
      <c r="G4458" s="111" t="s">
        <v>282</v>
      </c>
      <c r="H4458" s="112">
        <v>15221</v>
      </c>
    </row>
    <row r="4459" spans="1:8" ht="15">
      <c r="A4459" s="108" t="s">
        <v>1193</v>
      </c>
      <c r="B4459" s="109">
        <v>39891</v>
      </c>
      <c r="C4459" s="110">
        <v>2009</v>
      </c>
      <c r="D4459" s="111" t="s">
        <v>224</v>
      </c>
      <c r="E4459" s="111">
        <v>3</v>
      </c>
      <c r="F4459" s="111">
        <v>19</v>
      </c>
      <c r="G4459" s="111" t="s">
        <v>1343</v>
      </c>
      <c r="H4459" s="112">
        <v>73995</v>
      </c>
    </row>
    <row r="4460" spans="1:8" ht="15">
      <c r="A4460" s="108" t="s">
        <v>1193</v>
      </c>
      <c r="B4460" s="109">
        <v>39892</v>
      </c>
      <c r="C4460" s="110">
        <v>2009</v>
      </c>
      <c r="D4460" s="111" t="s">
        <v>224</v>
      </c>
      <c r="E4460" s="111">
        <v>3</v>
      </c>
      <c r="F4460" s="111">
        <v>20</v>
      </c>
      <c r="G4460" s="111" t="s">
        <v>1342</v>
      </c>
      <c r="H4460" s="112">
        <v>18009</v>
      </c>
    </row>
    <row r="4461" spans="1:8" ht="15">
      <c r="A4461" s="108" t="s">
        <v>1193</v>
      </c>
      <c r="B4461" s="109">
        <v>39893</v>
      </c>
      <c r="C4461" s="110">
        <v>2009</v>
      </c>
      <c r="D4461" s="111" t="s">
        <v>224</v>
      </c>
      <c r="E4461" s="111">
        <v>3</v>
      </c>
      <c r="F4461" s="111">
        <v>21</v>
      </c>
      <c r="G4461" s="111" t="s">
        <v>278</v>
      </c>
      <c r="H4461" s="112">
        <v>44043</v>
      </c>
    </row>
    <row r="4462" spans="1:8" ht="15">
      <c r="A4462" s="108" t="s">
        <v>1193</v>
      </c>
      <c r="B4462" s="109">
        <v>39894</v>
      </c>
      <c r="C4462" s="110">
        <v>2009</v>
      </c>
      <c r="D4462" s="111" t="s">
        <v>224</v>
      </c>
      <c r="E4462" s="111">
        <v>4</v>
      </c>
      <c r="F4462" s="111">
        <v>22</v>
      </c>
      <c r="G4462" s="111" t="s">
        <v>279</v>
      </c>
      <c r="H4462" s="112">
        <v>55910</v>
      </c>
    </row>
    <row r="4463" spans="1:8" ht="15">
      <c r="A4463" s="108" t="s">
        <v>1193</v>
      </c>
      <c r="B4463" s="109">
        <v>39895</v>
      </c>
      <c r="C4463" s="110">
        <v>2009</v>
      </c>
      <c r="D4463" s="111" t="s">
        <v>224</v>
      </c>
      <c r="E4463" s="111">
        <v>4</v>
      </c>
      <c r="F4463" s="111">
        <v>23</v>
      </c>
      <c r="G4463" s="111" t="s">
        <v>280</v>
      </c>
      <c r="H4463" s="112">
        <v>74275</v>
      </c>
    </row>
    <row r="4464" spans="1:8" ht="15">
      <c r="A4464" s="108" t="s">
        <v>1193</v>
      </c>
      <c r="B4464" s="109">
        <v>39896</v>
      </c>
      <c r="C4464" s="110">
        <v>2009</v>
      </c>
      <c r="D4464" s="111" t="s">
        <v>224</v>
      </c>
      <c r="E4464" s="111">
        <v>4</v>
      </c>
      <c r="F4464" s="111">
        <v>24</v>
      </c>
      <c r="G4464" s="111" t="s">
        <v>281</v>
      </c>
      <c r="H4464" s="112">
        <v>77404</v>
      </c>
    </row>
    <row r="4465" spans="1:8" ht="15">
      <c r="A4465" s="108" t="s">
        <v>1193</v>
      </c>
      <c r="B4465" s="109">
        <v>39897</v>
      </c>
      <c r="C4465" s="110">
        <v>2009</v>
      </c>
      <c r="D4465" s="111" t="s">
        <v>224</v>
      </c>
      <c r="E4465" s="111">
        <v>4</v>
      </c>
      <c r="F4465" s="111">
        <v>25</v>
      </c>
      <c r="G4465" s="111" t="s">
        <v>282</v>
      </c>
      <c r="H4465" s="112">
        <v>62985</v>
      </c>
    </row>
    <row r="4466" spans="1:8" ht="15">
      <c r="A4466" s="108" t="s">
        <v>1193</v>
      </c>
      <c r="B4466" s="109">
        <v>39898</v>
      </c>
      <c r="C4466" s="110">
        <v>2009</v>
      </c>
      <c r="D4466" s="111" t="s">
        <v>224</v>
      </c>
      <c r="E4466" s="111">
        <v>4</v>
      </c>
      <c r="F4466" s="111">
        <v>26</v>
      </c>
      <c r="G4466" s="111" t="s">
        <v>1343</v>
      </c>
      <c r="H4466" s="112">
        <v>80626</v>
      </c>
    </row>
    <row r="4467" spans="1:8" ht="15">
      <c r="A4467" s="108" t="s">
        <v>1193</v>
      </c>
      <c r="B4467" s="109">
        <v>39899</v>
      </c>
      <c r="C4467" s="110">
        <v>2009</v>
      </c>
      <c r="D4467" s="111" t="s">
        <v>224</v>
      </c>
      <c r="E4467" s="111">
        <v>4</v>
      </c>
      <c r="F4467" s="111">
        <v>27</v>
      </c>
      <c r="G4467" s="111" t="s">
        <v>1342</v>
      </c>
      <c r="H4467" s="112">
        <v>28880</v>
      </c>
    </row>
    <row r="4468" spans="1:8" ht="15">
      <c r="A4468" s="108" t="s">
        <v>1193</v>
      </c>
      <c r="B4468" s="109">
        <v>39900</v>
      </c>
      <c r="C4468" s="110">
        <v>2009</v>
      </c>
      <c r="D4468" s="111" t="s">
        <v>224</v>
      </c>
      <c r="E4468" s="111">
        <v>4</v>
      </c>
      <c r="F4468" s="111">
        <v>28</v>
      </c>
      <c r="G4468" s="111" t="s">
        <v>278</v>
      </c>
      <c r="H4468" s="112">
        <v>74444</v>
      </c>
    </row>
    <row r="4469" spans="1:8" ht="15">
      <c r="A4469" s="108" t="s">
        <v>1193</v>
      </c>
      <c r="B4469" s="109">
        <v>39901</v>
      </c>
      <c r="C4469" s="110">
        <v>2009</v>
      </c>
      <c r="D4469" s="111" t="s">
        <v>224</v>
      </c>
      <c r="E4469" s="111">
        <v>5</v>
      </c>
      <c r="F4469" s="111">
        <v>29</v>
      </c>
      <c r="G4469" s="111" t="s">
        <v>279</v>
      </c>
      <c r="H4469" s="112">
        <v>68680</v>
      </c>
    </row>
    <row r="4470" spans="1:8" ht="15">
      <c r="A4470" s="108" t="s">
        <v>1193</v>
      </c>
      <c r="B4470" s="109">
        <v>39902</v>
      </c>
      <c r="C4470" s="110">
        <v>2009</v>
      </c>
      <c r="D4470" s="111" t="s">
        <v>224</v>
      </c>
      <c r="E4470" s="111">
        <v>5</v>
      </c>
      <c r="F4470" s="111">
        <v>30</v>
      </c>
      <c r="G4470" s="111" t="s">
        <v>280</v>
      </c>
      <c r="H4470" s="112">
        <v>20717</v>
      </c>
    </row>
    <row r="4471" spans="1:8" ht="15">
      <c r="A4471" s="108" t="s">
        <v>1193</v>
      </c>
      <c r="B4471" s="109">
        <v>39903</v>
      </c>
      <c r="C4471" s="110">
        <v>2009</v>
      </c>
      <c r="D4471" s="111" t="s">
        <v>224</v>
      </c>
      <c r="E4471" s="111">
        <v>5</v>
      </c>
      <c r="F4471" s="111">
        <v>31</v>
      </c>
      <c r="G4471" s="111" t="s">
        <v>281</v>
      </c>
      <c r="H4471" s="112">
        <v>31213</v>
      </c>
    </row>
    <row r="4472" spans="1:8" ht="15">
      <c r="A4472" s="108" t="s">
        <v>1193</v>
      </c>
      <c r="B4472" s="109">
        <v>39904</v>
      </c>
      <c r="C4472" s="110">
        <v>2009</v>
      </c>
      <c r="D4472" s="111" t="s">
        <v>225</v>
      </c>
      <c r="E4472" s="111">
        <v>1</v>
      </c>
      <c r="F4472" s="111">
        <v>1</v>
      </c>
      <c r="G4472" s="111" t="s">
        <v>282</v>
      </c>
      <c r="H4472" s="112">
        <v>80961</v>
      </c>
    </row>
    <row r="4473" spans="1:8" ht="15">
      <c r="A4473" s="108" t="s">
        <v>1193</v>
      </c>
      <c r="B4473" s="109">
        <v>39905</v>
      </c>
      <c r="C4473" s="110">
        <v>2009</v>
      </c>
      <c r="D4473" s="111" t="s">
        <v>225</v>
      </c>
      <c r="E4473" s="111">
        <v>1</v>
      </c>
      <c r="F4473" s="111">
        <v>2</v>
      </c>
      <c r="G4473" s="111" t="s">
        <v>1343</v>
      </c>
      <c r="H4473" s="112">
        <v>15107</v>
      </c>
    </row>
    <row r="4474" spans="1:8" ht="15">
      <c r="A4474" s="108" t="s">
        <v>1193</v>
      </c>
      <c r="B4474" s="109">
        <v>39906</v>
      </c>
      <c r="C4474" s="110">
        <v>2009</v>
      </c>
      <c r="D4474" s="111" t="s">
        <v>225</v>
      </c>
      <c r="E4474" s="111">
        <v>1</v>
      </c>
      <c r="F4474" s="111">
        <v>3</v>
      </c>
      <c r="G4474" s="111" t="s">
        <v>1342</v>
      </c>
      <c r="H4474" s="112">
        <v>82253</v>
      </c>
    </row>
    <row r="4475" spans="1:8" ht="15">
      <c r="A4475" s="108" t="s">
        <v>1193</v>
      </c>
      <c r="B4475" s="109">
        <v>39907</v>
      </c>
      <c r="C4475" s="110">
        <v>2009</v>
      </c>
      <c r="D4475" s="111" t="s">
        <v>225</v>
      </c>
      <c r="E4475" s="111">
        <v>1</v>
      </c>
      <c r="F4475" s="111">
        <v>4</v>
      </c>
      <c r="G4475" s="111" t="s">
        <v>278</v>
      </c>
      <c r="H4475" s="112">
        <v>45186</v>
      </c>
    </row>
    <row r="4476" spans="1:8" ht="15">
      <c r="A4476" s="108" t="s">
        <v>1193</v>
      </c>
      <c r="B4476" s="109">
        <v>39908</v>
      </c>
      <c r="C4476" s="110">
        <v>2009</v>
      </c>
      <c r="D4476" s="111" t="s">
        <v>225</v>
      </c>
      <c r="E4476" s="111">
        <v>1</v>
      </c>
      <c r="F4476" s="111">
        <v>5</v>
      </c>
      <c r="G4476" s="111" t="s">
        <v>279</v>
      </c>
      <c r="H4476" s="112">
        <v>88428</v>
      </c>
    </row>
    <row r="4477" spans="1:8" ht="15">
      <c r="A4477" s="108" t="s">
        <v>1193</v>
      </c>
      <c r="B4477" s="109">
        <v>39909</v>
      </c>
      <c r="C4477" s="110">
        <v>2009</v>
      </c>
      <c r="D4477" s="111" t="s">
        <v>225</v>
      </c>
      <c r="E4477" s="111">
        <v>1</v>
      </c>
      <c r="F4477" s="111">
        <v>6</v>
      </c>
      <c r="G4477" s="111" t="s">
        <v>280</v>
      </c>
      <c r="H4477" s="112">
        <v>80060</v>
      </c>
    </row>
    <row r="4478" spans="1:8" ht="15">
      <c r="A4478" s="108" t="s">
        <v>1193</v>
      </c>
      <c r="B4478" s="109">
        <v>39910</v>
      </c>
      <c r="C4478" s="110">
        <v>2009</v>
      </c>
      <c r="D4478" s="111" t="s">
        <v>225</v>
      </c>
      <c r="E4478" s="111">
        <v>1</v>
      </c>
      <c r="F4478" s="111">
        <v>7</v>
      </c>
      <c r="G4478" s="111" t="s">
        <v>281</v>
      </c>
      <c r="H4478" s="112">
        <v>14588</v>
      </c>
    </row>
    <row r="4479" spans="1:8" ht="15">
      <c r="A4479" s="108" t="s">
        <v>1193</v>
      </c>
      <c r="B4479" s="109">
        <v>39911</v>
      </c>
      <c r="C4479" s="110">
        <v>2009</v>
      </c>
      <c r="D4479" s="111" t="s">
        <v>225</v>
      </c>
      <c r="E4479" s="111">
        <v>2</v>
      </c>
      <c r="F4479" s="111">
        <v>8</v>
      </c>
      <c r="G4479" s="111" t="s">
        <v>282</v>
      </c>
      <c r="H4479" s="112">
        <v>19902</v>
      </c>
    </row>
    <row r="4480" spans="1:8" ht="15">
      <c r="A4480" s="108" t="s">
        <v>1193</v>
      </c>
      <c r="B4480" s="109">
        <v>39912</v>
      </c>
      <c r="C4480" s="110">
        <v>2009</v>
      </c>
      <c r="D4480" s="111" t="s">
        <v>225</v>
      </c>
      <c r="E4480" s="111">
        <v>2</v>
      </c>
      <c r="F4480" s="111">
        <v>9</v>
      </c>
      <c r="G4480" s="111" t="s">
        <v>1343</v>
      </c>
      <c r="H4480" s="112">
        <v>72222</v>
      </c>
    </row>
    <row r="4481" spans="1:8" ht="15">
      <c r="A4481" s="108" t="s">
        <v>1193</v>
      </c>
      <c r="B4481" s="109">
        <v>39913</v>
      </c>
      <c r="C4481" s="110">
        <v>2009</v>
      </c>
      <c r="D4481" s="111" t="s">
        <v>225</v>
      </c>
      <c r="E4481" s="111">
        <v>2</v>
      </c>
      <c r="F4481" s="111">
        <v>10</v>
      </c>
      <c r="G4481" s="111" t="s">
        <v>1342</v>
      </c>
      <c r="H4481" s="112">
        <v>38099</v>
      </c>
    </row>
    <row r="4482" spans="1:8" ht="15">
      <c r="A4482" s="108" t="s">
        <v>1193</v>
      </c>
      <c r="B4482" s="109">
        <v>39914</v>
      </c>
      <c r="C4482" s="110">
        <v>2009</v>
      </c>
      <c r="D4482" s="111" t="s">
        <v>225</v>
      </c>
      <c r="E4482" s="111">
        <v>2</v>
      </c>
      <c r="F4482" s="111">
        <v>11</v>
      </c>
      <c r="G4482" s="111" t="s">
        <v>278</v>
      </c>
      <c r="H4482" s="112">
        <v>84332</v>
      </c>
    </row>
    <row r="4483" spans="1:8" ht="15">
      <c r="A4483" s="108" t="s">
        <v>1193</v>
      </c>
      <c r="B4483" s="109">
        <v>39915</v>
      </c>
      <c r="C4483" s="110">
        <v>2009</v>
      </c>
      <c r="D4483" s="111" t="s">
        <v>225</v>
      </c>
      <c r="E4483" s="111">
        <v>2</v>
      </c>
      <c r="F4483" s="111">
        <v>12</v>
      </c>
      <c r="G4483" s="111" t="s">
        <v>279</v>
      </c>
      <c r="H4483" s="112">
        <v>68335</v>
      </c>
    </row>
    <row r="4484" spans="1:8" ht="15">
      <c r="A4484" s="108" t="s">
        <v>1193</v>
      </c>
      <c r="B4484" s="109">
        <v>39916</v>
      </c>
      <c r="C4484" s="110">
        <v>2009</v>
      </c>
      <c r="D4484" s="111" t="s">
        <v>225</v>
      </c>
      <c r="E4484" s="111">
        <v>2</v>
      </c>
      <c r="F4484" s="111">
        <v>13</v>
      </c>
      <c r="G4484" s="111" t="s">
        <v>280</v>
      </c>
      <c r="H4484" s="112">
        <v>75198</v>
      </c>
    </row>
    <row r="4485" spans="1:8" ht="15">
      <c r="A4485" s="108" t="s">
        <v>1193</v>
      </c>
      <c r="B4485" s="109">
        <v>39917</v>
      </c>
      <c r="C4485" s="110">
        <v>2009</v>
      </c>
      <c r="D4485" s="111" t="s">
        <v>225</v>
      </c>
      <c r="E4485" s="111">
        <v>2</v>
      </c>
      <c r="F4485" s="111">
        <v>14</v>
      </c>
      <c r="G4485" s="111" t="s">
        <v>281</v>
      </c>
      <c r="H4485" s="112">
        <v>55951</v>
      </c>
    </row>
    <row r="4486" spans="1:8" ht="15">
      <c r="A4486" s="108" t="s">
        <v>1193</v>
      </c>
      <c r="B4486" s="109">
        <v>39918</v>
      </c>
      <c r="C4486" s="110">
        <v>2009</v>
      </c>
      <c r="D4486" s="111" t="s">
        <v>225</v>
      </c>
      <c r="E4486" s="111">
        <v>3</v>
      </c>
      <c r="F4486" s="111">
        <v>15</v>
      </c>
      <c r="G4486" s="111" t="s">
        <v>282</v>
      </c>
      <c r="H4486" s="112">
        <v>49572</v>
      </c>
    </row>
    <row r="4487" spans="1:8" ht="15">
      <c r="A4487" s="108" t="s">
        <v>1193</v>
      </c>
      <c r="B4487" s="109">
        <v>39919</v>
      </c>
      <c r="C4487" s="110">
        <v>2009</v>
      </c>
      <c r="D4487" s="111" t="s">
        <v>225</v>
      </c>
      <c r="E4487" s="111">
        <v>3</v>
      </c>
      <c r="F4487" s="111">
        <v>16</v>
      </c>
      <c r="G4487" s="111" t="s">
        <v>1343</v>
      </c>
      <c r="H4487" s="112">
        <v>41768</v>
      </c>
    </row>
    <row r="4488" spans="1:8" ht="15">
      <c r="A4488" s="108" t="s">
        <v>1193</v>
      </c>
      <c r="B4488" s="109">
        <v>39920</v>
      </c>
      <c r="C4488" s="110">
        <v>2009</v>
      </c>
      <c r="D4488" s="111" t="s">
        <v>225</v>
      </c>
      <c r="E4488" s="111">
        <v>3</v>
      </c>
      <c r="F4488" s="111">
        <v>17</v>
      </c>
      <c r="G4488" s="111" t="s">
        <v>1342</v>
      </c>
      <c r="H4488" s="112">
        <v>38070</v>
      </c>
    </row>
    <row r="4489" spans="1:8" ht="15">
      <c r="A4489" s="108" t="s">
        <v>1193</v>
      </c>
      <c r="B4489" s="109">
        <v>39921</v>
      </c>
      <c r="C4489" s="110">
        <v>2009</v>
      </c>
      <c r="D4489" s="111" t="s">
        <v>225</v>
      </c>
      <c r="E4489" s="111">
        <v>3</v>
      </c>
      <c r="F4489" s="111">
        <v>18</v>
      </c>
      <c r="G4489" s="111" t="s">
        <v>278</v>
      </c>
      <c r="H4489" s="112">
        <v>46710</v>
      </c>
    </row>
    <row r="4490" spans="1:8" ht="15">
      <c r="A4490" s="108" t="s">
        <v>1193</v>
      </c>
      <c r="B4490" s="109">
        <v>39922</v>
      </c>
      <c r="C4490" s="110">
        <v>2009</v>
      </c>
      <c r="D4490" s="111" t="s">
        <v>225</v>
      </c>
      <c r="E4490" s="111">
        <v>3</v>
      </c>
      <c r="F4490" s="111">
        <v>19</v>
      </c>
      <c r="G4490" s="111" t="s">
        <v>279</v>
      </c>
      <c r="H4490" s="112">
        <v>76955</v>
      </c>
    </row>
    <row r="4491" spans="1:8" ht="15">
      <c r="A4491" s="108" t="s">
        <v>1193</v>
      </c>
      <c r="B4491" s="109">
        <v>39923</v>
      </c>
      <c r="C4491" s="110">
        <v>2009</v>
      </c>
      <c r="D4491" s="111" t="s">
        <v>225</v>
      </c>
      <c r="E4491" s="111">
        <v>3</v>
      </c>
      <c r="F4491" s="111">
        <v>20</v>
      </c>
      <c r="G4491" s="111" t="s">
        <v>280</v>
      </c>
      <c r="H4491" s="112">
        <v>60128</v>
      </c>
    </row>
    <row r="4492" spans="1:8" ht="15">
      <c r="A4492" s="108" t="s">
        <v>1193</v>
      </c>
      <c r="B4492" s="109">
        <v>39924</v>
      </c>
      <c r="C4492" s="110">
        <v>2009</v>
      </c>
      <c r="D4492" s="111" t="s">
        <v>225</v>
      </c>
      <c r="E4492" s="111">
        <v>3</v>
      </c>
      <c r="F4492" s="111">
        <v>21</v>
      </c>
      <c r="G4492" s="111" t="s">
        <v>281</v>
      </c>
      <c r="H4492" s="112">
        <v>37665</v>
      </c>
    </row>
    <row r="4493" spans="1:8" ht="15">
      <c r="A4493" s="108" t="s">
        <v>1193</v>
      </c>
      <c r="B4493" s="109">
        <v>39925</v>
      </c>
      <c r="C4493" s="110">
        <v>2009</v>
      </c>
      <c r="D4493" s="111" t="s">
        <v>225</v>
      </c>
      <c r="E4493" s="111">
        <v>4</v>
      </c>
      <c r="F4493" s="111">
        <v>22</v>
      </c>
      <c r="G4493" s="111" t="s">
        <v>282</v>
      </c>
      <c r="H4493" s="112">
        <v>24813</v>
      </c>
    </row>
    <row r="4494" spans="1:8" ht="15">
      <c r="A4494" s="108" t="s">
        <v>1193</v>
      </c>
      <c r="B4494" s="109">
        <v>39926</v>
      </c>
      <c r="C4494" s="110">
        <v>2009</v>
      </c>
      <c r="D4494" s="111" t="s">
        <v>225</v>
      </c>
      <c r="E4494" s="111">
        <v>4</v>
      </c>
      <c r="F4494" s="111">
        <v>23</v>
      </c>
      <c r="G4494" s="111" t="s">
        <v>1343</v>
      </c>
      <c r="H4494" s="112">
        <v>72808</v>
      </c>
    </row>
    <row r="4495" spans="1:8" ht="15">
      <c r="A4495" s="108" t="s">
        <v>1193</v>
      </c>
      <c r="B4495" s="109">
        <v>39927</v>
      </c>
      <c r="C4495" s="110">
        <v>2009</v>
      </c>
      <c r="D4495" s="111" t="s">
        <v>225</v>
      </c>
      <c r="E4495" s="111">
        <v>4</v>
      </c>
      <c r="F4495" s="111">
        <v>24</v>
      </c>
      <c r="G4495" s="111" t="s">
        <v>1342</v>
      </c>
      <c r="H4495" s="112">
        <v>23192</v>
      </c>
    </row>
    <row r="4496" spans="1:8" ht="15">
      <c r="A4496" s="108" t="s">
        <v>1193</v>
      </c>
      <c r="B4496" s="109">
        <v>39928</v>
      </c>
      <c r="C4496" s="110">
        <v>2009</v>
      </c>
      <c r="D4496" s="111" t="s">
        <v>225</v>
      </c>
      <c r="E4496" s="111">
        <v>4</v>
      </c>
      <c r="F4496" s="111">
        <v>25</v>
      </c>
      <c r="G4496" s="111" t="s">
        <v>278</v>
      </c>
      <c r="H4496" s="112">
        <v>69686</v>
      </c>
    </row>
    <row r="4497" spans="1:8" ht="15">
      <c r="A4497" s="108" t="s">
        <v>1193</v>
      </c>
      <c r="B4497" s="109">
        <v>39929</v>
      </c>
      <c r="C4497" s="110">
        <v>2009</v>
      </c>
      <c r="D4497" s="111" t="s">
        <v>225</v>
      </c>
      <c r="E4497" s="111">
        <v>4</v>
      </c>
      <c r="F4497" s="111">
        <v>26</v>
      </c>
      <c r="G4497" s="111" t="s">
        <v>279</v>
      </c>
      <c r="H4497" s="112">
        <v>29736</v>
      </c>
    </row>
    <row r="4498" spans="1:8" ht="15">
      <c r="A4498" s="108" t="s">
        <v>1193</v>
      </c>
      <c r="B4498" s="109">
        <v>39930</v>
      </c>
      <c r="C4498" s="110">
        <v>2009</v>
      </c>
      <c r="D4498" s="111" t="s">
        <v>225</v>
      </c>
      <c r="E4498" s="111">
        <v>4</v>
      </c>
      <c r="F4498" s="111">
        <v>27</v>
      </c>
      <c r="G4498" s="111" t="s">
        <v>280</v>
      </c>
      <c r="H4498" s="112">
        <v>56739</v>
      </c>
    </row>
    <row r="4499" spans="1:8" ht="15">
      <c r="A4499" s="108" t="s">
        <v>1193</v>
      </c>
      <c r="B4499" s="109">
        <v>39931</v>
      </c>
      <c r="C4499" s="110">
        <v>2009</v>
      </c>
      <c r="D4499" s="111" t="s">
        <v>225</v>
      </c>
      <c r="E4499" s="111">
        <v>4</v>
      </c>
      <c r="F4499" s="111">
        <v>28</v>
      </c>
      <c r="G4499" s="111" t="s">
        <v>281</v>
      </c>
      <c r="H4499" s="112">
        <v>80996</v>
      </c>
    </row>
    <row r="4500" spans="1:8" ht="15">
      <c r="A4500" s="108" t="s">
        <v>1193</v>
      </c>
      <c r="B4500" s="109">
        <v>39932</v>
      </c>
      <c r="C4500" s="110">
        <v>2009</v>
      </c>
      <c r="D4500" s="111" t="s">
        <v>225</v>
      </c>
      <c r="E4500" s="111">
        <v>5</v>
      </c>
      <c r="F4500" s="111">
        <v>29</v>
      </c>
      <c r="G4500" s="111" t="s">
        <v>282</v>
      </c>
      <c r="H4500" s="112">
        <v>74390</v>
      </c>
    </row>
    <row r="4501" spans="1:8" ht="15">
      <c r="A4501" s="108" t="s">
        <v>1193</v>
      </c>
      <c r="B4501" s="109">
        <v>39933</v>
      </c>
      <c r="C4501" s="110">
        <v>2009</v>
      </c>
      <c r="D4501" s="111" t="s">
        <v>225</v>
      </c>
      <c r="E4501" s="111">
        <v>5</v>
      </c>
      <c r="F4501" s="111">
        <v>30</v>
      </c>
      <c r="G4501" s="111" t="s">
        <v>1343</v>
      </c>
      <c r="H4501" s="112">
        <v>49979</v>
      </c>
    </row>
    <row r="4502" spans="1:8" ht="15">
      <c r="A4502" s="108" t="s">
        <v>1193</v>
      </c>
      <c r="B4502" s="109">
        <v>39934</v>
      </c>
      <c r="C4502" s="110">
        <v>2009</v>
      </c>
      <c r="D4502" s="111" t="s">
        <v>226</v>
      </c>
      <c r="E4502" s="111">
        <v>1</v>
      </c>
      <c r="F4502" s="111">
        <v>1</v>
      </c>
      <c r="G4502" s="111" t="s">
        <v>1342</v>
      </c>
      <c r="H4502" s="112">
        <v>49469</v>
      </c>
    </row>
    <row r="4503" spans="1:8" ht="15">
      <c r="A4503" s="108" t="s">
        <v>1193</v>
      </c>
      <c r="B4503" s="109">
        <v>39935</v>
      </c>
      <c r="C4503" s="110">
        <v>2009</v>
      </c>
      <c r="D4503" s="111" t="s">
        <v>226</v>
      </c>
      <c r="E4503" s="111">
        <v>1</v>
      </c>
      <c r="F4503" s="111">
        <v>2</v>
      </c>
      <c r="G4503" s="111" t="s">
        <v>278</v>
      </c>
      <c r="H4503" s="112">
        <v>77222</v>
      </c>
    </row>
    <row r="4504" spans="1:8" ht="15">
      <c r="A4504" s="108" t="s">
        <v>1193</v>
      </c>
      <c r="B4504" s="109">
        <v>39936</v>
      </c>
      <c r="C4504" s="110">
        <v>2009</v>
      </c>
      <c r="D4504" s="111" t="s">
        <v>226</v>
      </c>
      <c r="E4504" s="111">
        <v>1</v>
      </c>
      <c r="F4504" s="111">
        <v>3</v>
      </c>
      <c r="G4504" s="111" t="s">
        <v>279</v>
      </c>
      <c r="H4504" s="112">
        <v>75867</v>
      </c>
    </row>
    <row r="4505" spans="1:8" ht="15">
      <c r="A4505" s="108" t="s">
        <v>1193</v>
      </c>
      <c r="B4505" s="109">
        <v>39937</v>
      </c>
      <c r="C4505" s="110">
        <v>2009</v>
      </c>
      <c r="D4505" s="111" t="s">
        <v>226</v>
      </c>
      <c r="E4505" s="111">
        <v>1</v>
      </c>
      <c r="F4505" s="111">
        <v>4</v>
      </c>
      <c r="G4505" s="111" t="s">
        <v>280</v>
      </c>
      <c r="H4505" s="112">
        <v>26173</v>
      </c>
    </row>
    <row r="4506" spans="1:8" ht="15">
      <c r="A4506" s="108" t="s">
        <v>1193</v>
      </c>
      <c r="B4506" s="109">
        <v>39938</v>
      </c>
      <c r="C4506" s="110">
        <v>2009</v>
      </c>
      <c r="D4506" s="111" t="s">
        <v>226</v>
      </c>
      <c r="E4506" s="111">
        <v>1</v>
      </c>
      <c r="F4506" s="111">
        <v>5</v>
      </c>
      <c r="G4506" s="111" t="s">
        <v>281</v>
      </c>
      <c r="H4506" s="112">
        <v>28412</v>
      </c>
    </row>
    <row r="4507" spans="1:8" ht="15">
      <c r="A4507" s="108" t="s">
        <v>1193</v>
      </c>
      <c r="B4507" s="109">
        <v>39939</v>
      </c>
      <c r="C4507" s="110">
        <v>2009</v>
      </c>
      <c r="D4507" s="111" t="s">
        <v>226</v>
      </c>
      <c r="E4507" s="111">
        <v>1</v>
      </c>
      <c r="F4507" s="111">
        <v>6</v>
      </c>
      <c r="G4507" s="111" t="s">
        <v>282</v>
      </c>
      <c r="H4507" s="112">
        <v>36101</v>
      </c>
    </row>
    <row r="4508" spans="1:8" ht="15">
      <c r="A4508" s="108" t="s">
        <v>1193</v>
      </c>
      <c r="B4508" s="109">
        <v>39940</v>
      </c>
      <c r="C4508" s="110">
        <v>2009</v>
      </c>
      <c r="D4508" s="111" t="s">
        <v>226</v>
      </c>
      <c r="E4508" s="111">
        <v>1</v>
      </c>
      <c r="F4508" s="111">
        <v>7</v>
      </c>
      <c r="G4508" s="111" t="s">
        <v>1343</v>
      </c>
      <c r="H4508" s="112">
        <v>46203</v>
      </c>
    </row>
    <row r="4509" spans="1:8" ht="15">
      <c r="A4509" s="108" t="s">
        <v>1193</v>
      </c>
      <c r="B4509" s="109">
        <v>39941</v>
      </c>
      <c r="C4509" s="110">
        <v>2009</v>
      </c>
      <c r="D4509" s="111" t="s">
        <v>226</v>
      </c>
      <c r="E4509" s="111">
        <v>2</v>
      </c>
      <c r="F4509" s="111">
        <v>8</v>
      </c>
      <c r="G4509" s="111" t="s">
        <v>1342</v>
      </c>
      <c r="H4509" s="112">
        <v>25650</v>
      </c>
    </row>
    <row r="4510" spans="1:8" ht="15">
      <c r="A4510" s="108" t="s">
        <v>1193</v>
      </c>
      <c r="B4510" s="109">
        <v>39942</v>
      </c>
      <c r="C4510" s="110">
        <v>2009</v>
      </c>
      <c r="D4510" s="111" t="s">
        <v>226</v>
      </c>
      <c r="E4510" s="111">
        <v>2</v>
      </c>
      <c r="F4510" s="111">
        <v>9</v>
      </c>
      <c r="G4510" s="111" t="s">
        <v>278</v>
      </c>
      <c r="H4510" s="112">
        <v>87252</v>
      </c>
    </row>
    <row r="4511" spans="1:8" ht="15">
      <c r="A4511" s="108" t="s">
        <v>1193</v>
      </c>
      <c r="B4511" s="109">
        <v>39943</v>
      </c>
      <c r="C4511" s="110">
        <v>2009</v>
      </c>
      <c r="D4511" s="111" t="s">
        <v>226</v>
      </c>
      <c r="E4511" s="111">
        <v>2</v>
      </c>
      <c r="F4511" s="111">
        <v>10</v>
      </c>
      <c r="G4511" s="111" t="s">
        <v>279</v>
      </c>
      <c r="H4511" s="112">
        <v>63764</v>
      </c>
    </row>
    <row r="4512" spans="1:8" ht="15">
      <c r="A4512" s="108" t="s">
        <v>1193</v>
      </c>
      <c r="B4512" s="109">
        <v>39944</v>
      </c>
      <c r="C4512" s="110">
        <v>2009</v>
      </c>
      <c r="D4512" s="111" t="s">
        <v>226</v>
      </c>
      <c r="E4512" s="111">
        <v>2</v>
      </c>
      <c r="F4512" s="111">
        <v>11</v>
      </c>
      <c r="G4512" s="111" t="s">
        <v>280</v>
      </c>
      <c r="H4512" s="112">
        <v>48096</v>
      </c>
    </row>
    <row r="4513" spans="1:8" ht="15">
      <c r="A4513" s="108" t="s">
        <v>1193</v>
      </c>
      <c r="B4513" s="109">
        <v>39945</v>
      </c>
      <c r="C4513" s="110">
        <v>2009</v>
      </c>
      <c r="D4513" s="111" t="s">
        <v>226</v>
      </c>
      <c r="E4513" s="111">
        <v>2</v>
      </c>
      <c r="F4513" s="111">
        <v>12</v>
      </c>
      <c r="G4513" s="111" t="s">
        <v>281</v>
      </c>
      <c r="H4513" s="112">
        <v>46494</v>
      </c>
    </row>
    <row r="4514" spans="1:8" ht="15">
      <c r="A4514" s="108" t="s">
        <v>1193</v>
      </c>
      <c r="B4514" s="109">
        <v>39946</v>
      </c>
      <c r="C4514" s="110">
        <v>2009</v>
      </c>
      <c r="D4514" s="111" t="s">
        <v>226</v>
      </c>
      <c r="E4514" s="111">
        <v>2</v>
      </c>
      <c r="F4514" s="111">
        <v>13</v>
      </c>
      <c r="G4514" s="111" t="s">
        <v>282</v>
      </c>
      <c r="H4514" s="112">
        <v>34606</v>
      </c>
    </row>
    <row r="4515" spans="1:8" ht="15">
      <c r="A4515" s="108" t="s">
        <v>1193</v>
      </c>
      <c r="B4515" s="109">
        <v>39947</v>
      </c>
      <c r="C4515" s="110">
        <v>2009</v>
      </c>
      <c r="D4515" s="111" t="s">
        <v>226</v>
      </c>
      <c r="E4515" s="111">
        <v>2</v>
      </c>
      <c r="F4515" s="111">
        <v>14</v>
      </c>
      <c r="G4515" s="111" t="s">
        <v>1343</v>
      </c>
      <c r="H4515" s="112">
        <v>66075</v>
      </c>
    </row>
    <row r="4516" spans="1:8" ht="15">
      <c r="A4516" s="108" t="s">
        <v>1193</v>
      </c>
      <c r="B4516" s="109">
        <v>39948</v>
      </c>
      <c r="C4516" s="110">
        <v>2009</v>
      </c>
      <c r="D4516" s="111" t="s">
        <v>226</v>
      </c>
      <c r="E4516" s="111">
        <v>3</v>
      </c>
      <c r="F4516" s="111">
        <v>15</v>
      </c>
      <c r="G4516" s="111" t="s">
        <v>1342</v>
      </c>
      <c r="H4516" s="112">
        <v>34035</v>
      </c>
    </row>
    <row r="4517" spans="1:8" ht="15">
      <c r="A4517" s="108" t="s">
        <v>1193</v>
      </c>
      <c r="B4517" s="109">
        <v>39949</v>
      </c>
      <c r="C4517" s="110">
        <v>2009</v>
      </c>
      <c r="D4517" s="111" t="s">
        <v>226</v>
      </c>
      <c r="E4517" s="111">
        <v>3</v>
      </c>
      <c r="F4517" s="111">
        <v>16</v>
      </c>
      <c r="G4517" s="111" t="s">
        <v>278</v>
      </c>
      <c r="H4517" s="112">
        <v>81559</v>
      </c>
    </row>
    <row r="4518" spans="1:8" ht="15">
      <c r="A4518" s="108" t="s">
        <v>1193</v>
      </c>
      <c r="B4518" s="109">
        <v>39950</v>
      </c>
      <c r="C4518" s="110">
        <v>2009</v>
      </c>
      <c r="D4518" s="111" t="s">
        <v>226</v>
      </c>
      <c r="E4518" s="111">
        <v>3</v>
      </c>
      <c r="F4518" s="111">
        <v>17</v>
      </c>
      <c r="G4518" s="111" t="s">
        <v>279</v>
      </c>
      <c r="H4518" s="112">
        <v>20275</v>
      </c>
    </row>
    <row r="4519" spans="1:8" ht="15">
      <c r="A4519" s="108" t="s">
        <v>1193</v>
      </c>
      <c r="B4519" s="109">
        <v>39951</v>
      </c>
      <c r="C4519" s="110">
        <v>2009</v>
      </c>
      <c r="D4519" s="111" t="s">
        <v>226</v>
      </c>
      <c r="E4519" s="111">
        <v>3</v>
      </c>
      <c r="F4519" s="111">
        <v>18</v>
      </c>
      <c r="G4519" s="111" t="s">
        <v>280</v>
      </c>
      <c r="H4519" s="112">
        <v>34169</v>
      </c>
    </row>
    <row r="4520" spans="1:8" ht="15">
      <c r="A4520" s="108" t="s">
        <v>1193</v>
      </c>
      <c r="B4520" s="109">
        <v>39952</v>
      </c>
      <c r="C4520" s="110">
        <v>2009</v>
      </c>
      <c r="D4520" s="111" t="s">
        <v>226</v>
      </c>
      <c r="E4520" s="111">
        <v>3</v>
      </c>
      <c r="F4520" s="111">
        <v>19</v>
      </c>
      <c r="G4520" s="111" t="s">
        <v>281</v>
      </c>
      <c r="H4520" s="112">
        <v>72957</v>
      </c>
    </row>
    <row r="4521" spans="1:8" ht="15">
      <c r="A4521" s="108" t="s">
        <v>1193</v>
      </c>
      <c r="B4521" s="109">
        <v>39953</v>
      </c>
      <c r="C4521" s="110">
        <v>2009</v>
      </c>
      <c r="D4521" s="111" t="s">
        <v>226</v>
      </c>
      <c r="E4521" s="111">
        <v>3</v>
      </c>
      <c r="F4521" s="111">
        <v>20</v>
      </c>
      <c r="G4521" s="111" t="s">
        <v>282</v>
      </c>
      <c r="H4521" s="112">
        <v>42637</v>
      </c>
    </row>
    <row r="4522" spans="1:8" ht="15">
      <c r="A4522" s="108" t="s">
        <v>1193</v>
      </c>
      <c r="B4522" s="109">
        <v>39954</v>
      </c>
      <c r="C4522" s="110">
        <v>2009</v>
      </c>
      <c r="D4522" s="111" t="s">
        <v>226</v>
      </c>
      <c r="E4522" s="111">
        <v>3</v>
      </c>
      <c r="F4522" s="111">
        <v>21</v>
      </c>
      <c r="G4522" s="111" t="s">
        <v>1343</v>
      </c>
      <c r="H4522" s="112">
        <v>37724</v>
      </c>
    </row>
    <row r="4523" spans="1:8" ht="15">
      <c r="A4523" s="108" t="s">
        <v>1193</v>
      </c>
      <c r="B4523" s="109">
        <v>39955</v>
      </c>
      <c r="C4523" s="110">
        <v>2009</v>
      </c>
      <c r="D4523" s="111" t="s">
        <v>226</v>
      </c>
      <c r="E4523" s="111">
        <v>4</v>
      </c>
      <c r="F4523" s="111">
        <v>22</v>
      </c>
      <c r="G4523" s="111" t="s">
        <v>1342</v>
      </c>
      <c r="H4523" s="112">
        <v>76782</v>
      </c>
    </row>
    <row r="4524" spans="1:8" ht="15">
      <c r="A4524" s="108" t="s">
        <v>1193</v>
      </c>
      <c r="B4524" s="109">
        <v>39956</v>
      </c>
      <c r="C4524" s="110">
        <v>2009</v>
      </c>
      <c r="D4524" s="111" t="s">
        <v>226</v>
      </c>
      <c r="E4524" s="111">
        <v>4</v>
      </c>
      <c r="F4524" s="111">
        <v>23</v>
      </c>
      <c r="G4524" s="111" t="s">
        <v>278</v>
      </c>
      <c r="H4524" s="112">
        <v>84722</v>
      </c>
    </row>
    <row r="4525" spans="1:8" ht="15">
      <c r="A4525" s="108" t="s">
        <v>1193</v>
      </c>
      <c r="B4525" s="109">
        <v>39957</v>
      </c>
      <c r="C4525" s="110">
        <v>2009</v>
      </c>
      <c r="D4525" s="111" t="s">
        <v>226</v>
      </c>
      <c r="E4525" s="111">
        <v>4</v>
      </c>
      <c r="F4525" s="111">
        <v>24</v>
      </c>
      <c r="G4525" s="111" t="s">
        <v>279</v>
      </c>
      <c r="H4525" s="112">
        <v>31929</v>
      </c>
    </row>
    <row r="4526" spans="1:8" ht="15">
      <c r="A4526" s="108" t="s">
        <v>1193</v>
      </c>
      <c r="B4526" s="109">
        <v>39958</v>
      </c>
      <c r="C4526" s="110">
        <v>2009</v>
      </c>
      <c r="D4526" s="111" t="s">
        <v>226</v>
      </c>
      <c r="E4526" s="111">
        <v>4</v>
      </c>
      <c r="F4526" s="111">
        <v>25</v>
      </c>
      <c r="G4526" s="111" t="s">
        <v>280</v>
      </c>
      <c r="H4526" s="112">
        <v>32887</v>
      </c>
    </row>
    <row r="4527" spans="1:8" ht="15">
      <c r="A4527" s="108" t="s">
        <v>1193</v>
      </c>
      <c r="B4527" s="109">
        <v>39959</v>
      </c>
      <c r="C4527" s="110">
        <v>2009</v>
      </c>
      <c r="D4527" s="111" t="s">
        <v>226</v>
      </c>
      <c r="E4527" s="111">
        <v>4</v>
      </c>
      <c r="F4527" s="111">
        <v>26</v>
      </c>
      <c r="G4527" s="111" t="s">
        <v>281</v>
      </c>
      <c r="H4527" s="112">
        <v>39729</v>
      </c>
    </row>
    <row r="4528" spans="1:8" ht="15">
      <c r="A4528" s="108" t="s">
        <v>1193</v>
      </c>
      <c r="B4528" s="109">
        <v>39960</v>
      </c>
      <c r="C4528" s="110">
        <v>2009</v>
      </c>
      <c r="D4528" s="111" t="s">
        <v>226</v>
      </c>
      <c r="E4528" s="111">
        <v>4</v>
      </c>
      <c r="F4528" s="111">
        <v>27</v>
      </c>
      <c r="G4528" s="111" t="s">
        <v>282</v>
      </c>
      <c r="H4528" s="112">
        <v>17028</v>
      </c>
    </row>
    <row r="4529" spans="1:8" ht="15">
      <c r="A4529" s="108" t="s">
        <v>1193</v>
      </c>
      <c r="B4529" s="109">
        <v>39961</v>
      </c>
      <c r="C4529" s="110">
        <v>2009</v>
      </c>
      <c r="D4529" s="111" t="s">
        <v>226</v>
      </c>
      <c r="E4529" s="111">
        <v>4</v>
      </c>
      <c r="F4529" s="111">
        <v>28</v>
      </c>
      <c r="G4529" s="111" t="s">
        <v>1343</v>
      </c>
      <c r="H4529" s="112">
        <v>65315</v>
      </c>
    </row>
    <row r="4530" spans="1:8" ht="15">
      <c r="A4530" s="108" t="s">
        <v>1193</v>
      </c>
      <c r="B4530" s="109">
        <v>39962</v>
      </c>
      <c r="C4530" s="110">
        <v>2009</v>
      </c>
      <c r="D4530" s="111" t="s">
        <v>226</v>
      </c>
      <c r="E4530" s="111">
        <v>5</v>
      </c>
      <c r="F4530" s="111">
        <v>29</v>
      </c>
      <c r="G4530" s="111" t="s">
        <v>1342</v>
      </c>
      <c r="H4530" s="112">
        <v>26833</v>
      </c>
    </row>
    <row r="4531" spans="1:8" ht="15">
      <c r="A4531" s="108" t="s">
        <v>1193</v>
      </c>
      <c r="B4531" s="109">
        <v>39963</v>
      </c>
      <c r="C4531" s="110">
        <v>2009</v>
      </c>
      <c r="D4531" s="111" t="s">
        <v>226</v>
      </c>
      <c r="E4531" s="111">
        <v>5</v>
      </c>
      <c r="F4531" s="111">
        <v>30</v>
      </c>
      <c r="G4531" s="111" t="s">
        <v>278</v>
      </c>
      <c r="H4531" s="112">
        <v>63456</v>
      </c>
    </row>
    <row r="4532" spans="1:8" ht="15">
      <c r="A4532" s="108" t="s">
        <v>1193</v>
      </c>
      <c r="B4532" s="109">
        <v>39964</v>
      </c>
      <c r="C4532" s="110">
        <v>2009</v>
      </c>
      <c r="D4532" s="111" t="s">
        <v>226</v>
      </c>
      <c r="E4532" s="111">
        <v>5</v>
      </c>
      <c r="F4532" s="111">
        <v>31</v>
      </c>
      <c r="G4532" s="111" t="s">
        <v>279</v>
      </c>
      <c r="H4532" s="112">
        <v>43032</v>
      </c>
    </row>
    <row r="4533" spans="1:8" ht="15">
      <c r="A4533" s="108" t="s">
        <v>1193</v>
      </c>
      <c r="B4533" s="109">
        <v>39965</v>
      </c>
      <c r="C4533" s="110">
        <v>2009</v>
      </c>
      <c r="D4533" s="111" t="s">
        <v>227</v>
      </c>
      <c r="E4533" s="111">
        <v>1</v>
      </c>
      <c r="F4533" s="111">
        <v>1</v>
      </c>
      <c r="G4533" s="111" t="s">
        <v>280</v>
      </c>
      <c r="H4533" s="112">
        <v>22315</v>
      </c>
    </row>
    <row r="4534" spans="1:8" ht="15">
      <c r="A4534" s="108" t="s">
        <v>1193</v>
      </c>
      <c r="B4534" s="109">
        <v>39966</v>
      </c>
      <c r="C4534" s="110">
        <v>2009</v>
      </c>
      <c r="D4534" s="111" t="s">
        <v>227</v>
      </c>
      <c r="E4534" s="111">
        <v>1</v>
      </c>
      <c r="F4534" s="111">
        <v>2</v>
      </c>
      <c r="G4534" s="111" t="s">
        <v>281</v>
      </c>
      <c r="H4534" s="112">
        <v>54791</v>
      </c>
    </row>
    <row r="4535" spans="1:8" ht="15">
      <c r="A4535" s="108" t="s">
        <v>1193</v>
      </c>
      <c r="B4535" s="109">
        <v>39967</v>
      </c>
      <c r="C4535" s="110">
        <v>2009</v>
      </c>
      <c r="D4535" s="111" t="s">
        <v>227</v>
      </c>
      <c r="E4535" s="111">
        <v>1</v>
      </c>
      <c r="F4535" s="111">
        <v>3</v>
      </c>
      <c r="G4535" s="111" t="s">
        <v>282</v>
      </c>
      <c r="H4535" s="112">
        <v>85447</v>
      </c>
    </row>
    <row r="4536" spans="1:8" ht="15">
      <c r="A4536" s="108" t="s">
        <v>1193</v>
      </c>
      <c r="B4536" s="109">
        <v>39968</v>
      </c>
      <c r="C4536" s="110">
        <v>2009</v>
      </c>
      <c r="D4536" s="111" t="s">
        <v>227</v>
      </c>
      <c r="E4536" s="111">
        <v>1</v>
      </c>
      <c r="F4536" s="111">
        <v>4</v>
      </c>
      <c r="G4536" s="111" t="s">
        <v>1343</v>
      </c>
      <c r="H4536" s="112">
        <v>18230</v>
      </c>
    </row>
    <row r="4537" spans="1:8" ht="15">
      <c r="A4537" s="108" t="s">
        <v>1193</v>
      </c>
      <c r="B4537" s="109">
        <v>39969</v>
      </c>
      <c r="C4537" s="110">
        <v>2009</v>
      </c>
      <c r="D4537" s="111" t="s">
        <v>227</v>
      </c>
      <c r="E4537" s="111">
        <v>1</v>
      </c>
      <c r="F4537" s="111">
        <v>5</v>
      </c>
      <c r="G4537" s="111" t="s">
        <v>1342</v>
      </c>
      <c r="H4537" s="112">
        <v>22613</v>
      </c>
    </row>
    <row r="4538" spans="1:8" ht="15">
      <c r="A4538" s="108" t="s">
        <v>1193</v>
      </c>
      <c r="B4538" s="109">
        <v>39970</v>
      </c>
      <c r="C4538" s="110">
        <v>2009</v>
      </c>
      <c r="D4538" s="111" t="s">
        <v>227</v>
      </c>
      <c r="E4538" s="111">
        <v>1</v>
      </c>
      <c r="F4538" s="111">
        <v>6</v>
      </c>
      <c r="G4538" s="111" t="s">
        <v>278</v>
      </c>
      <c r="H4538" s="112">
        <v>29354</v>
      </c>
    </row>
    <row r="4539" spans="1:8" ht="15">
      <c r="A4539" s="108" t="s">
        <v>1193</v>
      </c>
      <c r="B4539" s="109">
        <v>39971</v>
      </c>
      <c r="C4539" s="110">
        <v>2009</v>
      </c>
      <c r="D4539" s="111" t="s">
        <v>227</v>
      </c>
      <c r="E4539" s="111">
        <v>1</v>
      </c>
      <c r="F4539" s="111">
        <v>7</v>
      </c>
      <c r="G4539" s="111" t="s">
        <v>279</v>
      </c>
      <c r="H4539" s="112">
        <v>57432</v>
      </c>
    </row>
    <row r="4540" spans="1:8" ht="15">
      <c r="A4540" s="108" t="s">
        <v>1193</v>
      </c>
      <c r="B4540" s="109">
        <v>39972</v>
      </c>
      <c r="C4540" s="110">
        <v>2009</v>
      </c>
      <c r="D4540" s="111" t="s">
        <v>227</v>
      </c>
      <c r="E4540" s="111">
        <v>2</v>
      </c>
      <c r="F4540" s="111">
        <v>8</v>
      </c>
      <c r="G4540" s="111" t="s">
        <v>280</v>
      </c>
      <c r="H4540" s="112">
        <v>40189</v>
      </c>
    </row>
    <row r="4541" spans="1:8" ht="15">
      <c r="A4541" s="108" t="s">
        <v>1193</v>
      </c>
      <c r="B4541" s="109">
        <v>39973</v>
      </c>
      <c r="C4541" s="110">
        <v>2009</v>
      </c>
      <c r="D4541" s="111" t="s">
        <v>227</v>
      </c>
      <c r="E4541" s="111">
        <v>2</v>
      </c>
      <c r="F4541" s="111">
        <v>9</v>
      </c>
      <c r="G4541" s="111" t="s">
        <v>281</v>
      </c>
      <c r="H4541" s="112">
        <v>68097</v>
      </c>
    </row>
    <row r="4542" spans="1:8" ht="15">
      <c r="A4542" s="108" t="s">
        <v>1193</v>
      </c>
      <c r="B4542" s="109">
        <v>39974</v>
      </c>
      <c r="C4542" s="110">
        <v>2009</v>
      </c>
      <c r="D4542" s="111" t="s">
        <v>227</v>
      </c>
      <c r="E4542" s="111">
        <v>2</v>
      </c>
      <c r="F4542" s="111">
        <v>10</v>
      </c>
      <c r="G4542" s="111" t="s">
        <v>282</v>
      </c>
      <c r="H4542" s="112">
        <v>21222</v>
      </c>
    </row>
    <row r="4543" spans="1:8" ht="15">
      <c r="A4543" s="108" t="s">
        <v>1193</v>
      </c>
      <c r="B4543" s="109">
        <v>39975</v>
      </c>
      <c r="C4543" s="110">
        <v>2009</v>
      </c>
      <c r="D4543" s="111" t="s">
        <v>227</v>
      </c>
      <c r="E4543" s="111">
        <v>2</v>
      </c>
      <c r="F4543" s="111">
        <v>11</v>
      </c>
      <c r="G4543" s="111" t="s">
        <v>1343</v>
      </c>
      <c r="H4543" s="112">
        <v>76228</v>
      </c>
    </row>
    <row r="4544" spans="1:8" ht="15">
      <c r="A4544" s="108" t="s">
        <v>1193</v>
      </c>
      <c r="B4544" s="109">
        <v>39976</v>
      </c>
      <c r="C4544" s="110">
        <v>2009</v>
      </c>
      <c r="D4544" s="111" t="s">
        <v>227</v>
      </c>
      <c r="E4544" s="111">
        <v>2</v>
      </c>
      <c r="F4544" s="111">
        <v>12</v>
      </c>
      <c r="G4544" s="111" t="s">
        <v>1342</v>
      </c>
      <c r="H4544" s="112">
        <v>50975</v>
      </c>
    </row>
    <row r="4545" spans="1:8" ht="15">
      <c r="A4545" s="108" t="s">
        <v>1193</v>
      </c>
      <c r="B4545" s="109">
        <v>39977</v>
      </c>
      <c r="C4545" s="110">
        <v>2009</v>
      </c>
      <c r="D4545" s="111" t="s">
        <v>227</v>
      </c>
      <c r="E4545" s="111">
        <v>2</v>
      </c>
      <c r="F4545" s="111">
        <v>13</v>
      </c>
      <c r="G4545" s="111" t="s">
        <v>278</v>
      </c>
      <c r="H4545" s="112">
        <v>46343</v>
      </c>
    </row>
    <row r="4546" spans="1:8" ht="15">
      <c r="A4546" s="108" t="s">
        <v>1193</v>
      </c>
      <c r="B4546" s="109">
        <v>39978</v>
      </c>
      <c r="C4546" s="110">
        <v>2009</v>
      </c>
      <c r="D4546" s="111" t="s">
        <v>227</v>
      </c>
      <c r="E4546" s="111">
        <v>2</v>
      </c>
      <c r="F4546" s="111">
        <v>14</v>
      </c>
      <c r="G4546" s="111" t="s">
        <v>279</v>
      </c>
      <c r="H4546" s="112">
        <v>20119</v>
      </c>
    </row>
    <row r="4547" spans="1:8" ht="15">
      <c r="A4547" s="108" t="s">
        <v>1193</v>
      </c>
      <c r="B4547" s="109">
        <v>39979</v>
      </c>
      <c r="C4547" s="110">
        <v>2009</v>
      </c>
      <c r="D4547" s="111" t="s">
        <v>227</v>
      </c>
      <c r="E4547" s="111">
        <v>3</v>
      </c>
      <c r="F4547" s="111">
        <v>15</v>
      </c>
      <c r="G4547" s="111" t="s">
        <v>280</v>
      </c>
      <c r="H4547" s="112">
        <v>51400</v>
      </c>
    </row>
    <row r="4548" spans="1:8" ht="15">
      <c r="A4548" s="108" t="s">
        <v>1193</v>
      </c>
      <c r="B4548" s="109">
        <v>39980</v>
      </c>
      <c r="C4548" s="110">
        <v>2009</v>
      </c>
      <c r="D4548" s="111" t="s">
        <v>227</v>
      </c>
      <c r="E4548" s="111">
        <v>3</v>
      </c>
      <c r="F4548" s="111">
        <v>16</v>
      </c>
      <c r="G4548" s="111" t="s">
        <v>281</v>
      </c>
      <c r="H4548" s="112">
        <v>65952</v>
      </c>
    </row>
    <row r="4549" spans="1:8" ht="15">
      <c r="A4549" s="108" t="s">
        <v>1193</v>
      </c>
      <c r="B4549" s="109">
        <v>39981</v>
      </c>
      <c r="C4549" s="110">
        <v>2009</v>
      </c>
      <c r="D4549" s="111" t="s">
        <v>227</v>
      </c>
      <c r="E4549" s="111">
        <v>3</v>
      </c>
      <c r="F4549" s="111">
        <v>17</v>
      </c>
      <c r="G4549" s="111" t="s">
        <v>282</v>
      </c>
      <c r="H4549" s="112">
        <v>43307</v>
      </c>
    </row>
    <row r="4550" spans="1:8" ht="15">
      <c r="A4550" s="108" t="s">
        <v>1193</v>
      </c>
      <c r="B4550" s="109">
        <v>39982</v>
      </c>
      <c r="C4550" s="110">
        <v>2009</v>
      </c>
      <c r="D4550" s="111" t="s">
        <v>227</v>
      </c>
      <c r="E4550" s="111">
        <v>3</v>
      </c>
      <c r="F4550" s="111">
        <v>18</v>
      </c>
      <c r="G4550" s="111" t="s">
        <v>1343</v>
      </c>
      <c r="H4550" s="112">
        <v>30802</v>
      </c>
    </row>
    <row r="4551" spans="1:8" ht="15">
      <c r="A4551" s="108" t="s">
        <v>1193</v>
      </c>
      <c r="B4551" s="109">
        <v>39983</v>
      </c>
      <c r="C4551" s="110">
        <v>2009</v>
      </c>
      <c r="D4551" s="111" t="s">
        <v>227</v>
      </c>
      <c r="E4551" s="111">
        <v>3</v>
      </c>
      <c r="F4551" s="111">
        <v>19</v>
      </c>
      <c r="G4551" s="111" t="s">
        <v>1342</v>
      </c>
      <c r="H4551" s="112">
        <v>53144</v>
      </c>
    </row>
    <row r="4552" spans="1:8" ht="15">
      <c r="A4552" s="108" t="s">
        <v>1193</v>
      </c>
      <c r="B4552" s="109">
        <v>39984</v>
      </c>
      <c r="C4552" s="110">
        <v>2009</v>
      </c>
      <c r="D4552" s="111" t="s">
        <v>227</v>
      </c>
      <c r="E4552" s="111">
        <v>3</v>
      </c>
      <c r="F4552" s="111">
        <v>20</v>
      </c>
      <c r="G4552" s="111" t="s">
        <v>278</v>
      </c>
      <c r="H4552" s="112">
        <v>21690</v>
      </c>
    </row>
    <row r="4553" spans="1:8" ht="15">
      <c r="A4553" s="108" t="s">
        <v>1193</v>
      </c>
      <c r="B4553" s="109">
        <v>39985</v>
      </c>
      <c r="C4553" s="110">
        <v>2009</v>
      </c>
      <c r="D4553" s="111" t="s">
        <v>227</v>
      </c>
      <c r="E4553" s="111">
        <v>3</v>
      </c>
      <c r="F4553" s="111">
        <v>21</v>
      </c>
      <c r="G4553" s="111" t="s">
        <v>279</v>
      </c>
      <c r="H4553" s="112">
        <v>33400</v>
      </c>
    </row>
    <row r="4554" spans="1:8" ht="15">
      <c r="A4554" s="108" t="s">
        <v>1193</v>
      </c>
      <c r="B4554" s="109">
        <v>39986</v>
      </c>
      <c r="C4554" s="110">
        <v>2009</v>
      </c>
      <c r="D4554" s="111" t="s">
        <v>227</v>
      </c>
      <c r="E4554" s="111">
        <v>4</v>
      </c>
      <c r="F4554" s="111">
        <v>22</v>
      </c>
      <c r="G4554" s="111" t="s">
        <v>280</v>
      </c>
      <c r="H4554" s="112">
        <v>38146</v>
      </c>
    </row>
    <row r="4555" spans="1:8" ht="15">
      <c r="A4555" s="108" t="s">
        <v>1193</v>
      </c>
      <c r="B4555" s="109">
        <v>39987</v>
      </c>
      <c r="C4555" s="110">
        <v>2009</v>
      </c>
      <c r="D4555" s="111" t="s">
        <v>227</v>
      </c>
      <c r="E4555" s="111">
        <v>4</v>
      </c>
      <c r="F4555" s="111">
        <v>23</v>
      </c>
      <c r="G4555" s="111" t="s">
        <v>281</v>
      </c>
      <c r="H4555" s="112">
        <v>80346</v>
      </c>
    </row>
    <row r="4556" spans="1:8" ht="15">
      <c r="A4556" s="108" t="s">
        <v>1193</v>
      </c>
      <c r="B4556" s="109">
        <v>39988</v>
      </c>
      <c r="C4556" s="110">
        <v>2009</v>
      </c>
      <c r="D4556" s="111" t="s">
        <v>227</v>
      </c>
      <c r="E4556" s="111">
        <v>4</v>
      </c>
      <c r="F4556" s="111">
        <v>24</v>
      </c>
      <c r="G4556" s="111" t="s">
        <v>282</v>
      </c>
      <c r="H4556" s="112">
        <v>60050</v>
      </c>
    </row>
    <row r="4557" spans="1:8" ht="15">
      <c r="A4557" s="108" t="s">
        <v>1193</v>
      </c>
      <c r="B4557" s="109">
        <v>39989</v>
      </c>
      <c r="C4557" s="110">
        <v>2009</v>
      </c>
      <c r="D4557" s="111" t="s">
        <v>227</v>
      </c>
      <c r="E4557" s="111">
        <v>4</v>
      </c>
      <c r="F4557" s="111">
        <v>25</v>
      </c>
      <c r="G4557" s="111" t="s">
        <v>1343</v>
      </c>
      <c r="H4557" s="112">
        <v>86386</v>
      </c>
    </row>
    <row r="4558" spans="1:8" ht="15">
      <c r="A4558" s="108" t="s">
        <v>1193</v>
      </c>
      <c r="B4558" s="109">
        <v>39990</v>
      </c>
      <c r="C4558" s="110">
        <v>2009</v>
      </c>
      <c r="D4558" s="111" t="s">
        <v>227</v>
      </c>
      <c r="E4558" s="111">
        <v>4</v>
      </c>
      <c r="F4558" s="111">
        <v>26</v>
      </c>
      <c r="G4558" s="111" t="s">
        <v>1342</v>
      </c>
      <c r="H4558" s="112">
        <v>70040</v>
      </c>
    </row>
    <row r="4559" spans="1:8" ht="15">
      <c r="A4559" s="108" t="s">
        <v>1193</v>
      </c>
      <c r="B4559" s="109">
        <v>39991</v>
      </c>
      <c r="C4559" s="110">
        <v>2009</v>
      </c>
      <c r="D4559" s="111" t="s">
        <v>227</v>
      </c>
      <c r="E4559" s="111">
        <v>4</v>
      </c>
      <c r="F4559" s="111">
        <v>27</v>
      </c>
      <c r="G4559" s="111" t="s">
        <v>278</v>
      </c>
      <c r="H4559" s="112">
        <v>75801</v>
      </c>
    </row>
    <row r="4560" spans="1:8" ht="15">
      <c r="A4560" s="108" t="s">
        <v>1193</v>
      </c>
      <c r="B4560" s="109">
        <v>39992</v>
      </c>
      <c r="C4560" s="110">
        <v>2009</v>
      </c>
      <c r="D4560" s="111" t="s">
        <v>227</v>
      </c>
      <c r="E4560" s="111">
        <v>4</v>
      </c>
      <c r="F4560" s="111">
        <v>28</v>
      </c>
      <c r="G4560" s="111" t="s">
        <v>279</v>
      </c>
      <c r="H4560" s="112">
        <v>88755</v>
      </c>
    </row>
    <row r="4561" spans="1:8" ht="15">
      <c r="A4561" s="108" t="s">
        <v>1193</v>
      </c>
      <c r="B4561" s="109">
        <v>39993</v>
      </c>
      <c r="C4561" s="110">
        <v>2009</v>
      </c>
      <c r="D4561" s="111" t="s">
        <v>227</v>
      </c>
      <c r="E4561" s="111">
        <v>5</v>
      </c>
      <c r="F4561" s="111">
        <v>29</v>
      </c>
      <c r="G4561" s="111" t="s">
        <v>280</v>
      </c>
      <c r="H4561" s="112">
        <v>86090</v>
      </c>
    </row>
    <row r="4562" spans="1:8" ht="15">
      <c r="A4562" s="108" t="s">
        <v>1193</v>
      </c>
      <c r="B4562" s="109">
        <v>39994</v>
      </c>
      <c r="C4562" s="110">
        <v>2009</v>
      </c>
      <c r="D4562" s="111" t="s">
        <v>227</v>
      </c>
      <c r="E4562" s="111">
        <v>5</v>
      </c>
      <c r="F4562" s="111">
        <v>30</v>
      </c>
      <c r="G4562" s="111" t="s">
        <v>281</v>
      </c>
      <c r="H4562" s="112">
        <v>53055</v>
      </c>
    </row>
    <row r="4563" spans="1:8" ht="15">
      <c r="A4563" s="108" t="s">
        <v>1193</v>
      </c>
      <c r="B4563" s="109">
        <v>39995</v>
      </c>
      <c r="C4563" s="110">
        <v>2009</v>
      </c>
      <c r="D4563" s="111" t="s">
        <v>228</v>
      </c>
      <c r="E4563" s="111">
        <v>1</v>
      </c>
      <c r="F4563" s="111">
        <v>1</v>
      </c>
      <c r="G4563" s="111" t="s">
        <v>282</v>
      </c>
      <c r="H4563" s="112">
        <v>87985</v>
      </c>
    </row>
    <row r="4564" spans="1:8" ht="15">
      <c r="A4564" s="108" t="s">
        <v>1193</v>
      </c>
      <c r="B4564" s="109">
        <v>39996</v>
      </c>
      <c r="C4564" s="110">
        <v>2009</v>
      </c>
      <c r="D4564" s="111" t="s">
        <v>228</v>
      </c>
      <c r="E4564" s="111">
        <v>1</v>
      </c>
      <c r="F4564" s="111">
        <v>2</v>
      </c>
      <c r="G4564" s="111" t="s">
        <v>1343</v>
      </c>
      <c r="H4564" s="112">
        <v>58839</v>
      </c>
    </row>
    <row r="4565" spans="1:8" ht="15">
      <c r="A4565" s="108" t="s">
        <v>1193</v>
      </c>
      <c r="B4565" s="109">
        <v>39997</v>
      </c>
      <c r="C4565" s="110">
        <v>2009</v>
      </c>
      <c r="D4565" s="111" t="s">
        <v>228</v>
      </c>
      <c r="E4565" s="111">
        <v>1</v>
      </c>
      <c r="F4565" s="111">
        <v>3</v>
      </c>
      <c r="G4565" s="111" t="s">
        <v>1342</v>
      </c>
      <c r="H4565" s="112">
        <v>38834</v>
      </c>
    </row>
    <row r="4566" spans="1:8" ht="15">
      <c r="A4566" s="108" t="s">
        <v>1193</v>
      </c>
      <c r="B4566" s="109">
        <v>39998</v>
      </c>
      <c r="C4566" s="110">
        <v>2009</v>
      </c>
      <c r="D4566" s="111" t="s">
        <v>228</v>
      </c>
      <c r="E4566" s="111">
        <v>1</v>
      </c>
      <c r="F4566" s="111">
        <v>4</v>
      </c>
      <c r="G4566" s="111" t="s">
        <v>278</v>
      </c>
      <c r="H4566" s="112">
        <v>30419</v>
      </c>
    </row>
    <row r="4567" spans="1:8" ht="15">
      <c r="A4567" s="108" t="s">
        <v>1193</v>
      </c>
      <c r="B4567" s="109">
        <v>39999</v>
      </c>
      <c r="C4567" s="110">
        <v>2009</v>
      </c>
      <c r="D4567" s="111" t="s">
        <v>228</v>
      </c>
      <c r="E4567" s="111">
        <v>1</v>
      </c>
      <c r="F4567" s="111">
        <v>5</v>
      </c>
      <c r="G4567" s="111" t="s">
        <v>279</v>
      </c>
      <c r="H4567" s="112">
        <v>24875</v>
      </c>
    </row>
    <row r="4568" spans="1:8" ht="15">
      <c r="A4568" s="108" t="s">
        <v>1193</v>
      </c>
      <c r="B4568" s="109">
        <v>40000</v>
      </c>
      <c r="C4568" s="110">
        <v>2009</v>
      </c>
      <c r="D4568" s="111" t="s">
        <v>228</v>
      </c>
      <c r="E4568" s="111">
        <v>1</v>
      </c>
      <c r="F4568" s="111">
        <v>6</v>
      </c>
      <c r="G4568" s="111" t="s">
        <v>280</v>
      </c>
      <c r="H4568" s="112">
        <v>37872</v>
      </c>
    </row>
    <row r="4569" spans="1:8" ht="15">
      <c r="A4569" s="108" t="s">
        <v>1193</v>
      </c>
      <c r="B4569" s="109">
        <v>40001</v>
      </c>
      <c r="C4569" s="110">
        <v>2009</v>
      </c>
      <c r="D4569" s="111" t="s">
        <v>228</v>
      </c>
      <c r="E4569" s="111">
        <v>1</v>
      </c>
      <c r="F4569" s="111">
        <v>7</v>
      </c>
      <c r="G4569" s="111" t="s">
        <v>281</v>
      </c>
      <c r="H4569" s="112">
        <v>39888</v>
      </c>
    </row>
    <row r="4570" spans="1:8" ht="15">
      <c r="A4570" s="108" t="s">
        <v>1193</v>
      </c>
      <c r="B4570" s="109">
        <v>40002</v>
      </c>
      <c r="C4570" s="110">
        <v>2009</v>
      </c>
      <c r="D4570" s="111" t="s">
        <v>228</v>
      </c>
      <c r="E4570" s="111">
        <v>2</v>
      </c>
      <c r="F4570" s="111">
        <v>8</v>
      </c>
      <c r="G4570" s="111" t="s">
        <v>282</v>
      </c>
      <c r="H4570" s="112">
        <v>41728</v>
      </c>
    </row>
    <row r="4571" spans="1:8" ht="15">
      <c r="A4571" s="108" t="s">
        <v>1193</v>
      </c>
      <c r="B4571" s="109">
        <v>40003</v>
      </c>
      <c r="C4571" s="110">
        <v>2009</v>
      </c>
      <c r="D4571" s="111" t="s">
        <v>228</v>
      </c>
      <c r="E4571" s="111">
        <v>2</v>
      </c>
      <c r="F4571" s="111">
        <v>9</v>
      </c>
      <c r="G4571" s="111" t="s">
        <v>1343</v>
      </c>
      <c r="H4571" s="112">
        <v>55046</v>
      </c>
    </row>
    <row r="4572" spans="1:8" ht="15">
      <c r="A4572" s="108" t="s">
        <v>1193</v>
      </c>
      <c r="B4572" s="109">
        <v>40004</v>
      </c>
      <c r="C4572" s="110">
        <v>2009</v>
      </c>
      <c r="D4572" s="111" t="s">
        <v>228</v>
      </c>
      <c r="E4572" s="111">
        <v>2</v>
      </c>
      <c r="F4572" s="111">
        <v>10</v>
      </c>
      <c r="G4572" s="111" t="s">
        <v>1342</v>
      </c>
      <c r="H4572" s="112">
        <v>37960</v>
      </c>
    </row>
    <row r="4573" spans="1:8" ht="15">
      <c r="A4573" s="108" t="s">
        <v>1193</v>
      </c>
      <c r="B4573" s="109">
        <v>40005</v>
      </c>
      <c r="C4573" s="110">
        <v>2009</v>
      </c>
      <c r="D4573" s="111" t="s">
        <v>228</v>
      </c>
      <c r="E4573" s="111">
        <v>2</v>
      </c>
      <c r="F4573" s="111">
        <v>11</v>
      </c>
      <c r="G4573" s="111" t="s">
        <v>278</v>
      </c>
      <c r="H4573" s="112">
        <v>53748</v>
      </c>
    </row>
    <row r="4574" spans="1:8" ht="15">
      <c r="A4574" s="108" t="s">
        <v>1193</v>
      </c>
      <c r="B4574" s="109">
        <v>40006</v>
      </c>
      <c r="C4574" s="110">
        <v>2009</v>
      </c>
      <c r="D4574" s="111" t="s">
        <v>228</v>
      </c>
      <c r="E4574" s="111">
        <v>2</v>
      </c>
      <c r="F4574" s="111">
        <v>12</v>
      </c>
      <c r="G4574" s="111" t="s">
        <v>279</v>
      </c>
      <c r="H4574" s="112">
        <v>74786</v>
      </c>
    </row>
    <row r="4575" spans="1:8" ht="15">
      <c r="A4575" s="108" t="s">
        <v>1193</v>
      </c>
      <c r="B4575" s="109">
        <v>40007</v>
      </c>
      <c r="C4575" s="110">
        <v>2009</v>
      </c>
      <c r="D4575" s="111" t="s">
        <v>228</v>
      </c>
      <c r="E4575" s="111">
        <v>2</v>
      </c>
      <c r="F4575" s="111">
        <v>13</v>
      </c>
      <c r="G4575" s="111" t="s">
        <v>280</v>
      </c>
      <c r="H4575" s="112">
        <v>55672</v>
      </c>
    </row>
    <row r="4576" spans="1:8" ht="15">
      <c r="A4576" s="108" t="s">
        <v>1193</v>
      </c>
      <c r="B4576" s="109">
        <v>40008</v>
      </c>
      <c r="C4576" s="110">
        <v>2009</v>
      </c>
      <c r="D4576" s="111" t="s">
        <v>228</v>
      </c>
      <c r="E4576" s="111">
        <v>2</v>
      </c>
      <c r="F4576" s="111">
        <v>14</v>
      </c>
      <c r="G4576" s="111" t="s">
        <v>281</v>
      </c>
      <c r="H4576" s="112">
        <v>66606</v>
      </c>
    </row>
    <row r="4577" spans="1:8" ht="15">
      <c r="A4577" s="108" t="s">
        <v>1193</v>
      </c>
      <c r="B4577" s="109">
        <v>40009</v>
      </c>
      <c r="C4577" s="110">
        <v>2009</v>
      </c>
      <c r="D4577" s="111" t="s">
        <v>228</v>
      </c>
      <c r="E4577" s="111">
        <v>3</v>
      </c>
      <c r="F4577" s="111">
        <v>15</v>
      </c>
      <c r="G4577" s="111" t="s">
        <v>282</v>
      </c>
      <c r="H4577" s="112">
        <v>51451</v>
      </c>
    </row>
    <row r="4578" spans="1:8" ht="15">
      <c r="A4578" s="108" t="s">
        <v>1193</v>
      </c>
      <c r="B4578" s="109">
        <v>40010</v>
      </c>
      <c r="C4578" s="110">
        <v>2009</v>
      </c>
      <c r="D4578" s="111" t="s">
        <v>228</v>
      </c>
      <c r="E4578" s="111">
        <v>3</v>
      </c>
      <c r="F4578" s="111">
        <v>16</v>
      </c>
      <c r="G4578" s="111" t="s">
        <v>1343</v>
      </c>
      <c r="H4578" s="112">
        <v>45204</v>
      </c>
    </row>
    <row r="4579" spans="1:8" ht="15">
      <c r="A4579" s="108" t="s">
        <v>1193</v>
      </c>
      <c r="B4579" s="109">
        <v>40011</v>
      </c>
      <c r="C4579" s="110">
        <v>2009</v>
      </c>
      <c r="D4579" s="111" t="s">
        <v>228</v>
      </c>
      <c r="E4579" s="111">
        <v>3</v>
      </c>
      <c r="F4579" s="111">
        <v>17</v>
      </c>
      <c r="G4579" s="111" t="s">
        <v>1342</v>
      </c>
      <c r="H4579" s="112">
        <v>66094</v>
      </c>
    </row>
    <row r="4580" spans="1:8" ht="15">
      <c r="A4580" s="108" t="s">
        <v>1193</v>
      </c>
      <c r="B4580" s="109">
        <v>40012</v>
      </c>
      <c r="C4580" s="110">
        <v>2009</v>
      </c>
      <c r="D4580" s="111" t="s">
        <v>228</v>
      </c>
      <c r="E4580" s="111">
        <v>3</v>
      </c>
      <c r="F4580" s="111">
        <v>18</v>
      </c>
      <c r="G4580" s="111" t="s">
        <v>278</v>
      </c>
      <c r="H4580" s="112">
        <v>16953</v>
      </c>
    </row>
    <row r="4581" spans="1:8" ht="15">
      <c r="A4581" s="108" t="s">
        <v>1193</v>
      </c>
      <c r="B4581" s="109">
        <v>40013</v>
      </c>
      <c r="C4581" s="110">
        <v>2009</v>
      </c>
      <c r="D4581" s="111" t="s">
        <v>228</v>
      </c>
      <c r="E4581" s="111">
        <v>3</v>
      </c>
      <c r="F4581" s="111">
        <v>19</v>
      </c>
      <c r="G4581" s="111" t="s">
        <v>279</v>
      </c>
      <c r="H4581" s="112">
        <v>48063</v>
      </c>
    </row>
    <row r="4582" spans="1:8" ht="15">
      <c r="A4582" s="108" t="s">
        <v>1193</v>
      </c>
      <c r="B4582" s="109">
        <v>40014</v>
      </c>
      <c r="C4582" s="110">
        <v>2009</v>
      </c>
      <c r="D4582" s="111" t="s">
        <v>228</v>
      </c>
      <c r="E4582" s="111">
        <v>3</v>
      </c>
      <c r="F4582" s="111">
        <v>20</v>
      </c>
      <c r="G4582" s="111" t="s">
        <v>280</v>
      </c>
      <c r="H4582" s="112">
        <v>69040</v>
      </c>
    </row>
    <row r="4583" spans="1:8" ht="15">
      <c r="A4583" s="108" t="s">
        <v>1193</v>
      </c>
      <c r="B4583" s="109">
        <v>40015</v>
      </c>
      <c r="C4583" s="110">
        <v>2009</v>
      </c>
      <c r="D4583" s="111" t="s">
        <v>228</v>
      </c>
      <c r="E4583" s="111">
        <v>3</v>
      </c>
      <c r="F4583" s="111">
        <v>21</v>
      </c>
      <c r="G4583" s="111" t="s">
        <v>281</v>
      </c>
      <c r="H4583" s="112">
        <v>66689</v>
      </c>
    </row>
    <row r="4584" spans="1:8" ht="15">
      <c r="A4584" s="108" t="s">
        <v>1193</v>
      </c>
      <c r="B4584" s="109">
        <v>40016</v>
      </c>
      <c r="C4584" s="110">
        <v>2009</v>
      </c>
      <c r="D4584" s="111" t="s">
        <v>228</v>
      </c>
      <c r="E4584" s="111">
        <v>4</v>
      </c>
      <c r="F4584" s="111">
        <v>22</v>
      </c>
      <c r="G4584" s="111" t="s">
        <v>282</v>
      </c>
      <c r="H4584" s="112">
        <v>73235</v>
      </c>
    </row>
    <row r="4585" spans="1:8" ht="15">
      <c r="A4585" s="108" t="s">
        <v>1193</v>
      </c>
      <c r="B4585" s="109">
        <v>40017</v>
      </c>
      <c r="C4585" s="110">
        <v>2009</v>
      </c>
      <c r="D4585" s="111" t="s">
        <v>228</v>
      </c>
      <c r="E4585" s="111">
        <v>4</v>
      </c>
      <c r="F4585" s="111">
        <v>23</v>
      </c>
      <c r="G4585" s="111" t="s">
        <v>1343</v>
      </c>
      <c r="H4585" s="112">
        <v>51278</v>
      </c>
    </row>
    <row r="4586" spans="1:8" ht="15">
      <c r="A4586" s="108" t="s">
        <v>1193</v>
      </c>
      <c r="B4586" s="109">
        <v>40018</v>
      </c>
      <c r="C4586" s="110">
        <v>2009</v>
      </c>
      <c r="D4586" s="111" t="s">
        <v>228</v>
      </c>
      <c r="E4586" s="111">
        <v>4</v>
      </c>
      <c r="F4586" s="111">
        <v>24</v>
      </c>
      <c r="G4586" s="111" t="s">
        <v>1342</v>
      </c>
      <c r="H4586" s="112">
        <v>70505</v>
      </c>
    </row>
    <row r="4587" spans="1:8" ht="15">
      <c r="A4587" s="108" t="s">
        <v>1193</v>
      </c>
      <c r="B4587" s="109">
        <v>40019</v>
      </c>
      <c r="C4587" s="110">
        <v>2009</v>
      </c>
      <c r="D4587" s="111" t="s">
        <v>228</v>
      </c>
      <c r="E4587" s="111">
        <v>4</v>
      </c>
      <c r="F4587" s="111">
        <v>25</v>
      </c>
      <c r="G4587" s="111" t="s">
        <v>278</v>
      </c>
      <c r="H4587" s="112">
        <v>79030</v>
      </c>
    </row>
    <row r="4588" spans="1:8" ht="15">
      <c r="A4588" s="108" t="s">
        <v>1193</v>
      </c>
      <c r="B4588" s="109">
        <v>40020</v>
      </c>
      <c r="C4588" s="110">
        <v>2009</v>
      </c>
      <c r="D4588" s="111" t="s">
        <v>228</v>
      </c>
      <c r="E4588" s="111">
        <v>4</v>
      </c>
      <c r="F4588" s="111">
        <v>26</v>
      </c>
      <c r="G4588" s="111" t="s">
        <v>279</v>
      </c>
      <c r="H4588" s="112">
        <v>86073</v>
      </c>
    </row>
    <row r="4589" spans="1:8" ht="15">
      <c r="A4589" s="108" t="s">
        <v>1193</v>
      </c>
      <c r="B4589" s="109">
        <v>40021</v>
      </c>
      <c r="C4589" s="110">
        <v>2009</v>
      </c>
      <c r="D4589" s="111" t="s">
        <v>228</v>
      </c>
      <c r="E4589" s="111">
        <v>4</v>
      </c>
      <c r="F4589" s="111">
        <v>27</v>
      </c>
      <c r="G4589" s="111" t="s">
        <v>280</v>
      </c>
      <c r="H4589" s="112">
        <v>50348</v>
      </c>
    </row>
    <row r="4590" spans="1:8" ht="15">
      <c r="A4590" s="108" t="s">
        <v>1193</v>
      </c>
      <c r="B4590" s="109">
        <v>40022</v>
      </c>
      <c r="C4590" s="110">
        <v>2009</v>
      </c>
      <c r="D4590" s="111" t="s">
        <v>228</v>
      </c>
      <c r="E4590" s="111">
        <v>4</v>
      </c>
      <c r="F4590" s="111">
        <v>28</v>
      </c>
      <c r="G4590" s="111" t="s">
        <v>281</v>
      </c>
      <c r="H4590" s="112">
        <v>52090</v>
      </c>
    </row>
    <row r="4591" spans="1:8" ht="15">
      <c r="A4591" s="108" t="s">
        <v>1193</v>
      </c>
      <c r="B4591" s="109">
        <v>40023</v>
      </c>
      <c r="C4591" s="110">
        <v>2009</v>
      </c>
      <c r="D4591" s="111" t="s">
        <v>228</v>
      </c>
      <c r="E4591" s="111">
        <v>5</v>
      </c>
      <c r="F4591" s="111">
        <v>29</v>
      </c>
      <c r="G4591" s="111" t="s">
        <v>282</v>
      </c>
      <c r="H4591" s="112">
        <v>44957</v>
      </c>
    </row>
    <row r="4592" spans="1:8" ht="15">
      <c r="A4592" s="108" t="s">
        <v>1193</v>
      </c>
      <c r="B4592" s="109">
        <v>40024</v>
      </c>
      <c r="C4592" s="110">
        <v>2009</v>
      </c>
      <c r="D4592" s="111" t="s">
        <v>228</v>
      </c>
      <c r="E4592" s="111">
        <v>5</v>
      </c>
      <c r="F4592" s="111">
        <v>30</v>
      </c>
      <c r="G4592" s="111" t="s">
        <v>1343</v>
      </c>
      <c r="H4592" s="112">
        <v>45556</v>
      </c>
    </row>
    <row r="4593" spans="1:8" ht="15">
      <c r="A4593" s="108" t="s">
        <v>1193</v>
      </c>
      <c r="B4593" s="109">
        <v>40025</v>
      </c>
      <c r="C4593" s="110">
        <v>2009</v>
      </c>
      <c r="D4593" s="111" t="s">
        <v>228</v>
      </c>
      <c r="E4593" s="111">
        <v>5</v>
      </c>
      <c r="F4593" s="111">
        <v>31</v>
      </c>
      <c r="G4593" s="111" t="s">
        <v>1342</v>
      </c>
      <c r="H4593" s="112">
        <v>51576</v>
      </c>
    </row>
    <row r="4594" spans="1:8" ht="15">
      <c r="A4594" s="108" t="s">
        <v>1193</v>
      </c>
      <c r="B4594" s="109">
        <v>40026</v>
      </c>
      <c r="C4594" s="110">
        <v>2009</v>
      </c>
      <c r="D4594" s="111" t="s">
        <v>229</v>
      </c>
      <c r="E4594" s="111">
        <v>1</v>
      </c>
      <c r="F4594" s="111">
        <v>1</v>
      </c>
      <c r="G4594" s="111" t="s">
        <v>278</v>
      </c>
      <c r="H4594" s="112">
        <v>46446</v>
      </c>
    </row>
    <row r="4595" spans="1:8" ht="15">
      <c r="A4595" s="108" t="s">
        <v>1193</v>
      </c>
      <c r="B4595" s="109">
        <v>40027</v>
      </c>
      <c r="C4595" s="110">
        <v>2009</v>
      </c>
      <c r="D4595" s="111" t="s">
        <v>229</v>
      </c>
      <c r="E4595" s="111">
        <v>1</v>
      </c>
      <c r="F4595" s="111">
        <v>2</v>
      </c>
      <c r="G4595" s="111" t="s">
        <v>279</v>
      </c>
      <c r="H4595" s="112">
        <v>19565</v>
      </c>
    </row>
    <row r="4596" spans="1:8" ht="15">
      <c r="A4596" s="108" t="s">
        <v>1193</v>
      </c>
      <c r="B4596" s="109">
        <v>40028</v>
      </c>
      <c r="C4596" s="110">
        <v>2009</v>
      </c>
      <c r="D4596" s="111" t="s">
        <v>229</v>
      </c>
      <c r="E4596" s="111">
        <v>1</v>
      </c>
      <c r="F4596" s="111">
        <v>3</v>
      </c>
      <c r="G4596" s="111" t="s">
        <v>280</v>
      </c>
      <c r="H4596" s="112">
        <v>64091</v>
      </c>
    </row>
    <row r="4597" spans="1:8" ht="15">
      <c r="A4597" s="108" t="s">
        <v>1193</v>
      </c>
      <c r="B4597" s="109">
        <v>40029</v>
      </c>
      <c r="C4597" s="110">
        <v>2009</v>
      </c>
      <c r="D4597" s="111" t="s">
        <v>229</v>
      </c>
      <c r="E4597" s="111">
        <v>1</v>
      </c>
      <c r="F4597" s="111">
        <v>4</v>
      </c>
      <c r="G4597" s="111" t="s">
        <v>281</v>
      </c>
      <c r="H4597" s="112">
        <v>58760</v>
      </c>
    </row>
    <row r="4598" spans="1:8" ht="15">
      <c r="A4598" s="108" t="s">
        <v>1193</v>
      </c>
      <c r="B4598" s="109">
        <v>40030</v>
      </c>
      <c r="C4598" s="110">
        <v>2009</v>
      </c>
      <c r="D4598" s="111" t="s">
        <v>229</v>
      </c>
      <c r="E4598" s="111">
        <v>1</v>
      </c>
      <c r="F4598" s="111">
        <v>5</v>
      </c>
      <c r="G4598" s="111" t="s">
        <v>282</v>
      </c>
      <c r="H4598" s="112">
        <v>80314</v>
      </c>
    </row>
    <row r="4599" spans="1:8" ht="15">
      <c r="A4599" s="108" t="s">
        <v>1193</v>
      </c>
      <c r="B4599" s="109">
        <v>40031</v>
      </c>
      <c r="C4599" s="110">
        <v>2009</v>
      </c>
      <c r="D4599" s="111" t="s">
        <v>229</v>
      </c>
      <c r="E4599" s="111">
        <v>1</v>
      </c>
      <c r="F4599" s="111">
        <v>6</v>
      </c>
      <c r="G4599" s="111" t="s">
        <v>1343</v>
      </c>
      <c r="H4599" s="112">
        <v>54670</v>
      </c>
    </row>
    <row r="4600" spans="1:8" ht="15">
      <c r="A4600" s="108" t="s">
        <v>1193</v>
      </c>
      <c r="B4600" s="109">
        <v>40032</v>
      </c>
      <c r="C4600" s="110">
        <v>2009</v>
      </c>
      <c r="D4600" s="111" t="s">
        <v>229</v>
      </c>
      <c r="E4600" s="111">
        <v>1</v>
      </c>
      <c r="F4600" s="111">
        <v>7</v>
      </c>
      <c r="G4600" s="111" t="s">
        <v>1342</v>
      </c>
      <c r="H4600" s="112">
        <v>51140</v>
      </c>
    </row>
    <row r="4601" spans="1:8" ht="15">
      <c r="A4601" s="108" t="s">
        <v>1193</v>
      </c>
      <c r="B4601" s="109">
        <v>40033</v>
      </c>
      <c r="C4601" s="110">
        <v>2009</v>
      </c>
      <c r="D4601" s="111" t="s">
        <v>229</v>
      </c>
      <c r="E4601" s="111">
        <v>2</v>
      </c>
      <c r="F4601" s="111">
        <v>8</v>
      </c>
      <c r="G4601" s="111" t="s">
        <v>278</v>
      </c>
      <c r="H4601" s="112">
        <v>17317</v>
      </c>
    </row>
    <row r="4602" spans="1:8" ht="15">
      <c r="A4602" s="108" t="s">
        <v>1193</v>
      </c>
      <c r="B4602" s="109">
        <v>40034</v>
      </c>
      <c r="C4602" s="110">
        <v>2009</v>
      </c>
      <c r="D4602" s="111" t="s">
        <v>229</v>
      </c>
      <c r="E4602" s="111">
        <v>2</v>
      </c>
      <c r="F4602" s="111">
        <v>9</v>
      </c>
      <c r="G4602" s="111" t="s">
        <v>279</v>
      </c>
      <c r="H4602" s="112">
        <v>74172</v>
      </c>
    </row>
    <row r="4603" spans="1:8" ht="15">
      <c r="A4603" s="108" t="s">
        <v>1193</v>
      </c>
      <c r="B4603" s="109">
        <v>40035</v>
      </c>
      <c r="C4603" s="110">
        <v>2009</v>
      </c>
      <c r="D4603" s="111" t="s">
        <v>229</v>
      </c>
      <c r="E4603" s="111">
        <v>2</v>
      </c>
      <c r="F4603" s="111">
        <v>10</v>
      </c>
      <c r="G4603" s="111" t="s">
        <v>280</v>
      </c>
      <c r="H4603" s="112">
        <v>62386</v>
      </c>
    </row>
    <row r="4604" spans="1:8" ht="15">
      <c r="A4604" s="108" t="s">
        <v>1193</v>
      </c>
      <c r="B4604" s="109">
        <v>40036</v>
      </c>
      <c r="C4604" s="110">
        <v>2009</v>
      </c>
      <c r="D4604" s="111" t="s">
        <v>229</v>
      </c>
      <c r="E4604" s="111">
        <v>2</v>
      </c>
      <c r="F4604" s="111">
        <v>11</v>
      </c>
      <c r="G4604" s="111" t="s">
        <v>281</v>
      </c>
      <c r="H4604" s="112">
        <v>27288</v>
      </c>
    </row>
    <row r="4605" spans="1:8" ht="15">
      <c r="A4605" s="108" t="s">
        <v>1193</v>
      </c>
      <c r="B4605" s="109">
        <v>40037</v>
      </c>
      <c r="C4605" s="110">
        <v>2009</v>
      </c>
      <c r="D4605" s="111" t="s">
        <v>229</v>
      </c>
      <c r="E4605" s="111">
        <v>2</v>
      </c>
      <c r="F4605" s="111">
        <v>12</v>
      </c>
      <c r="G4605" s="111" t="s">
        <v>282</v>
      </c>
      <c r="H4605" s="112">
        <v>57204</v>
      </c>
    </row>
    <row r="4606" spans="1:8" ht="15">
      <c r="A4606" s="108" t="s">
        <v>1193</v>
      </c>
      <c r="B4606" s="109">
        <v>40038</v>
      </c>
      <c r="C4606" s="110">
        <v>2009</v>
      </c>
      <c r="D4606" s="111" t="s">
        <v>229</v>
      </c>
      <c r="E4606" s="111">
        <v>2</v>
      </c>
      <c r="F4606" s="111">
        <v>13</v>
      </c>
      <c r="G4606" s="111" t="s">
        <v>1343</v>
      </c>
      <c r="H4606" s="112">
        <v>36434</v>
      </c>
    </row>
    <row r="4607" spans="1:8" ht="15">
      <c r="A4607" s="108" t="s">
        <v>1193</v>
      </c>
      <c r="B4607" s="109">
        <v>40039</v>
      </c>
      <c r="C4607" s="110">
        <v>2009</v>
      </c>
      <c r="D4607" s="111" t="s">
        <v>229</v>
      </c>
      <c r="E4607" s="111">
        <v>2</v>
      </c>
      <c r="F4607" s="111">
        <v>14</v>
      </c>
      <c r="G4607" s="111" t="s">
        <v>1342</v>
      </c>
      <c r="H4607" s="112">
        <v>68636</v>
      </c>
    </row>
    <row r="4608" spans="1:8" ht="15">
      <c r="A4608" s="108" t="s">
        <v>1193</v>
      </c>
      <c r="B4608" s="109">
        <v>40040</v>
      </c>
      <c r="C4608" s="110">
        <v>2009</v>
      </c>
      <c r="D4608" s="111" t="s">
        <v>229</v>
      </c>
      <c r="E4608" s="111">
        <v>3</v>
      </c>
      <c r="F4608" s="111">
        <v>15</v>
      </c>
      <c r="G4608" s="111" t="s">
        <v>278</v>
      </c>
      <c r="H4608" s="112">
        <v>56143</v>
      </c>
    </row>
    <row r="4609" spans="1:8" ht="15">
      <c r="A4609" s="108" t="s">
        <v>1193</v>
      </c>
      <c r="B4609" s="109">
        <v>40041</v>
      </c>
      <c r="C4609" s="110">
        <v>2009</v>
      </c>
      <c r="D4609" s="111" t="s">
        <v>229</v>
      </c>
      <c r="E4609" s="111">
        <v>3</v>
      </c>
      <c r="F4609" s="111">
        <v>16</v>
      </c>
      <c r="G4609" s="111" t="s">
        <v>279</v>
      </c>
      <c r="H4609" s="112">
        <v>83385</v>
      </c>
    </row>
    <row r="4610" spans="1:8" ht="15">
      <c r="A4610" s="108" t="s">
        <v>1193</v>
      </c>
      <c r="B4610" s="109">
        <v>40042</v>
      </c>
      <c r="C4610" s="110">
        <v>2009</v>
      </c>
      <c r="D4610" s="111" t="s">
        <v>229</v>
      </c>
      <c r="E4610" s="111">
        <v>3</v>
      </c>
      <c r="F4610" s="111">
        <v>17</v>
      </c>
      <c r="G4610" s="111" t="s">
        <v>280</v>
      </c>
      <c r="H4610" s="112">
        <v>87499</v>
      </c>
    </row>
    <row r="4611" spans="1:8" ht="15">
      <c r="A4611" s="108" t="s">
        <v>1193</v>
      </c>
      <c r="B4611" s="109">
        <v>40043</v>
      </c>
      <c r="C4611" s="110">
        <v>2009</v>
      </c>
      <c r="D4611" s="111" t="s">
        <v>229</v>
      </c>
      <c r="E4611" s="111">
        <v>3</v>
      </c>
      <c r="F4611" s="111">
        <v>18</v>
      </c>
      <c r="G4611" s="111" t="s">
        <v>281</v>
      </c>
      <c r="H4611" s="112">
        <v>26420</v>
      </c>
    </row>
    <row r="4612" spans="1:8" ht="15">
      <c r="A4612" s="108" t="s">
        <v>1193</v>
      </c>
      <c r="B4612" s="109">
        <v>40044</v>
      </c>
      <c r="C4612" s="110">
        <v>2009</v>
      </c>
      <c r="D4612" s="111" t="s">
        <v>229</v>
      </c>
      <c r="E4612" s="111">
        <v>3</v>
      </c>
      <c r="F4612" s="111">
        <v>19</v>
      </c>
      <c r="G4612" s="111" t="s">
        <v>282</v>
      </c>
      <c r="H4612" s="112">
        <v>29993</v>
      </c>
    </row>
    <row r="4613" spans="1:8" ht="15">
      <c r="A4613" s="108" t="s">
        <v>1193</v>
      </c>
      <c r="B4613" s="109">
        <v>40045</v>
      </c>
      <c r="C4613" s="110">
        <v>2009</v>
      </c>
      <c r="D4613" s="111" t="s">
        <v>229</v>
      </c>
      <c r="E4613" s="111">
        <v>3</v>
      </c>
      <c r="F4613" s="111">
        <v>20</v>
      </c>
      <c r="G4613" s="111" t="s">
        <v>1343</v>
      </c>
      <c r="H4613" s="112">
        <v>68316</v>
      </c>
    </row>
    <row r="4614" spans="1:8" ht="15">
      <c r="A4614" s="108" t="s">
        <v>1193</v>
      </c>
      <c r="B4614" s="109">
        <v>40046</v>
      </c>
      <c r="C4614" s="110">
        <v>2009</v>
      </c>
      <c r="D4614" s="111" t="s">
        <v>229</v>
      </c>
      <c r="E4614" s="111">
        <v>3</v>
      </c>
      <c r="F4614" s="111">
        <v>21</v>
      </c>
      <c r="G4614" s="111" t="s">
        <v>1342</v>
      </c>
      <c r="H4614" s="112">
        <v>66219</v>
      </c>
    </row>
    <row r="4615" spans="1:8" ht="15">
      <c r="A4615" s="108" t="s">
        <v>1193</v>
      </c>
      <c r="B4615" s="109">
        <v>40047</v>
      </c>
      <c r="C4615" s="110">
        <v>2009</v>
      </c>
      <c r="D4615" s="111" t="s">
        <v>229</v>
      </c>
      <c r="E4615" s="111">
        <v>4</v>
      </c>
      <c r="F4615" s="111">
        <v>22</v>
      </c>
      <c r="G4615" s="111" t="s">
        <v>278</v>
      </c>
      <c r="H4615" s="112">
        <v>56876</v>
      </c>
    </row>
    <row r="4616" spans="1:8" ht="15">
      <c r="A4616" s="108" t="s">
        <v>1193</v>
      </c>
      <c r="B4616" s="109">
        <v>40048</v>
      </c>
      <c r="C4616" s="110">
        <v>2009</v>
      </c>
      <c r="D4616" s="111" t="s">
        <v>229</v>
      </c>
      <c r="E4616" s="111">
        <v>4</v>
      </c>
      <c r="F4616" s="111">
        <v>23</v>
      </c>
      <c r="G4616" s="111" t="s">
        <v>279</v>
      </c>
      <c r="H4616" s="112">
        <v>77389</v>
      </c>
    </row>
    <row r="4617" spans="1:8" ht="15">
      <c r="A4617" s="108" t="s">
        <v>1193</v>
      </c>
      <c r="B4617" s="109">
        <v>40049</v>
      </c>
      <c r="C4617" s="110">
        <v>2009</v>
      </c>
      <c r="D4617" s="111" t="s">
        <v>229</v>
      </c>
      <c r="E4617" s="111">
        <v>4</v>
      </c>
      <c r="F4617" s="111">
        <v>24</v>
      </c>
      <c r="G4617" s="111" t="s">
        <v>280</v>
      </c>
      <c r="H4617" s="112">
        <v>79692</v>
      </c>
    </row>
    <row r="4618" spans="1:8" ht="15">
      <c r="A4618" s="108" t="s">
        <v>1193</v>
      </c>
      <c r="B4618" s="109">
        <v>40050</v>
      </c>
      <c r="C4618" s="110">
        <v>2009</v>
      </c>
      <c r="D4618" s="111" t="s">
        <v>229</v>
      </c>
      <c r="E4618" s="111">
        <v>4</v>
      </c>
      <c r="F4618" s="111">
        <v>25</v>
      </c>
      <c r="G4618" s="111" t="s">
        <v>281</v>
      </c>
      <c r="H4618" s="112">
        <v>77679</v>
      </c>
    </row>
    <row r="4619" spans="1:8" ht="15">
      <c r="A4619" s="108" t="s">
        <v>1193</v>
      </c>
      <c r="B4619" s="109">
        <v>40051</v>
      </c>
      <c r="C4619" s="110">
        <v>2009</v>
      </c>
      <c r="D4619" s="111" t="s">
        <v>229</v>
      </c>
      <c r="E4619" s="111">
        <v>4</v>
      </c>
      <c r="F4619" s="111">
        <v>26</v>
      </c>
      <c r="G4619" s="111" t="s">
        <v>282</v>
      </c>
      <c r="H4619" s="112">
        <v>51712</v>
      </c>
    </row>
    <row r="4620" spans="1:8" ht="15">
      <c r="A4620" s="108" t="s">
        <v>1193</v>
      </c>
      <c r="B4620" s="109">
        <v>40052</v>
      </c>
      <c r="C4620" s="110">
        <v>2009</v>
      </c>
      <c r="D4620" s="111" t="s">
        <v>229</v>
      </c>
      <c r="E4620" s="111">
        <v>4</v>
      </c>
      <c r="F4620" s="111">
        <v>27</v>
      </c>
      <c r="G4620" s="111" t="s">
        <v>1343</v>
      </c>
      <c r="H4620" s="112">
        <v>74480</v>
      </c>
    </row>
    <row r="4621" spans="1:8" ht="15">
      <c r="A4621" s="108" t="s">
        <v>1193</v>
      </c>
      <c r="B4621" s="109">
        <v>40053</v>
      </c>
      <c r="C4621" s="110">
        <v>2009</v>
      </c>
      <c r="D4621" s="111" t="s">
        <v>229</v>
      </c>
      <c r="E4621" s="111">
        <v>4</v>
      </c>
      <c r="F4621" s="111">
        <v>28</v>
      </c>
      <c r="G4621" s="111" t="s">
        <v>1342</v>
      </c>
      <c r="H4621" s="112">
        <v>22146</v>
      </c>
    </row>
    <row r="4622" spans="1:8" ht="15">
      <c r="A4622" s="108" t="s">
        <v>1193</v>
      </c>
      <c r="B4622" s="109">
        <v>40054</v>
      </c>
      <c r="C4622" s="110">
        <v>2009</v>
      </c>
      <c r="D4622" s="111" t="s">
        <v>229</v>
      </c>
      <c r="E4622" s="111">
        <v>5</v>
      </c>
      <c r="F4622" s="111">
        <v>29</v>
      </c>
      <c r="G4622" s="111" t="s">
        <v>278</v>
      </c>
      <c r="H4622" s="112">
        <v>49357</v>
      </c>
    </row>
    <row r="4623" spans="1:8" ht="15">
      <c r="A4623" s="108" t="s">
        <v>1193</v>
      </c>
      <c r="B4623" s="109">
        <v>40055</v>
      </c>
      <c r="C4623" s="110">
        <v>2009</v>
      </c>
      <c r="D4623" s="111" t="s">
        <v>229</v>
      </c>
      <c r="E4623" s="111">
        <v>5</v>
      </c>
      <c r="F4623" s="111">
        <v>30</v>
      </c>
      <c r="G4623" s="111" t="s">
        <v>279</v>
      </c>
      <c r="H4623" s="112">
        <v>64940</v>
      </c>
    </row>
    <row r="4624" spans="1:8" ht="15">
      <c r="A4624" s="108" t="s">
        <v>1193</v>
      </c>
      <c r="B4624" s="109">
        <v>40056</v>
      </c>
      <c r="C4624" s="110">
        <v>2009</v>
      </c>
      <c r="D4624" s="111" t="s">
        <v>229</v>
      </c>
      <c r="E4624" s="111">
        <v>5</v>
      </c>
      <c r="F4624" s="111">
        <v>31</v>
      </c>
      <c r="G4624" s="111" t="s">
        <v>280</v>
      </c>
      <c r="H4624" s="112">
        <v>54483</v>
      </c>
    </row>
    <row r="4625" spans="1:8" ht="15">
      <c r="A4625" s="108" t="s">
        <v>1193</v>
      </c>
      <c r="B4625" s="109">
        <v>40057</v>
      </c>
      <c r="C4625" s="110">
        <v>2009</v>
      </c>
      <c r="D4625" s="111" t="s">
        <v>230</v>
      </c>
      <c r="E4625" s="111">
        <v>1</v>
      </c>
      <c r="F4625" s="111">
        <v>1</v>
      </c>
      <c r="G4625" s="111" t="s">
        <v>281</v>
      </c>
      <c r="H4625" s="112">
        <v>27888</v>
      </c>
    </row>
    <row r="4626" spans="1:8" ht="15">
      <c r="A4626" s="108" t="s">
        <v>1193</v>
      </c>
      <c r="B4626" s="109">
        <v>40058</v>
      </c>
      <c r="C4626" s="110">
        <v>2009</v>
      </c>
      <c r="D4626" s="111" t="s">
        <v>230</v>
      </c>
      <c r="E4626" s="111">
        <v>1</v>
      </c>
      <c r="F4626" s="111">
        <v>2</v>
      </c>
      <c r="G4626" s="111" t="s">
        <v>282</v>
      </c>
      <c r="H4626" s="112">
        <v>39294</v>
      </c>
    </row>
    <row r="4627" spans="1:8" ht="15">
      <c r="A4627" s="108" t="s">
        <v>1193</v>
      </c>
      <c r="B4627" s="109">
        <v>40059</v>
      </c>
      <c r="C4627" s="110">
        <v>2009</v>
      </c>
      <c r="D4627" s="111" t="s">
        <v>230</v>
      </c>
      <c r="E4627" s="111">
        <v>1</v>
      </c>
      <c r="F4627" s="111">
        <v>3</v>
      </c>
      <c r="G4627" s="111" t="s">
        <v>1343</v>
      </c>
      <c r="H4627" s="112">
        <v>57092</v>
      </c>
    </row>
    <row r="4628" spans="1:8" ht="15">
      <c r="A4628" s="108" t="s">
        <v>1193</v>
      </c>
      <c r="B4628" s="109">
        <v>40060</v>
      </c>
      <c r="C4628" s="110">
        <v>2009</v>
      </c>
      <c r="D4628" s="111" t="s">
        <v>230</v>
      </c>
      <c r="E4628" s="111">
        <v>1</v>
      </c>
      <c r="F4628" s="111">
        <v>4</v>
      </c>
      <c r="G4628" s="111" t="s">
        <v>1342</v>
      </c>
      <c r="H4628" s="112">
        <v>36880</v>
      </c>
    </row>
    <row r="4629" spans="1:8" ht="15">
      <c r="A4629" s="108" t="s">
        <v>1193</v>
      </c>
      <c r="B4629" s="109">
        <v>40061</v>
      </c>
      <c r="C4629" s="110">
        <v>2009</v>
      </c>
      <c r="D4629" s="111" t="s">
        <v>230</v>
      </c>
      <c r="E4629" s="111">
        <v>1</v>
      </c>
      <c r="F4629" s="111">
        <v>5</v>
      </c>
      <c r="G4629" s="111" t="s">
        <v>278</v>
      </c>
      <c r="H4629" s="112">
        <v>37090</v>
      </c>
    </row>
    <row r="4630" spans="1:8" ht="15">
      <c r="A4630" s="108" t="s">
        <v>1193</v>
      </c>
      <c r="B4630" s="109">
        <v>40062</v>
      </c>
      <c r="C4630" s="110">
        <v>2009</v>
      </c>
      <c r="D4630" s="111" t="s">
        <v>230</v>
      </c>
      <c r="E4630" s="111">
        <v>1</v>
      </c>
      <c r="F4630" s="111">
        <v>6</v>
      </c>
      <c r="G4630" s="111" t="s">
        <v>279</v>
      </c>
      <c r="H4630" s="112">
        <v>56098</v>
      </c>
    </row>
    <row r="4631" spans="1:8" ht="15">
      <c r="A4631" s="108" t="s">
        <v>1193</v>
      </c>
      <c r="B4631" s="109">
        <v>40063</v>
      </c>
      <c r="C4631" s="110">
        <v>2009</v>
      </c>
      <c r="D4631" s="111" t="s">
        <v>230</v>
      </c>
      <c r="E4631" s="111">
        <v>1</v>
      </c>
      <c r="F4631" s="111">
        <v>7</v>
      </c>
      <c r="G4631" s="111" t="s">
        <v>280</v>
      </c>
      <c r="H4631" s="112">
        <v>77685</v>
      </c>
    </row>
    <row r="4632" spans="1:8" ht="15">
      <c r="A4632" s="108" t="s">
        <v>1193</v>
      </c>
      <c r="B4632" s="109">
        <v>40064</v>
      </c>
      <c r="C4632" s="110">
        <v>2009</v>
      </c>
      <c r="D4632" s="111" t="s">
        <v>230</v>
      </c>
      <c r="E4632" s="111">
        <v>2</v>
      </c>
      <c r="F4632" s="111">
        <v>8</v>
      </c>
      <c r="G4632" s="111" t="s">
        <v>281</v>
      </c>
      <c r="H4632" s="112">
        <v>87987</v>
      </c>
    </row>
    <row r="4633" spans="1:8" ht="15">
      <c r="A4633" s="108" t="s">
        <v>1193</v>
      </c>
      <c r="B4633" s="109">
        <v>40065</v>
      </c>
      <c r="C4633" s="110">
        <v>2009</v>
      </c>
      <c r="D4633" s="111" t="s">
        <v>230</v>
      </c>
      <c r="E4633" s="111">
        <v>2</v>
      </c>
      <c r="F4633" s="111">
        <v>9</v>
      </c>
      <c r="G4633" s="111" t="s">
        <v>282</v>
      </c>
      <c r="H4633" s="112">
        <v>49518</v>
      </c>
    </row>
    <row r="4634" spans="1:8" ht="15">
      <c r="A4634" s="108" t="s">
        <v>1193</v>
      </c>
      <c r="B4634" s="109">
        <v>40066</v>
      </c>
      <c r="C4634" s="110">
        <v>2009</v>
      </c>
      <c r="D4634" s="111" t="s">
        <v>230</v>
      </c>
      <c r="E4634" s="111">
        <v>2</v>
      </c>
      <c r="F4634" s="111">
        <v>10</v>
      </c>
      <c r="G4634" s="111" t="s">
        <v>1343</v>
      </c>
      <c r="H4634" s="112">
        <v>38838</v>
      </c>
    </row>
    <row r="4635" spans="1:8" ht="15">
      <c r="A4635" s="108" t="s">
        <v>1193</v>
      </c>
      <c r="B4635" s="109">
        <v>40067</v>
      </c>
      <c r="C4635" s="110">
        <v>2009</v>
      </c>
      <c r="D4635" s="111" t="s">
        <v>230</v>
      </c>
      <c r="E4635" s="111">
        <v>2</v>
      </c>
      <c r="F4635" s="111">
        <v>11</v>
      </c>
      <c r="G4635" s="111" t="s">
        <v>1342</v>
      </c>
      <c r="H4635" s="112">
        <v>70240</v>
      </c>
    </row>
    <row r="4636" spans="1:8" ht="15">
      <c r="A4636" s="108" t="s">
        <v>1193</v>
      </c>
      <c r="B4636" s="109">
        <v>40068</v>
      </c>
      <c r="C4636" s="110">
        <v>2009</v>
      </c>
      <c r="D4636" s="111" t="s">
        <v>230</v>
      </c>
      <c r="E4636" s="111">
        <v>2</v>
      </c>
      <c r="F4636" s="111">
        <v>12</v>
      </c>
      <c r="G4636" s="111" t="s">
        <v>278</v>
      </c>
      <c r="H4636" s="112">
        <v>52643</v>
      </c>
    </row>
    <row r="4637" spans="1:8" ht="15">
      <c r="A4637" s="108" t="s">
        <v>1193</v>
      </c>
      <c r="B4637" s="109">
        <v>40069</v>
      </c>
      <c r="C4637" s="110">
        <v>2009</v>
      </c>
      <c r="D4637" s="111" t="s">
        <v>230</v>
      </c>
      <c r="E4637" s="111">
        <v>2</v>
      </c>
      <c r="F4637" s="111">
        <v>13</v>
      </c>
      <c r="G4637" s="111" t="s">
        <v>279</v>
      </c>
      <c r="H4637" s="112">
        <v>30618</v>
      </c>
    </row>
    <row r="4638" spans="1:8" ht="15">
      <c r="A4638" s="108" t="s">
        <v>1193</v>
      </c>
      <c r="B4638" s="109">
        <v>40070</v>
      </c>
      <c r="C4638" s="110">
        <v>2009</v>
      </c>
      <c r="D4638" s="111" t="s">
        <v>230</v>
      </c>
      <c r="E4638" s="111">
        <v>2</v>
      </c>
      <c r="F4638" s="111">
        <v>14</v>
      </c>
      <c r="G4638" s="111" t="s">
        <v>280</v>
      </c>
      <c r="H4638" s="112">
        <v>88408</v>
      </c>
    </row>
    <row r="4639" spans="1:8" ht="15">
      <c r="A4639" s="108" t="s">
        <v>1193</v>
      </c>
      <c r="B4639" s="109">
        <v>40071</v>
      </c>
      <c r="C4639" s="110">
        <v>2009</v>
      </c>
      <c r="D4639" s="111" t="s">
        <v>230</v>
      </c>
      <c r="E4639" s="111">
        <v>3</v>
      </c>
      <c r="F4639" s="111">
        <v>15</v>
      </c>
      <c r="G4639" s="111" t="s">
        <v>281</v>
      </c>
      <c r="H4639" s="112">
        <v>53533</v>
      </c>
    </row>
    <row r="4640" spans="1:8" ht="15">
      <c r="A4640" s="108" t="s">
        <v>1193</v>
      </c>
      <c r="B4640" s="109">
        <v>40072</v>
      </c>
      <c r="C4640" s="110">
        <v>2009</v>
      </c>
      <c r="D4640" s="111" t="s">
        <v>230</v>
      </c>
      <c r="E4640" s="111">
        <v>3</v>
      </c>
      <c r="F4640" s="111">
        <v>16</v>
      </c>
      <c r="G4640" s="111" t="s">
        <v>282</v>
      </c>
      <c r="H4640" s="112">
        <v>37112</v>
      </c>
    </row>
    <row r="4641" spans="1:8" ht="15">
      <c r="A4641" s="108" t="s">
        <v>1193</v>
      </c>
      <c r="B4641" s="109">
        <v>40073</v>
      </c>
      <c r="C4641" s="110">
        <v>2009</v>
      </c>
      <c r="D4641" s="111" t="s">
        <v>230</v>
      </c>
      <c r="E4641" s="111">
        <v>3</v>
      </c>
      <c r="F4641" s="111">
        <v>17</v>
      </c>
      <c r="G4641" s="111" t="s">
        <v>1343</v>
      </c>
      <c r="H4641" s="112">
        <v>50460</v>
      </c>
    </row>
    <row r="4642" spans="1:8" ht="15">
      <c r="A4642" s="108" t="s">
        <v>1193</v>
      </c>
      <c r="B4642" s="109">
        <v>40074</v>
      </c>
      <c r="C4642" s="110">
        <v>2009</v>
      </c>
      <c r="D4642" s="111" t="s">
        <v>230</v>
      </c>
      <c r="E4642" s="111">
        <v>3</v>
      </c>
      <c r="F4642" s="111">
        <v>18</v>
      </c>
      <c r="G4642" s="111" t="s">
        <v>1342</v>
      </c>
      <c r="H4642" s="112">
        <v>16759</v>
      </c>
    </row>
    <row r="4643" spans="1:8" ht="15">
      <c r="A4643" s="108" t="s">
        <v>1193</v>
      </c>
      <c r="B4643" s="109">
        <v>40075</v>
      </c>
      <c r="C4643" s="110">
        <v>2009</v>
      </c>
      <c r="D4643" s="111" t="s">
        <v>230</v>
      </c>
      <c r="E4643" s="111">
        <v>3</v>
      </c>
      <c r="F4643" s="111">
        <v>19</v>
      </c>
      <c r="G4643" s="111" t="s">
        <v>278</v>
      </c>
      <c r="H4643" s="112">
        <v>88791</v>
      </c>
    </row>
    <row r="4644" spans="1:8" ht="15">
      <c r="A4644" s="108" t="s">
        <v>1193</v>
      </c>
      <c r="B4644" s="109">
        <v>40076</v>
      </c>
      <c r="C4644" s="110">
        <v>2009</v>
      </c>
      <c r="D4644" s="111" t="s">
        <v>230</v>
      </c>
      <c r="E4644" s="111">
        <v>3</v>
      </c>
      <c r="F4644" s="111">
        <v>20</v>
      </c>
      <c r="G4644" s="111" t="s">
        <v>279</v>
      </c>
      <c r="H4644" s="112">
        <v>14480</v>
      </c>
    </row>
    <row r="4645" spans="1:8" ht="15">
      <c r="A4645" s="108" t="s">
        <v>1193</v>
      </c>
      <c r="B4645" s="109">
        <v>40077</v>
      </c>
      <c r="C4645" s="110">
        <v>2009</v>
      </c>
      <c r="D4645" s="111" t="s">
        <v>230</v>
      </c>
      <c r="E4645" s="111">
        <v>3</v>
      </c>
      <c r="F4645" s="111">
        <v>21</v>
      </c>
      <c r="G4645" s="111" t="s">
        <v>280</v>
      </c>
      <c r="H4645" s="112">
        <v>21194</v>
      </c>
    </row>
    <row r="4646" spans="1:8" ht="15">
      <c r="A4646" s="108" t="s">
        <v>1193</v>
      </c>
      <c r="B4646" s="109">
        <v>40078</v>
      </c>
      <c r="C4646" s="110">
        <v>2009</v>
      </c>
      <c r="D4646" s="111" t="s">
        <v>230</v>
      </c>
      <c r="E4646" s="111">
        <v>4</v>
      </c>
      <c r="F4646" s="111">
        <v>22</v>
      </c>
      <c r="G4646" s="111" t="s">
        <v>281</v>
      </c>
      <c r="H4646" s="112">
        <v>79528</v>
      </c>
    </row>
    <row r="4647" spans="1:8" ht="15">
      <c r="A4647" s="108" t="s">
        <v>1193</v>
      </c>
      <c r="B4647" s="109">
        <v>40079</v>
      </c>
      <c r="C4647" s="110">
        <v>2009</v>
      </c>
      <c r="D4647" s="111" t="s">
        <v>230</v>
      </c>
      <c r="E4647" s="111">
        <v>4</v>
      </c>
      <c r="F4647" s="111">
        <v>23</v>
      </c>
      <c r="G4647" s="111" t="s">
        <v>282</v>
      </c>
      <c r="H4647" s="112">
        <v>52666</v>
      </c>
    </row>
    <row r="4648" spans="1:8" ht="15">
      <c r="A4648" s="108" t="s">
        <v>1193</v>
      </c>
      <c r="B4648" s="109">
        <v>40080</v>
      </c>
      <c r="C4648" s="110">
        <v>2009</v>
      </c>
      <c r="D4648" s="111" t="s">
        <v>230</v>
      </c>
      <c r="E4648" s="111">
        <v>4</v>
      </c>
      <c r="F4648" s="111">
        <v>24</v>
      </c>
      <c r="G4648" s="111" t="s">
        <v>1343</v>
      </c>
      <c r="H4648" s="112">
        <v>37015</v>
      </c>
    </row>
    <row r="4649" spans="1:8" ht="15">
      <c r="A4649" s="108" t="s">
        <v>1193</v>
      </c>
      <c r="B4649" s="109">
        <v>40081</v>
      </c>
      <c r="C4649" s="110">
        <v>2009</v>
      </c>
      <c r="D4649" s="111" t="s">
        <v>230</v>
      </c>
      <c r="E4649" s="111">
        <v>4</v>
      </c>
      <c r="F4649" s="111">
        <v>25</v>
      </c>
      <c r="G4649" s="111" t="s">
        <v>1342</v>
      </c>
      <c r="H4649" s="112">
        <v>42696</v>
      </c>
    </row>
    <row r="4650" spans="1:8" ht="15">
      <c r="A4650" s="108" t="s">
        <v>1193</v>
      </c>
      <c r="B4650" s="109">
        <v>40082</v>
      </c>
      <c r="C4650" s="110">
        <v>2009</v>
      </c>
      <c r="D4650" s="111" t="s">
        <v>230</v>
      </c>
      <c r="E4650" s="111">
        <v>4</v>
      </c>
      <c r="F4650" s="111">
        <v>26</v>
      </c>
      <c r="G4650" s="111" t="s">
        <v>278</v>
      </c>
      <c r="H4650" s="112">
        <v>42684</v>
      </c>
    </row>
    <row r="4651" spans="1:8" ht="15">
      <c r="A4651" s="108" t="s">
        <v>1193</v>
      </c>
      <c r="B4651" s="109">
        <v>40083</v>
      </c>
      <c r="C4651" s="110">
        <v>2009</v>
      </c>
      <c r="D4651" s="111" t="s">
        <v>230</v>
      </c>
      <c r="E4651" s="111">
        <v>4</v>
      </c>
      <c r="F4651" s="111">
        <v>27</v>
      </c>
      <c r="G4651" s="111" t="s">
        <v>279</v>
      </c>
      <c r="H4651" s="112">
        <v>62721</v>
      </c>
    </row>
    <row r="4652" spans="1:8" ht="15">
      <c r="A4652" s="108" t="s">
        <v>1193</v>
      </c>
      <c r="B4652" s="109">
        <v>40084</v>
      </c>
      <c r="C4652" s="110">
        <v>2009</v>
      </c>
      <c r="D4652" s="111" t="s">
        <v>230</v>
      </c>
      <c r="E4652" s="111">
        <v>4</v>
      </c>
      <c r="F4652" s="111">
        <v>28</v>
      </c>
      <c r="G4652" s="111" t="s">
        <v>280</v>
      </c>
      <c r="H4652" s="112">
        <v>25367</v>
      </c>
    </row>
    <row r="4653" spans="1:8" ht="15">
      <c r="A4653" s="108" t="s">
        <v>1193</v>
      </c>
      <c r="B4653" s="109">
        <v>40085</v>
      </c>
      <c r="C4653" s="110">
        <v>2009</v>
      </c>
      <c r="D4653" s="111" t="s">
        <v>230</v>
      </c>
      <c r="E4653" s="111">
        <v>5</v>
      </c>
      <c r="F4653" s="111">
        <v>29</v>
      </c>
      <c r="G4653" s="111" t="s">
        <v>281</v>
      </c>
      <c r="H4653" s="112">
        <v>30353</v>
      </c>
    </row>
    <row r="4654" spans="1:8" ht="15">
      <c r="A4654" s="108" t="s">
        <v>1193</v>
      </c>
      <c r="B4654" s="109">
        <v>40086</v>
      </c>
      <c r="C4654" s="110">
        <v>2009</v>
      </c>
      <c r="D4654" s="111" t="s">
        <v>230</v>
      </c>
      <c r="E4654" s="111">
        <v>5</v>
      </c>
      <c r="F4654" s="111">
        <v>30</v>
      </c>
      <c r="G4654" s="111" t="s">
        <v>282</v>
      </c>
      <c r="H4654" s="112">
        <v>77658</v>
      </c>
    </row>
    <row r="4655" spans="1:8" ht="15">
      <c r="A4655" s="108" t="s">
        <v>1193</v>
      </c>
      <c r="B4655" s="109">
        <v>40087</v>
      </c>
      <c r="C4655" s="110">
        <v>2009</v>
      </c>
      <c r="D4655" s="111" t="s">
        <v>231</v>
      </c>
      <c r="E4655" s="111">
        <v>1</v>
      </c>
      <c r="F4655" s="111">
        <v>1</v>
      </c>
      <c r="G4655" s="111" t="s">
        <v>1343</v>
      </c>
      <c r="H4655" s="112">
        <v>56171</v>
      </c>
    </row>
    <row r="4656" spans="1:8" ht="15">
      <c r="A4656" s="108" t="s">
        <v>1193</v>
      </c>
      <c r="B4656" s="109">
        <v>40088</v>
      </c>
      <c r="C4656" s="110">
        <v>2009</v>
      </c>
      <c r="D4656" s="111" t="s">
        <v>231</v>
      </c>
      <c r="E4656" s="111">
        <v>1</v>
      </c>
      <c r="F4656" s="111">
        <v>2</v>
      </c>
      <c r="G4656" s="111" t="s">
        <v>1342</v>
      </c>
      <c r="H4656" s="112">
        <v>73867</v>
      </c>
    </row>
    <row r="4657" spans="1:8" ht="15">
      <c r="A4657" s="108" t="s">
        <v>1193</v>
      </c>
      <c r="B4657" s="109">
        <v>40089</v>
      </c>
      <c r="C4657" s="110">
        <v>2009</v>
      </c>
      <c r="D4657" s="111" t="s">
        <v>231</v>
      </c>
      <c r="E4657" s="111">
        <v>1</v>
      </c>
      <c r="F4657" s="111">
        <v>3</v>
      </c>
      <c r="G4657" s="111" t="s">
        <v>278</v>
      </c>
      <c r="H4657" s="112">
        <v>28849</v>
      </c>
    </row>
    <row r="4658" spans="1:8" ht="15">
      <c r="A4658" s="108" t="s">
        <v>1193</v>
      </c>
      <c r="B4658" s="109">
        <v>40090</v>
      </c>
      <c r="C4658" s="110">
        <v>2009</v>
      </c>
      <c r="D4658" s="111" t="s">
        <v>231</v>
      </c>
      <c r="E4658" s="111">
        <v>1</v>
      </c>
      <c r="F4658" s="111">
        <v>4</v>
      </c>
      <c r="G4658" s="111" t="s">
        <v>279</v>
      </c>
      <c r="H4658" s="112">
        <v>59814</v>
      </c>
    </row>
    <row r="4659" spans="1:8" ht="15">
      <c r="A4659" s="108" t="s">
        <v>1193</v>
      </c>
      <c r="B4659" s="109">
        <v>40091</v>
      </c>
      <c r="C4659" s="110">
        <v>2009</v>
      </c>
      <c r="D4659" s="111" t="s">
        <v>231</v>
      </c>
      <c r="E4659" s="111">
        <v>1</v>
      </c>
      <c r="F4659" s="111">
        <v>5</v>
      </c>
      <c r="G4659" s="111" t="s">
        <v>280</v>
      </c>
      <c r="H4659" s="112">
        <v>46090</v>
      </c>
    </row>
    <row r="4660" spans="1:8" ht="15">
      <c r="A4660" s="108" t="s">
        <v>1193</v>
      </c>
      <c r="B4660" s="109">
        <v>40092</v>
      </c>
      <c r="C4660" s="110">
        <v>2009</v>
      </c>
      <c r="D4660" s="111" t="s">
        <v>231</v>
      </c>
      <c r="E4660" s="111">
        <v>1</v>
      </c>
      <c r="F4660" s="111">
        <v>6</v>
      </c>
      <c r="G4660" s="111" t="s">
        <v>281</v>
      </c>
      <c r="H4660" s="112">
        <v>21011</v>
      </c>
    </row>
    <row r="4661" spans="1:8" ht="15">
      <c r="A4661" s="108" t="s">
        <v>1193</v>
      </c>
      <c r="B4661" s="109">
        <v>40093</v>
      </c>
      <c r="C4661" s="110">
        <v>2009</v>
      </c>
      <c r="D4661" s="111" t="s">
        <v>231</v>
      </c>
      <c r="E4661" s="111">
        <v>1</v>
      </c>
      <c r="F4661" s="111">
        <v>7</v>
      </c>
      <c r="G4661" s="111" t="s">
        <v>282</v>
      </c>
      <c r="H4661" s="112">
        <v>87757</v>
      </c>
    </row>
    <row r="4662" spans="1:8" ht="15">
      <c r="A4662" s="108" t="s">
        <v>1193</v>
      </c>
      <c r="B4662" s="109">
        <v>40094</v>
      </c>
      <c r="C4662" s="110">
        <v>2009</v>
      </c>
      <c r="D4662" s="111" t="s">
        <v>231</v>
      </c>
      <c r="E4662" s="111">
        <v>2</v>
      </c>
      <c r="F4662" s="111">
        <v>8</v>
      </c>
      <c r="G4662" s="111" t="s">
        <v>1343</v>
      </c>
      <c r="H4662" s="112">
        <v>18648</v>
      </c>
    </row>
    <row r="4663" spans="1:8" ht="15">
      <c r="A4663" s="108" t="s">
        <v>1193</v>
      </c>
      <c r="B4663" s="109">
        <v>40095</v>
      </c>
      <c r="C4663" s="110">
        <v>2009</v>
      </c>
      <c r="D4663" s="111" t="s">
        <v>231</v>
      </c>
      <c r="E4663" s="111">
        <v>2</v>
      </c>
      <c r="F4663" s="111">
        <v>9</v>
      </c>
      <c r="G4663" s="111" t="s">
        <v>1342</v>
      </c>
      <c r="H4663" s="112">
        <v>66960</v>
      </c>
    </row>
    <row r="4664" spans="1:8" ht="15">
      <c r="A4664" s="108" t="s">
        <v>1193</v>
      </c>
      <c r="B4664" s="109">
        <v>40096</v>
      </c>
      <c r="C4664" s="110">
        <v>2009</v>
      </c>
      <c r="D4664" s="111" t="s">
        <v>231</v>
      </c>
      <c r="E4664" s="111">
        <v>2</v>
      </c>
      <c r="F4664" s="111">
        <v>10</v>
      </c>
      <c r="G4664" s="111" t="s">
        <v>278</v>
      </c>
      <c r="H4664" s="112">
        <v>49523</v>
      </c>
    </row>
    <row r="4665" spans="1:8" ht="15">
      <c r="A4665" s="108" t="s">
        <v>1193</v>
      </c>
      <c r="B4665" s="109">
        <v>40097</v>
      </c>
      <c r="C4665" s="110">
        <v>2009</v>
      </c>
      <c r="D4665" s="111" t="s">
        <v>231</v>
      </c>
      <c r="E4665" s="111">
        <v>2</v>
      </c>
      <c r="F4665" s="111">
        <v>11</v>
      </c>
      <c r="G4665" s="111" t="s">
        <v>279</v>
      </c>
      <c r="H4665" s="112">
        <v>57285</v>
      </c>
    </row>
    <row r="4666" spans="1:8" ht="15">
      <c r="A4666" s="108" t="s">
        <v>1193</v>
      </c>
      <c r="B4666" s="109">
        <v>40098</v>
      </c>
      <c r="C4666" s="110">
        <v>2009</v>
      </c>
      <c r="D4666" s="111" t="s">
        <v>231</v>
      </c>
      <c r="E4666" s="111">
        <v>2</v>
      </c>
      <c r="F4666" s="111">
        <v>12</v>
      </c>
      <c r="G4666" s="111" t="s">
        <v>280</v>
      </c>
      <c r="H4666" s="112">
        <v>60665</v>
      </c>
    </row>
    <row r="4667" spans="1:8" ht="15">
      <c r="A4667" s="108" t="s">
        <v>1193</v>
      </c>
      <c r="B4667" s="109">
        <v>40099</v>
      </c>
      <c r="C4667" s="110">
        <v>2009</v>
      </c>
      <c r="D4667" s="111" t="s">
        <v>231</v>
      </c>
      <c r="E4667" s="111">
        <v>2</v>
      </c>
      <c r="F4667" s="111">
        <v>13</v>
      </c>
      <c r="G4667" s="111" t="s">
        <v>281</v>
      </c>
      <c r="H4667" s="112">
        <v>81381</v>
      </c>
    </row>
    <row r="4668" spans="1:8" ht="15">
      <c r="A4668" s="108" t="s">
        <v>1193</v>
      </c>
      <c r="B4668" s="109">
        <v>40100</v>
      </c>
      <c r="C4668" s="110">
        <v>2009</v>
      </c>
      <c r="D4668" s="111" t="s">
        <v>231</v>
      </c>
      <c r="E4668" s="111">
        <v>2</v>
      </c>
      <c r="F4668" s="111">
        <v>14</v>
      </c>
      <c r="G4668" s="111" t="s">
        <v>282</v>
      </c>
      <c r="H4668" s="112">
        <v>48745</v>
      </c>
    </row>
    <row r="4669" spans="1:8" ht="15">
      <c r="A4669" s="108" t="s">
        <v>1193</v>
      </c>
      <c r="B4669" s="109">
        <v>40101</v>
      </c>
      <c r="C4669" s="110">
        <v>2009</v>
      </c>
      <c r="D4669" s="111" t="s">
        <v>231</v>
      </c>
      <c r="E4669" s="111">
        <v>3</v>
      </c>
      <c r="F4669" s="111">
        <v>15</v>
      </c>
      <c r="G4669" s="111" t="s">
        <v>1343</v>
      </c>
      <c r="H4669" s="112">
        <v>67768</v>
      </c>
    </row>
    <row r="4670" spans="1:8" ht="15">
      <c r="A4670" s="108" t="s">
        <v>1193</v>
      </c>
      <c r="B4670" s="109">
        <v>40102</v>
      </c>
      <c r="C4670" s="110">
        <v>2009</v>
      </c>
      <c r="D4670" s="111" t="s">
        <v>231</v>
      </c>
      <c r="E4670" s="111">
        <v>3</v>
      </c>
      <c r="F4670" s="111">
        <v>16</v>
      </c>
      <c r="G4670" s="111" t="s">
        <v>1342</v>
      </c>
      <c r="H4670" s="112">
        <v>45969</v>
      </c>
    </row>
    <row r="4671" spans="1:8" ht="15">
      <c r="A4671" s="108" t="s">
        <v>1193</v>
      </c>
      <c r="B4671" s="109">
        <v>40103</v>
      </c>
      <c r="C4671" s="110">
        <v>2009</v>
      </c>
      <c r="D4671" s="111" t="s">
        <v>231</v>
      </c>
      <c r="E4671" s="111">
        <v>3</v>
      </c>
      <c r="F4671" s="111">
        <v>17</v>
      </c>
      <c r="G4671" s="111" t="s">
        <v>278</v>
      </c>
      <c r="H4671" s="112">
        <v>41650</v>
      </c>
    </row>
    <row r="4672" spans="1:8" ht="15">
      <c r="A4672" s="108" t="s">
        <v>1193</v>
      </c>
      <c r="B4672" s="109">
        <v>40104</v>
      </c>
      <c r="C4672" s="110">
        <v>2009</v>
      </c>
      <c r="D4672" s="111" t="s">
        <v>231</v>
      </c>
      <c r="E4672" s="111">
        <v>3</v>
      </c>
      <c r="F4672" s="111">
        <v>18</v>
      </c>
      <c r="G4672" s="111" t="s">
        <v>279</v>
      </c>
      <c r="H4672" s="112">
        <v>77385</v>
      </c>
    </row>
    <row r="4673" spans="1:8" ht="15">
      <c r="A4673" s="108" t="s">
        <v>1193</v>
      </c>
      <c r="B4673" s="109">
        <v>40105</v>
      </c>
      <c r="C4673" s="110">
        <v>2009</v>
      </c>
      <c r="D4673" s="111" t="s">
        <v>231</v>
      </c>
      <c r="E4673" s="111">
        <v>3</v>
      </c>
      <c r="F4673" s="111">
        <v>19</v>
      </c>
      <c r="G4673" s="111" t="s">
        <v>280</v>
      </c>
      <c r="H4673" s="112">
        <v>40978</v>
      </c>
    </row>
    <row r="4674" spans="1:8" ht="15">
      <c r="A4674" s="108" t="s">
        <v>1193</v>
      </c>
      <c r="B4674" s="109">
        <v>40106</v>
      </c>
      <c r="C4674" s="110">
        <v>2009</v>
      </c>
      <c r="D4674" s="111" t="s">
        <v>231</v>
      </c>
      <c r="E4674" s="111">
        <v>3</v>
      </c>
      <c r="F4674" s="111">
        <v>20</v>
      </c>
      <c r="G4674" s="111" t="s">
        <v>281</v>
      </c>
      <c r="H4674" s="112">
        <v>16626</v>
      </c>
    </row>
    <row r="4675" spans="1:8" ht="15">
      <c r="A4675" s="108" t="s">
        <v>1193</v>
      </c>
      <c r="B4675" s="109">
        <v>40107</v>
      </c>
      <c r="C4675" s="110">
        <v>2009</v>
      </c>
      <c r="D4675" s="111" t="s">
        <v>231</v>
      </c>
      <c r="E4675" s="111">
        <v>3</v>
      </c>
      <c r="F4675" s="111">
        <v>21</v>
      </c>
      <c r="G4675" s="111" t="s">
        <v>282</v>
      </c>
      <c r="H4675" s="112">
        <v>58890</v>
      </c>
    </row>
    <row r="4676" spans="1:8" ht="15">
      <c r="A4676" s="108" t="s">
        <v>1193</v>
      </c>
      <c r="B4676" s="109">
        <v>40108</v>
      </c>
      <c r="C4676" s="110">
        <v>2009</v>
      </c>
      <c r="D4676" s="111" t="s">
        <v>231</v>
      </c>
      <c r="E4676" s="111">
        <v>4</v>
      </c>
      <c r="F4676" s="111">
        <v>22</v>
      </c>
      <c r="G4676" s="111" t="s">
        <v>1343</v>
      </c>
      <c r="H4676" s="112">
        <v>24750</v>
      </c>
    </row>
    <row r="4677" spans="1:8" ht="15">
      <c r="A4677" s="108" t="s">
        <v>1193</v>
      </c>
      <c r="B4677" s="109">
        <v>40109</v>
      </c>
      <c r="C4677" s="110">
        <v>2009</v>
      </c>
      <c r="D4677" s="111" t="s">
        <v>231</v>
      </c>
      <c r="E4677" s="111">
        <v>4</v>
      </c>
      <c r="F4677" s="111">
        <v>23</v>
      </c>
      <c r="G4677" s="111" t="s">
        <v>1342</v>
      </c>
      <c r="H4677" s="112">
        <v>84126</v>
      </c>
    </row>
    <row r="4678" spans="1:8" ht="15">
      <c r="A4678" s="108" t="s">
        <v>1193</v>
      </c>
      <c r="B4678" s="109">
        <v>40110</v>
      </c>
      <c r="C4678" s="110">
        <v>2009</v>
      </c>
      <c r="D4678" s="111" t="s">
        <v>231</v>
      </c>
      <c r="E4678" s="111">
        <v>4</v>
      </c>
      <c r="F4678" s="111">
        <v>24</v>
      </c>
      <c r="G4678" s="111" t="s">
        <v>278</v>
      </c>
      <c r="H4678" s="112">
        <v>34419</v>
      </c>
    </row>
    <row r="4679" spans="1:8" ht="15">
      <c r="A4679" s="108" t="s">
        <v>1193</v>
      </c>
      <c r="B4679" s="109">
        <v>40111</v>
      </c>
      <c r="C4679" s="110">
        <v>2009</v>
      </c>
      <c r="D4679" s="111" t="s">
        <v>231</v>
      </c>
      <c r="E4679" s="111">
        <v>4</v>
      </c>
      <c r="F4679" s="111">
        <v>25</v>
      </c>
      <c r="G4679" s="111" t="s">
        <v>279</v>
      </c>
      <c r="H4679" s="112">
        <v>46910</v>
      </c>
    </row>
    <row r="4680" spans="1:8" ht="15">
      <c r="A4680" s="108" t="s">
        <v>1193</v>
      </c>
      <c r="B4680" s="109">
        <v>40112</v>
      </c>
      <c r="C4680" s="110">
        <v>2009</v>
      </c>
      <c r="D4680" s="111" t="s">
        <v>231</v>
      </c>
      <c r="E4680" s="111">
        <v>4</v>
      </c>
      <c r="F4680" s="111">
        <v>26</v>
      </c>
      <c r="G4680" s="111" t="s">
        <v>280</v>
      </c>
      <c r="H4680" s="112">
        <v>65044</v>
      </c>
    </row>
    <row r="4681" spans="1:8" ht="15">
      <c r="A4681" s="108" t="s">
        <v>1193</v>
      </c>
      <c r="B4681" s="109">
        <v>40113</v>
      </c>
      <c r="C4681" s="110">
        <v>2009</v>
      </c>
      <c r="D4681" s="111" t="s">
        <v>231</v>
      </c>
      <c r="E4681" s="111">
        <v>4</v>
      </c>
      <c r="F4681" s="111">
        <v>27</v>
      </c>
      <c r="G4681" s="111" t="s">
        <v>281</v>
      </c>
      <c r="H4681" s="112">
        <v>76460</v>
      </c>
    </row>
    <row r="4682" spans="1:8" ht="15">
      <c r="A4682" s="108" t="s">
        <v>1193</v>
      </c>
      <c r="B4682" s="109">
        <v>40114</v>
      </c>
      <c r="C4682" s="110">
        <v>2009</v>
      </c>
      <c r="D4682" s="111" t="s">
        <v>231</v>
      </c>
      <c r="E4682" s="111">
        <v>4</v>
      </c>
      <c r="F4682" s="111">
        <v>28</v>
      </c>
      <c r="G4682" s="111" t="s">
        <v>282</v>
      </c>
      <c r="H4682" s="112">
        <v>18220</v>
      </c>
    </row>
    <row r="4683" spans="1:8" ht="15">
      <c r="A4683" s="108" t="s">
        <v>1193</v>
      </c>
      <c r="B4683" s="109">
        <v>40115</v>
      </c>
      <c r="C4683" s="110">
        <v>2009</v>
      </c>
      <c r="D4683" s="111" t="s">
        <v>231</v>
      </c>
      <c r="E4683" s="111">
        <v>5</v>
      </c>
      <c r="F4683" s="111">
        <v>29</v>
      </c>
      <c r="G4683" s="111" t="s">
        <v>1343</v>
      </c>
      <c r="H4683" s="112">
        <v>64356</v>
      </c>
    </row>
    <row r="4684" spans="1:8" ht="15">
      <c r="A4684" s="108" t="s">
        <v>1193</v>
      </c>
      <c r="B4684" s="109">
        <v>40116</v>
      </c>
      <c r="C4684" s="110">
        <v>2009</v>
      </c>
      <c r="D4684" s="111" t="s">
        <v>231</v>
      </c>
      <c r="E4684" s="111">
        <v>5</v>
      </c>
      <c r="F4684" s="111">
        <v>30</v>
      </c>
      <c r="G4684" s="111" t="s">
        <v>1342</v>
      </c>
      <c r="H4684" s="112">
        <v>61551</v>
      </c>
    </row>
    <row r="4685" spans="1:8" ht="15">
      <c r="A4685" s="108" t="s">
        <v>1193</v>
      </c>
      <c r="B4685" s="109">
        <v>40117</v>
      </c>
      <c r="C4685" s="110">
        <v>2009</v>
      </c>
      <c r="D4685" s="111" t="s">
        <v>231</v>
      </c>
      <c r="E4685" s="111">
        <v>5</v>
      </c>
      <c r="F4685" s="111">
        <v>31</v>
      </c>
      <c r="G4685" s="111" t="s">
        <v>278</v>
      </c>
      <c r="H4685" s="112">
        <v>73998</v>
      </c>
    </row>
    <row r="4686" spans="1:8" ht="15">
      <c r="A4686" s="108" t="s">
        <v>1193</v>
      </c>
      <c r="B4686" s="109">
        <v>40118</v>
      </c>
      <c r="C4686" s="110">
        <v>2009</v>
      </c>
      <c r="D4686" s="111" t="s">
        <v>232</v>
      </c>
      <c r="E4686" s="111">
        <v>1</v>
      </c>
      <c r="F4686" s="111">
        <v>1</v>
      </c>
      <c r="G4686" s="111" t="s">
        <v>279</v>
      </c>
      <c r="H4686" s="112">
        <v>55066</v>
      </c>
    </row>
    <row r="4687" spans="1:8" ht="15">
      <c r="A4687" s="108" t="s">
        <v>1193</v>
      </c>
      <c r="B4687" s="109">
        <v>40119</v>
      </c>
      <c r="C4687" s="110">
        <v>2009</v>
      </c>
      <c r="D4687" s="111" t="s">
        <v>232</v>
      </c>
      <c r="E4687" s="111">
        <v>1</v>
      </c>
      <c r="F4687" s="111">
        <v>2</v>
      </c>
      <c r="G4687" s="111" t="s">
        <v>280</v>
      </c>
      <c r="H4687" s="112">
        <v>113540</v>
      </c>
    </row>
    <row r="4688" spans="1:8" ht="15">
      <c r="A4688" s="108" t="s">
        <v>1193</v>
      </c>
      <c r="B4688" s="109">
        <v>40120</v>
      </c>
      <c r="C4688" s="110">
        <v>2009</v>
      </c>
      <c r="D4688" s="111" t="s">
        <v>232</v>
      </c>
      <c r="E4688" s="111">
        <v>1</v>
      </c>
      <c r="F4688" s="111">
        <v>3</v>
      </c>
      <c r="G4688" s="111" t="s">
        <v>281</v>
      </c>
      <c r="H4688" s="112">
        <v>109673</v>
      </c>
    </row>
    <row r="4689" spans="1:8" ht="15">
      <c r="A4689" s="108" t="s">
        <v>1193</v>
      </c>
      <c r="B4689" s="109">
        <v>40121</v>
      </c>
      <c r="C4689" s="110">
        <v>2009</v>
      </c>
      <c r="D4689" s="111" t="s">
        <v>232</v>
      </c>
      <c r="E4689" s="111">
        <v>1</v>
      </c>
      <c r="F4689" s="111">
        <v>4</v>
      </c>
      <c r="G4689" s="111" t="s">
        <v>282</v>
      </c>
      <c r="H4689" s="112">
        <v>46724</v>
      </c>
    </row>
    <row r="4690" spans="1:8" ht="15">
      <c r="A4690" s="108" t="s">
        <v>1193</v>
      </c>
      <c r="B4690" s="109">
        <v>40122</v>
      </c>
      <c r="C4690" s="110">
        <v>2009</v>
      </c>
      <c r="D4690" s="111" t="s">
        <v>232</v>
      </c>
      <c r="E4690" s="111">
        <v>1</v>
      </c>
      <c r="F4690" s="111">
        <v>5</v>
      </c>
      <c r="G4690" s="111" t="s">
        <v>1343</v>
      </c>
      <c r="H4690" s="112">
        <v>75921</v>
      </c>
    </row>
    <row r="4691" spans="1:8" ht="15">
      <c r="A4691" s="108" t="s">
        <v>1193</v>
      </c>
      <c r="B4691" s="109">
        <v>40123</v>
      </c>
      <c r="C4691" s="110">
        <v>2009</v>
      </c>
      <c r="D4691" s="111" t="s">
        <v>232</v>
      </c>
      <c r="E4691" s="111">
        <v>1</v>
      </c>
      <c r="F4691" s="111">
        <v>6</v>
      </c>
      <c r="G4691" s="111" t="s">
        <v>1342</v>
      </c>
      <c r="H4691" s="112">
        <v>104270</v>
      </c>
    </row>
    <row r="4692" spans="1:8" ht="15">
      <c r="A4692" s="108" t="s">
        <v>1193</v>
      </c>
      <c r="B4692" s="109">
        <v>40124</v>
      </c>
      <c r="C4692" s="110">
        <v>2009</v>
      </c>
      <c r="D4692" s="111" t="s">
        <v>232</v>
      </c>
      <c r="E4692" s="111">
        <v>1</v>
      </c>
      <c r="F4692" s="111">
        <v>7</v>
      </c>
      <c r="G4692" s="111" t="s">
        <v>278</v>
      </c>
      <c r="H4692" s="112">
        <v>141390</v>
      </c>
    </row>
    <row r="4693" spans="1:8" ht="15">
      <c r="A4693" s="108" t="s">
        <v>1193</v>
      </c>
      <c r="B4693" s="109">
        <v>40125</v>
      </c>
      <c r="C4693" s="110">
        <v>2009</v>
      </c>
      <c r="D4693" s="111" t="s">
        <v>232</v>
      </c>
      <c r="E4693" s="111">
        <v>2</v>
      </c>
      <c r="F4693" s="111">
        <v>8</v>
      </c>
      <c r="G4693" s="111" t="s">
        <v>279</v>
      </c>
      <c r="H4693" s="112">
        <v>126411</v>
      </c>
    </row>
    <row r="4694" spans="1:8" ht="15">
      <c r="A4694" s="108" t="s">
        <v>1193</v>
      </c>
      <c r="B4694" s="109">
        <v>40126</v>
      </c>
      <c r="C4694" s="110">
        <v>2009</v>
      </c>
      <c r="D4694" s="111" t="s">
        <v>232</v>
      </c>
      <c r="E4694" s="111">
        <v>2</v>
      </c>
      <c r="F4694" s="111">
        <v>9</v>
      </c>
      <c r="G4694" s="111" t="s">
        <v>280</v>
      </c>
      <c r="H4694" s="112">
        <v>147577</v>
      </c>
    </row>
    <row r="4695" spans="1:8" ht="15">
      <c r="A4695" s="108" t="s">
        <v>1193</v>
      </c>
      <c r="B4695" s="109">
        <v>40127</v>
      </c>
      <c r="C4695" s="110">
        <v>2009</v>
      </c>
      <c r="D4695" s="111" t="s">
        <v>232</v>
      </c>
      <c r="E4695" s="111">
        <v>2</v>
      </c>
      <c r="F4695" s="111">
        <v>10</v>
      </c>
      <c r="G4695" s="111" t="s">
        <v>281</v>
      </c>
      <c r="H4695" s="112">
        <v>146226</v>
      </c>
    </row>
    <row r="4696" spans="1:8" ht="15">
      <c r="A4696" s="108" t="s">
        <v>1193</v>
      </c>
      <c r="B4696" s="109">
        <v>40128</v>
      </c>
      <c r="C4696" s="110">
        <v>2009</v>
      </c>
      <c r="D4696" s="111" t="s">
        <v>232</v>
      </c>
      <c r="E4696" s="111">
        <v>2</v>
      </c>
      <c r="F4696" s="111">
        <v>11</v>
      </c>
      <c r="G4696" s="111" t="s">
        <v>282</v>
      </c>
      <c r="H4696" s="112">
        <v>125964</v>
      </c>
    </row>
    <row r="4697" spans="1:8" ht="15">
      <c r="A4697" s="108" t="s">
        <v>1193</v>
      </c>
      <c r="B4697" s="109">
        <v>40129</v>
      </c>
      <c r="C4697" s="110">
        <v>2009</v>
      </c>
      <c r="D4697" s="111" t="s">
        <v>232</v>
      </c>
      <c r="E4697" s="111">
        <v>2</v>
      </c>
      <c r="F4697" s="111">
        <v>12</v>
      </c>
      <c r="G4697" s="111" t="s">
        <v>1343</v>
      </c>
      <c r="H4697" s="112">
        <v>141197</v>
      </c>
    </row>
    <row r="4698" spans="1:8" ht="15">
      <c r="A4698" s="108" t="s">
        <v>1193</v>
      </c>
      <c r="B4698" s="109">
        <v>40130</v>
      </c>
      <c r="C4698" s="110">
        <v>2009</v>
      </c>
      <c r="D4698" s="111" t="s">
        <v>232</v>
      </c>
      <c r="E4698" s="111">
        <v>2</v>
      </c>
      <c r="F4698" s="111">
        <v>13</v>
      </c>
      <c r="G4698" s="111" t="s">
        <v>1342</v>
      </c>
      <c r="H4698" s="112">
        <v>44113</v>
      </c>
    </row>
    <row r="4699" spans="1:8" ht="15">
      <c r="A4699" s="108" t="s">
        <v>1193</v>
      </c>
      <c r="B4699" s="109">
        <v>40131</v>
      </c>
      <c r="C4699" s="110">
        <v>2009</v>
      </c>
      <c r="D4699" s="111" t="s">
        <v>232</v>
      </c>
      <c r="E4699" s="111">
        <v>2</v>
      </c>
      <c r="F4699" s="111">
        <v>14</v>
      </c>
      <c r="G4699" s="111" t="s">
        <v>278</v>
      </c>
      <c r="H4699" s="112">
        <v>54269</v>
      </c>
    </row>
    <row r="4700" spans="1:8" ht="15">
      <c r="A4700" s="108" t="s">
        <v>1193</v>
      </c>
      <c r="B4700" s="109">
        <v>40132</v>
      </c>
      <c r="C4700" s="110">
        <v>2009</v>
      </c>
      <c r="D4700" s="111" t="s">
        <v>232</v>
      </c>
      <c r="E4700" s="111">
        <v>3</v>
      </c>
      <c r="F4700" s="111">
        <v>15</v>
      </c>
      <c r="G4700" s="111" t="s">
        <v>279</v>
      </c>
      <c r="H4700" s="112">
        <v>85214</v>
      </c>
    </row>
    <row r="4701" spans="1:8" ht="15">
      <c r="A4701" s="108" t="s">
        <v>1193</v>
      </c>
      <c r="B4701" s="109">
        <v>40133</v>
      </c>
      <c r="C4701" s="110">
        <v>2009</v>
      </c>
      <c r="D4701" s="111" t="s">
        <v>232</v>
      </c>
      <c r="E4701" s="111">
        <v>3</v>
      </c>
      <c r="F4701" s="111">
        <v>16</v>
      </c>
      <c r="G4701" s="111" t="s">
        <v>280</v>
      </c>
      <c r="H4701" s="112">
        <v>56834</v>
      </c>
    </row>
    <row r="4702" spans="1:8" ht="15">
      <c r="A4702" s="108" t="s">
        <v>1193</v>
      </c>
      <c r="B4702" s="109">
        <v>40134</v>
      </c>
      <c r="C4702" s="110">
        <v>2009</v>
      </c>
      <c r="D4702" s="111" t="s">
        <v>232</v>
      </c>
      <c r="E4702" s="111">
        <v>3</v>
      </c>
      <c r="F4702" s="111">
        <v>17</v>
      </c>
      <c r="G4702" s="111" t="s">
        <v>281</v>
      </c>
      <c r="H4702" s="112">
        <v>140857</v>
      </c>
    </row>
    <row r="4703" spans="1:8" ht="15">
      <c r="A4703" s="108" t="s">
        <v>1193</v>
      </c>
      <c r="B4703" s="109">
        <v>40135</v>
      </c>
      <c r="C4703" s="110">
        <v>2009</v>
      </c>
      <c r="D4703" s="111" t="s">
        <v>232</v>
      </c>
      <c r="E4703" s="111">
        <v>3</v>
      </c>
      <c r="F4703" s="111">
        <v>18</v>
      </c>
      <c r="G4703" s="111" t="s">
        <v>282</v>
      </c>
      <c r="H4703" s="112">
        <v>53337</v>
      </c>
    </row>
    <row r="4704" spans="1:8" ht="15">
      <c r="A4704" s="108" t="s">
        <v>1193</v>
      </c>
      <c r="B4704" s="109">
        <v>40136</v>
      </c>
      <c r="C4704" s="110">
        <v>2009</v>
      </c>
      <c r="D4704" s="111" t="s">
        <v>232</v>
      </c>
      <c r="E4704" s="111">
        <v>3</v>
      </c>
      <c r="F4704" s="111">
        <v>19</v>
      </c>
      <c r="G4704" s="111" t="s">
        <v>1343</v>
      </c>
      <c r="H4704" s="112">
        <v>107022</v>
      </c>
    </row>
    <row r="4705" spans="1:8" ht="15">
      <c r="A4705" s="108" t="s">
        <v>1193</v>
      </c>
      <c r="B4705" s="109">
        <v>40137</v>
      </c>
      <c r="C4705" s="110">
        <v>2009</v>
      </c>
      <c r="D4705" s="111" t="s">
        <v>232</v>
      </c>
      <c r="E4705" s="111">
        <v>3</v>
      </c>
      <c r="F4705" s="111">
        <v>20</v>
      </c>
      <c r="G4705" s="111" t="s">
        <v>1342</v>
      </c>
      <c r="H4705" s="112">
        <v>60192</v>
      </c>
    </row>
    <row r="4706" spans="1:8" ht="15">
      <c r="A4706" s="108" t="s">
        <v>1193</v>
      </c>
      <c r="B4706" s="109">
        <v>40138</v>
      </c>
      <c r="C4706" s="110">
        <v>2009</v>
      </c>
      <c r="D4706" s="111" t="s">
        <v>232</v>
      </c>
      <c r="E4706" s="111">
        <v>3</v>
      </c>
      <c r="F4706" s="111">
        <v>21</v>
      </c>
      <c r="G4706" s="111" t="s">
        <v>278</v>
      </c>
      <c r="H4706" s="112">
        <v>101915</v>
      </c>
    </row>
    <row r="4707" spans="1:8" ht="15">
      <c r="A4707" s="108" t="s">
        <v>1193</v>
      </c>
      <c r="B4707" s="109">
        <v>40139</v>
      </c>
      <c r="C4707" s="110">
        <v>2009</v>
      </c>
      <c r="D4707" s="111" t="s">
        <v>232</v>
      </c>
      <c r="E4707" s="111">
        <v>4</v>
      </c>
      <c r="F4707" s="111">
        <v>22</v>
      </c>
      <c r="G4707" s="111" t="s">
        <v>279</v>
      </c>
      <c r="H4707" s="112">
        <v>122165</v>
      </c>
    </row>
    <row r="4708" spans="1:8" ht="15">
      <c r="A4708" s="108" t="s">
        <v>1193</v>
      </c>
      <c r="B4708" s="109">
        <v>40140</v>
      </c>
      <c r="C4708" s="110">
        <v>2009</v>
      </c>
      <c r="D4708" s="111" t="s">
        <v>232</v>
      </c>
      <c r="E4708" s="111">
        <v>4</v>
      </c>
      <c r="F4708" s="111">
        <v>23</v>
      </c>
      <c r="G4708" s="111" t="s">
        <v>280</v>
      </c>
      <c r="H4708" s="112">
        <v>91471</v>
      </c>
    </row>
    <row r="4709" spans="1:8" ht="15">
      <c r="A4709" s="108" t="s">
        <v>1193</v>
      </c>
      <c r="B4709" s="109">
        <v>40141</v>
      </c>
      <c r="C4709" s="110">
        <v>2009</v>
      </c>
      <c r="D4709" s="111" t="s">
        <v>232</v>
      </c>
      <c r="E4709" s="111">
        <v>4</v>
      </c>
      <c r="F4709" s="111">
        <v>24</v>
      </c>
      <c r="G4709" s="111" t="s">
        <v>281</v>
      </c>
      <c r="H4709" s="112">
        <v>79486</v>
      </c>
    </row>
    <row r="4710" spans="1:8" ht="15">
      <c r="A4710" s="108" t="s">
        <v>1193</v>
      </c>
      <c r="B4710" s="109">
        <v>40142</v>
      </c>
      <c r="C4710" s="110">
        <v>2009</v>
      </c>
      <c r="D4710" s="111" t="s">
        <v>232</v>
      </c>
      <c r="E4710" s="111">
        <v>4</v>
      </c>
      <c r="F4710" s="111">
        <v>25</v>
      </c>
      <c r="G4710" s="111" t="s">
        <v>282</v>
      </c>
      <c r="H4710" s="112">
        <v>80030</v>
      </c>
    </row>
    <row r="4711" spans="1:8" ht="15">
      <c r="A4711" s="108" t="s">
        <v>1193</v>
      </c>
      <c r="B4711" s="109">
        <v>40143</v>
      </c>
      <c r="C4711" s="110">
        <v>2009</v>
      </c>
      <c r="D4711" s="111" t="s">
        <v>232</v>
      </c>
      <c r="E4711" s="111">
        <v>4</v>
      </c>
      <c r="F4711" s="111">
        <v>26</v>
      </c>
      <c r="G4711" s="111" t="s">
        <v>1343</v>
      </c>
      <c r="H4711" s="112">
        <v>75580</v>
      </c>
    </row>
    <row r="4712" spans="1:8" ht="15">
      <c r="A4712" s="108" t="s">
        <v>1193</v>
      </c>
      <c r="B4712" s="109">
        <v>40144</v>
      </c>
      <c r="C4712" s="110">
        <v>2009</v>
      </c>
      <c r="D4712" s="111" t="s">
        <v>232</v>
      </c>
      <c r="E4712" s="111">
        <v>4</v>
      </c>
      <c r="F4712" s="111">
        <v>27</v>
      </c>
      <c r="G4712" s="111" t="s">
        <v>1342</v>
      </c>
      <c r="H4712" s="112">
        <v>85149</v>
      </c>
    </row>
    <row r="4713" spans="1:8" ht="15">
      <c r="A4713" s="108" t="s">
        <v>1193</v>
      </c>
      <c r="B4713" s="109">
        <v>40145</v>
      </c>
      <c r="C4713" s="110">
        <v>2009</v>
      </c>
      <c r="D4713" s="111" t="s">
        <v>232</v>
      </c>
      <c r="E4713" s="111">
        <v>4</v>
      </c>
      <c r="F4713" s="111">
        <v>28</v>
      </c>
      <c r="G4713" s="111" t="s">
        <v>278</v>
      </c>
      <c r="H4713" s="112">
        <v>72625</v>
      </c>
    </row>
    <row r="4714" spans="1:8" ht="15">
      <c r="A4714" s="108" t="s">
        <v>1193</v>
      </c>
      <c r="B4714" s="109">
        <v>40146</v>
      </c>
      <c r="C4714" s="110">
        <v>2009</v>
      </c>
      <c r="D4714" s="111" t="s">
        <v>232</v>
      </c>
      <c r="E4714" s="111">
        <v>5</v>
      </c>
      <c r="F4714" s="111">
        <v>29</v>
      </c>
      <c r="G4714" s="111" t="s">
        <v>279</v>
      </c>
      <c r="H4714" s="112">
        <v>133409</v>
      </c>
    </row>
    <row r="4715" spans="1:8" ht="15">
      <c r="A4715" s="108" t="s">
        <v>1193</v>
      </c>
      <c r="B4715" s="109">
        <v>40147</v>
      </c>
      <c r="C4715" s="110">
        <v>2009</v>
      </c>
      <c r="D4715" s="111" t="s">
        <v>232</v>
      </c>
      <c r="E4715" s="111">
        <v>5</v>
      </c>
      <c r="F4715" s="111">
        <v>30</v>
      </c>
      <c r="G4715" s="111" t="s">
        <v>280</v>
      </c>
      <c r="H4715" s="112">
        <v>70125</v>
      </c>
    </row>
    <row r="4716" spans="1:8" ht="15">
      <c r="A4716" s="108" t="s">
        <v>1193</v>
      </c>
      <c r="B4716" s="109">
        <v>40148</v>
      </c>
      <c r="C4716" s="110">
        <v>2009</v>
      </c>
      <c r="D4716" s="111" t="s">
        <v>233</v>
      </c>
      <c r="E4716" s="111">
        <v>1</v>
      </c>
      <c r="F4716" s="111">
        <v>1</v>
      </c>
      <c r="G4716" s="111" t="s">
        <v>281</v>
      </c>
      <c r="H4716" s="112">
        <v>87463</v>
      </c>
    </row>
    <row r="4717" spans="1:8" ht="15">
      <c r="A4717" s="108" t="s">
        <v>1193</v>
      </c>
      <c r="B4717" s="109">
        <v>40149</v>
      </c>
      <c r="C4717" s="110">
        <v>2009</v>
      </c>
      <c r="D4717" s="111" t="s">
        <v>233</v>
      </c>
      <c r="E4717" s="111">
        <v>1</v>
      </c>
      <c r="F4717" s="111">
        <v>2</v>
      </c>
      <c r="G4717" s="111" t="s">
        <v>282</v>
      </c>
      <c r="H4717" s="112">
        <v>121061</v>
      </c>
    </row>
    <row r="4718" spans="1:8" ht="15">
      <c r="A4718" s="108" t="s">
        <v>1193</v>
      </c>
      <c r="B4718" s="109">
        <v>40150</v>
      </c>
      <c r="C4718" s="110">
        <v>2009</v>
      </c>
      <c r="D4718" s="111" t="s">
        <v>233</v>
      </c>
      <c r="E4718" s="111">
        <v>1</v>
      </c>
      <c r="F4718" s="111">
        <v>3</v>
      </c>
      <c r="G4718" s="111" t="s">
        <v>1343</v>
      </c>
      <c r="H4718" s="112">
        <v>52292</v>
      </c>
    </row>
    <row r="4719" spans="1:8" ht="15">
      <c r="A4719" s="108" t="s">
        <v>1193</v>
      </c>
      <c r="B4719" s="109">
        <v>40151</v>
      </c>
      <c r="C4719" s="110">
        <v>2009</v>
      </c>
      <c r="D4719" s="111" t="s">
        <v>233</v>
      </c>
      <c r="E4719" s="111">
        <v>1</v>
      </c>
      <c r="F4719" s="111">
        <v>4</v>
      </c>
      <c r="G4719" s="111" t="s">
        <v>1342</v>
      </c>
      <c r="H4719" s="112">
        <v>69459</v>
      </c>
    </row>
    <row r="4720" spans="1:8" ht="15">
      <c r="A4720" s="108" t="s">
        <v>1193</v>
      </c>
      <c r="B4720" s="109">
        <v>40152</v>
      </c>
      <c r="C4720" s="110">
        <v>2009</v>
      </c>
      <c r="D4720" s="111" t="s">
        <v>233</v>
      </c>
      <c r="E4720" s="111">
        <v>1</v>
      </c>
      <c r="F4720" s="111">
        <v>5</v>
      </c>
      <c r="G4720" s="111" t="s">
        <v>278</v>
      </c>
      <c r="H4720" s="112">
        <v>80507</v>
      </c>
    </row>
    <row r="4721" spans="1:8" ht="15">
      <c r="A4721" s="108" t="s">
        <v>1193</v>
      </c>
      <c r="B4721" s="109">
        <v>40153</v>
      </c>
      <c r="C4721" s="110">
        <v>2009</v>
      </c>
      <c r="D4721" s="111" t="s">
        <v>233</v>
      </c>
      <c r="E4721" s="111">
        <v>1</v>
      </c>
      <c r="F4721" s="111">
        <v>6</v>
      </c>
      <c r="G4721" s="111" t="s">
        <v>279</v>
      </c>
      <c r="H4721" s="112">
        <v>47350</v>
      </c>
    </row>
    <row r="4722" spans="1:8" ht="15">
      <c r="A4722" s="108" t="s">
        <v>1193</v>
      </c>
      <c r="B4722" s="109">
        <v>40154</v>
      </c>
      <c r="C4722" s="110">
        <v>2009</v>
      </c>
      <c r="D4722" s="111" t="s">
        <v>233</v>
      </c>
      <c r="E4722" s="111">
        <v>1</v>
      </c>
      <c r="F4722" s="111">
        <v>7</v>
      </c>
      <c r="G4722" s="111" t="s">
        <v>280</v>
      </c>
      <c r="H4722" s="112">
        <v>155581</v>
      </c>
    </row>
    <row r="4723" spans="1:8" ht="15">
      <c r="A4723" s="108" t="s">
        <v>1193</v>
      </c>
      <c r="B4723" s="109">
        <v>40155</v>
      </c>
      <c r="C4723" s="110">
        <v>2009</v>
      </c>
      <c r="D4723" s="111" t="s">
        <v>233</v>
      </c>
      <c r="E4723" s="111">
        <v>2</v>
      </c>
      <c r="F4723" s="111">
        <v>8</v>
      </c>
      <c r="G4723" s="111" t="s">
        <v>281</v>
      </c>
      <c r="H4723" s="112">
        <v>49901</v>
      </c>
    </row>
    <row r="4724" spans="1:8" ht="15">
      <c r="A4724" s="108" t="s">
        <v>1193</v>
      </c>
      <c r="B4724" s="109">
        <v>40156</v>
      </c>
      <c r="C4724" s="110">
        <v>2009</v>
      </c>
      <c r="D4724" s="111" t="s">
        <v>233</v>
      </c>
      <c r="E4724" s="111">
        <v>2</v>
      </c>
      <c r="F4724" s="111">
        <v>9</v>
      </c>
      <c r="G4724" s="111" t="s">
        <v>282</v>
      </c>
      <c r="H4724" s="112">
        <v>147725</v>
      </c>
    </row>
    <row r="4725" spans="1:8" ht="15">
      <c r="A4725" s="108" t="s">
        <v>1193</v>
      </c>
      <c r="B4725" s="109">
        <v>40157</v>
      </c>
      <c r="C4725" s="110">
        <v>2009</v>
      </c>
      <c r="D4725" s="111" t="s">
        <v>233</v>
      </c>
      <c r="E4725" s="111">
        <v>2</v>
      </c>
      <c r="F4725" s="111">
        <v>10</v>
      </c>
      <c r="G4725" s="111" t="s">
        <v>1343</v>
      </c>
      <c r="H4725" s="112">
        <v>91637</v>
      </c>
    </row>
    <row r="4726" spans="1:8" ht="15">
      <c r="A4726" s="108" t="s">
        <v>1193</v>
      </c>
      <c r="B4726" s="109">
        <v>40158</v>
      </c>
      <c r="C4726" s="110">
        <v>2009</v>
      </c>
      <c r="D4726" s="111" t="s">
        <v>233</v>
      </c>
      <c r="E4726" s="111">
        <v>2</v>
      </c>
      <c r="F4726" s="111">
        <v>11</v>
      </c>
      <c r="G4726" s="111" t="s">
        <v>1342</v>
      </c>
      <c r="H4726" s="112">
        <v>85398</v>
      </c>
    </row>
    <row r="4727" spans="1:8" ht="15">
      <c r="A4727" s="108" t="s">
        <v>1193</v>
      </c>
      <c r="B4727" s="109">
        <v>40159</v>
      </c>
      <c r="C4727" s="110">
        <v>2009</v>
      </c>
      <c r="D4727" s="111" t="s">
        <v>233</v>
      </c>
      <c r="E4727" s="111">
        <v>2</v>
      </c>
      <c r="F4727" s="111">
        <v>12</v>
      </c>
      <c r="G4727" s="111" t="s">
        <v>278</v>
      </c>
      <c r="H4727" s="112">
        <v>65264</v>
      </c>
    </row>
    <row r="4728" spans="1:8" ht="15">
      <c r="A4728" s="108" t="s">
        <v>1193</v>
      </c>
      <c r="B4728" s="109">
        <v>40160</v>
      </c>
      <c r="C4728" s="110">
        <v>2009</v>
      </c>
      <c r="D4728" s="111" t="s">
        <v>233</v>
      </c>
      <c r="E4728" s="111">
        <v>2</v>
      </c>
      <c r="F4728" s="111">
        <v>13</v>
      </c>
      <c r="G4728" s="111" t="s">
        <v>279</v>
      </c>
      <c r="H4728" s="112">
        <v>89117</v>
      </c>
    </row>
    <row r="4729" spans="1:8" ht="15">
      <c r="A4729" s="108" t="s">
        <v>1193</v>
      </c>
      <c r="B4729" s="109">
        <v>40161</v>
      </c>
      <c r="C4729" s="110">
        <v>2009</v>
      </c>
      <c r="D4729" s="111" t="s">
        <v>233</v>
      </c>
      <c r="E4729" s="111">
        <v>2</v>
      </c>
      <c r="F4729" s="111">
        <v>14</v>
      </c>
      <c r="G4729" s="111" t="s">
        <v>280</v>
      </c>
      <c r="H4729" s="112">
        <v>75170</v>
      </c>
    </row>
    <row r="4730" spans="1:8" ht="15">
      <c r="A4730" s="108" t="s">
        <v>1193</v>
      </c>
      <c r="B4730" s="109">
        <v>40162</v>
      </c>
      <c r="C4730" s="110">
        <v>2009</v>
      </c>
      <c r="D4730" s="111" t="s">
        <v>233</v>
      </c>
      <c r="E4730" s="111">
        <v>3</v>
      </c>
      <c r="F4730" s="111">
        <v>15</v>
      </c>
      <c r="G4730" s="111" t="s">
        <v>281</v>
      </c>
      <c r="H4730" s="112">
        <v>88751</v>
      </c>
    </row>
    <row r="4731" spans="1:8" ht="15">
      <c r="A4731" s="108" t="s">
        <v>1193</v>
      </c>
      <c r="B4731" s="109">
        <v>40163</v>
      </c>
      <c r="C4731" s="110">
        <v>2009</v>
      </c>
      <c r="D4731" s="111" t="s">
        <v>233</v>
      </c>
      <c r="E4731" s="111">
        <v>3</v>
      </c>
      <c r="F4731" s="111">
        <v>16</v>
      </c>
      <c r="G4731" s="111" t="s">
        <v>282</v>
      </c>
      <c r="H4731" s="112">
        <v>48144</v>
      </c>
    </row>
    <row r="4732" spans="1:8" ht="15">
      <c r="A4732" s="108" t="s">
        <v>1193</v>
      </c>
      <c r="B4732" s="109">
        <v>40164</v>
      </c>
      <c r="C4732" s="110">
        <v>2009</v>
      </c>
      <c r="D4732" s="111" t="s">
        <v>233</v>
      </c>
      <c r="E4732" s="111">
        <v>3</v>
      </c>
      <c r="F4732" s="111">
        <v>17</v>
      </c>
      <c r="G4732" s="111" t="s">
        <v>1343</v>
      </c>
      <c r="H4732" s="112">
        <v>57841</v>
      </c>
    </row>
    <row r="4733" spans="1:8" ht="15">
      <c r="A4733" s="108" t="s">
        <v>1193</v>
      </c>
      <c r="B4733" s="109">
        <v>40165</v>
      </c>
      <c r="C4733" s="110">
        <v>2009</v>
      </c>
      <c r="D4733" s="111" t="s">
        <v>233</v>
      </c>
      <c r="E4733" s="111">
        <v>3</v>
      </c>
      <c r="F4733" s="111">
        <v>18</v>
      </c>
      <c r="G4733" s="111" t="s">
        <v>1342</v>
      </c>
      <c r="H4733" s="112">
        <v>91393</v>
      </c>
    </row>
    <row r="4734" spans="1:8" ht="15">
      <c r="A4734" s="108" t="s">
        <v>1193</v>
      </c>
      <c r="B4734" s="109">
        <v>40166</v>
      </c>
      <c r="C4734" s="110">
        <v>2009</v>
      </c>
      <c r="D4734" s="111" t="s">
        <v>233</v>
      </c>
      <c r="E4734" s="111">
        <v>3</v>
      </c>
      <c r="F4734" s="111">
        <v>19</v>
      </c>
      <c r="G4734" s="111" t="s">
        <v>278</v>
      </c>
      <c r="H4734" s="112">
        <v>68256</v>
      </c>
    </row>
    <row r="4735" spans="1:8" ht="15">
      <c r="A4735" s="108" t="s">
        <v>1193</v>
      </c>
      <c r="B4735" s="109">
        <v>40167</v>
      </c>
      <c r="C4735" s="110">
        <v>2009</v>
      </c>
      <c r="D4735" s="111" t="s">
        <v>233</v>
      </c>
      <c r="E4735" s="111">
        <v>3</v>
      </c>
      <c r="F4735" s="111">
        <v>20</v>
      </c>
      <c r="G4735" s="111" t="s">
        <v>279</v>
      </c>
      <c r="H4735" s="112">
        <v>151825</v>
      </c>
    </row>
    <row r="4736" spans="1:8" ht="15">
      <c r="A4736" s="108" t="s">
        <v>1193</v>
      </c>
      <c r="B4736" s="109">
        <v>40168</v>
      </c>
      <c r="C4736" s="110">
        <v>2009</v>
      </c>
      <c r="D4736" s="111" t="s">
        <v>233</v>
      </c>
      <c r="E4736" s="111">
        <v>3</v>
      </c>
      <c r="F4736" s="111">
        <v>21</v>
      </c>
      <c r="G4736" s="111" t="s">
        <v>280</v>
      </c>
      <c r="H4736" s="112">
        <v>147084</v>
      </c>
    </row>
    <row r="4737" spans="1:8" ht="15">
      <c r="A4737" s="108" t="s">
        <v>1193</v>
      </c>
      <c r="B4737" s="109">
        <v>40169</v>
      </c>
      <c r="C4737" s="110">
        <v>2009</v>
      </c>
      <c r="D4737" s="111" t="s">
        <v>233</v>
      </c>
      <c r="E4737" s="111">
        <v>4</v>
      </c>
      <c r="F4737" s="111">
        <v>22</v>
      </c>
      <c r="G4737" s="111" t="s">
        <v>281</v>
      </c>
      <c r="H4737" s="112">
        <v>69770</v>
      </c>
    </row>
    <row r="4738" spans="1:8" ht="15">
      <c r="A4738" s="108" t="s">
        <v>1193</v>
      </c>
      <c r="B4738" s="109">
        <v>40170</v>
      </c>
      <c r="C4738" s="110">
        <v>2009</v>
      </c>
      <c r="D4738" s="111" t="s">
        <v>233</v>
      </c>
      <c r="E4738" s="111">
        <v>4</v>
      </c>
      <c r="F4738" s="111">
        <v>23</v>
      </c>
      <c r="G4738" s="111" t="s">
        <v>282</v>
      </c>
      <c r="H4738" s="112">
        <v>145628</v>
      </c>
    </row>
    <row r="4739" spans="1:8" ht="15">
      <c r="A4739" s="108" t="s">
        <v>1193</v>
      </c>
      <c r="B4739" s="109">
        <v>40171</v>
      </c>
      <c r="C4739" s="110">
        <v>2009</v>
      </c>
      <c r="D4739" s="111" t="s">
        <v>233</v>
      </c>
      <c r="E4739" s="111">
        <v>4</v>
      </c>
      <c r="F4739" s="111">
        <v>24</v>
      </c>
      <c r="G4739" s="111" t="s">
        <v>1343</v>
      </c>
      <c r="H4739" s="112">
        <v>56401</v>
      </c>
    </row>
    <row r="4740" spans="1:8" ht="15">
      <c r="A4740" s="108" t="s">
        <v>1193</v>
      </c>
      <c r="B4740" s="109">
        <v>40172</v>
      </c>
      <c r="C4740" s="110">
        <v>2009</v>
      </c>
      <c r="D4740" s="111" t="s">
        <v>233</v>
      </c>
      <c r="E4740" s="111">
        <v>4</v>
      </c>
      <c r="F4740" s="111">
        <v>25</v>
      </c>
      <c r="G4740" s="111" t="s">
        <v>1342</v>
      </c>
      <c r="H4740" s="112">
        <v>58041</v>
      </c>
    </row>
    <row r="4741" spans="1:8" ht="15">
      <c r="A4741" s="108" t="s">
        <v>1193</v>
      </c>
      <c r="B4741" s="109">
        <v>40173</v>
      </c>
      <c r="C4741" s="110">
        <v>2009</v>
      </c>
      <c r="D4741" s="111" t="s">
        <v>233</v>
      </c>
      <c r="E4741" s="111">
        <v>4</v>
      </c>
      <c r="F4741" s="111">
        <v>26</v>
      </c>
      <c r="G4741" s="111" t="s">
        <v>278</v>
      </c>
      <c r="H4741" s="112">
        <v>156080</v>
      </c>
    </row>
    <row r="4742" spans="1:8" ht="15">
      <c r="A4742" s="108" t="s">
        <v>1193</v>
      </c>
      <c r="B4742" s="109">
        <v>40174</v>
      </c>
      <c r="C4742" s="110">
        <v>2009</v>
      </c>
      <c r="D4742" s="111" t="s">
        <v>233</v>
      </c>
      <c r="E4742" s="111">
        <v>4</v>
      </c>
      <c r="F4742" s="111">
        <v>27</v>
      </c>
      <c r="G4742" s="111" t="s">
        <v>279</v>
      </c>
      <c r="H4742" s="112">
        <v>62993</v>
      </c>
    </row>
    <row r="4743" spans="1:8" ht="15">
      <c r="A4743" s="108" t="s">
        <v>1193</v>
      </c>
      <c r="B4743" s="109">
        <v>40175</v>
      </c>
      <c r="C4743" s="110">
        <v>2009</v>
      </c>
      <c r="D4743" s="111" t="s">
        <v>233</v>
      </c>
      <c r="E4743" s="111">
        <v>4</v>
      </c>
      <c r="F4743" s="111">
        <v>28</v>
      </c>
      <c r="G4743" s="111" t="s">
        <v>280</v>
      </c>
      <c r="H4743" s="112">
        <v>95379</v>
      </c>
    </row>
    <row r="4744" spans="1:8" ht="15">
      <c r="A4744" s="108" t="s">
        <v>1193</v>
      </c>
      <c r="B4744" s="109">
        <v>40176</v>
      </c>
      <c r="C4744" s="110">
        <v>2009</v>
      </c>
      <c r="D4744" s="111" t="s">
        <v>233</v>
      </c>
      <c r="E4744" s="111">
        <v>5</v>
      </c>
      <c r="F4744" s="111">
        <v>29</v>
      </c>
      <c r="G4744" s="111" t="s">
        <v>281</v>
      </c>
      <c r="H4744" s="112">
        <v>57595</v>
      </c>
    </row>
    <row r="4745" spans="1:8" ht="15">
      <c r="A4745" s="108" t="s">
        <v>1193</v>
      </c>
      <c r="B4745" s="109">
        <v>40177</v>
      </c>
      <c r="C4745" s="110">
        <v>2009</v>
      </c>
      <c r="D4745" s="111" t="s">
        <v>233</v>
      </c>
      <c r="E4745" s="111">
        <v>5</v>
      </c>
      <c r="F4745" s="111">
        <v>30</v>
      </c>
      <c r="G4745" s="111" t="s">
        <v>282</v>
      </c>
      <c r="H4745" s="112">
        <v>154135</v>
      </c>
    </row>
    <row r="4746" spans="1:8" ht="15">
      <c r="A4746" s="108" t="s">
        <v>1193</v>
      </c>
      <c r="B4746" s="109">
        <v>40178</v>
      </c>
      <c r="C4746" s="110">
        <v>2009</v>
      </c>
      <c r="D4746" s="111" t="s">
        <v>233</v>
      </c>
      <c r="E4746" s="111">
        <v>5</v>
      </c>
      <c r="F4746" s="111">
        <v>31</v>
      </c>
      <c r="G4746" s="111" t="s">
        <v>1343</v>
      </c>
      <c r="H4746" s="112">
        <v>86532</v>
      </c>
    </row>
    <row r="4747" spans="1:8" ht="15">
      <c r="A4747" s="108" t="s">
        <v>1190</v>
      </c>
      <c r="B4747" s="109">
        <v>39814</v>
      </c>
      <c r="C4747" s="110">
        <v>2009</v>
      </c>
      <c r="D4747" s="111" t="s">
        <v>1347</v>
      </c>
      <c r="E4747" s="111">
        <v>1</v>
      </c>
      <c r="F4747" s="111">
        <v>1</v>
      </c>
      <c r="G4747" s="111" t="s">
        <v>1342</v>
      </c>
      <c r="H4747" s="112">
        <v>49434</v>
      </c>
    </row>
    <row r="4748" spans="1:8" ht="15">
      <c r="A4748" s="108" t="s">
        <v>1190</v>
      </c>
      <c r="B4748" s="109">
        <v>39815</v>
      </c>
      <c r="C4748" s="110">
        <v>2009</v>
      </c>
      <c r="D4748" s="111" t="s">
        <v>1347</v>
      </c>
      <c r="E4748" s="111">
        <v>1</v>
      </c>
      <c r="F4748" s="111">
        <v>2</v>
      </c>
      <c r="G4748" s="111" t="s">
        <v>278</v>
      </c>
      <c r="H4748" s="112">
        <v>103348</v>
      </c>
    </row>
    <row r="4749" spans="1:8" ht="15">
      <c r="A4749" s="108" t="s">
        <v>1190</v>
      </c>
      <c r="B4749" s="109">
        <v>39816</v>
      </c>
      <c r="C4749" s="110">
        <v>2009</v>
      </c>
      <c r="D4749" s="111" t="s">
        <v>1347</v>
      </c>
      <c r="E4749" s="111">
        <v>1</v>
      </c>
      <c r="F4749" s="111">
        <v>3</v>
      </c>
      <c r="G4749" s="111" t="s">
        <v>279</v>
      </c>
      <c r="H4749" s="112">
        <v>90487</v>
      </c>
    </row>
    <row r="4750" spans="1:8" ht="15">
      <c r="A4750" s="108" t="s">
        <v>1190</v>
      </c>
      <c r="B4750" s="109">
        <v>39817</v>
      </c>
      <c r="C4750" s="110">
        <v>2009</v>
      </c>
      <c r="D4750" s="111" t="s">
        <v>1347</v>
      </c>
      <c r="E4750" s="111">
        <v>1</v>
      </c>
      <c r="F4750" s="111">
        <v>4</v>
      </c>
      <c r="G4750" s="111" t="s">
        <v>280</v>
      </c>
      <c r="H4750" s="112">
        <v>98078</v>
      </c>
    </row>
    <row r="4751" spans="1:8" ht="15">
      <c r="A4751" s="108" t="s">
        <v>1190</v>
      </c>
      <c r="B4751" s="109">
        <v>39818</v>
      </c>
      <c r="C4751" s="110">
        <v>2009</v>
      </c>
      <c r="D4751" s="111" t="s">
        <v>1347</v>
      </c>
      <c r="E4751" s="111">
        <v>1</v>
      </c>
      <c r="F4751" s="111">
        <v>5</v>
      </c>
      <c r="G4751" s="111" t="s">
        <v>281</v>
      </c>
      <c r="H4751" s="112">
        <v>44742</v>
      </c>
    </row>
    <row r="4752" spans="1:8" ht="15">
      <c r="A4752" s="108" t="s">
        <v>1190</v>
      </c>
      <c r="B4752" s="109">
        <v>39819</v>
      </c>
      <c r="C4752" s="110">
        <v>2009</v>
      </c>
      <c r="D4752" s="111" t="s">
        <v>1347</v>
      </c>
      <c r="E4752" s="111">
        <v>1</v>
      </c>
      <c r="F4752" s="111">
        <v>6</v>
      </c>
      <c r="G4752" s="111" t="s">
        <v>282</v>
      </c>
      <c r="H4752" s="112">
        <v>67398</v>
      </c>
    </row>
    <row r="4753" spans="1:8" ht="15">
      <c r="A4753" s="108" t="s">
        <v>1190</v>
      </c>
      <c r="B4753" s="109">
        <v>39820</v>
      </c>
      <c r="C4753" s="110">
        <v>2009</v>
      </c>
      <c r="D4753" s="111" t="s">
        <v>1347</v>
      </c>
      <c r="E4753" s="111">
        <v>1</v>
      </c>
      <c r="F4753" s="111">
        <v>7</v>
      </c>
      <c r="G4753" s="111" t="s">
        <v>1343</v>
      </c>
      <c r="H4753" s="112">
        <v>68160</v>
      </c>
    </row>
    <row r="4754" spans="1:8" ht="15">
      <c r="A4754" s="108" t="s">
        <v>1190</v>
      </c>
      <c r="B4754" s="109">
        <v>39821</v>
      </c>
      <c r="C4754" s="110">
        <v>2009</v>
      </c>
      <c r="D4754" s="111" t="s">
        <v>1347</v>
      </c>
      <c r="E4754" s="111">
        <v>2</v>
      </c>
      <c r="F4754" s="111">
        <v>8</v>
      </c>
      <c r="G4754" s="111" t="s">
        <v>1342</v>
      </c>
      <c r="H4754" s="112">
        <v>133044</v>
      </c>
    </row>
    <row r="4755" spans="1:8" ht="15">
      <c r="A4755" s="108" t="s">
        <v>1190</v>
      </c>
      <c r="B4755" s="109">
        <v>39822</v>
      </c>
      <c r="C4755" s="110">
        <v>2009</v>
      </c>
      <c r="D4755" s="111" t="s">
        <v>1347</v>
      </c>
      <c r="E4755" s="111">
        <v>2</v>
      </c>
      <c r="F4755" s="111">
        <v>9</v>
      </c>
      <c r="G4755" s="111" t="s">
        <v>278</v>
      </c>
      <c r="H4755" s="112">
        <v>122911</v>
      </c>
    </row>
    <row r="4756" spans="1:8" ht="15">
      <c r="A4756" s="108" t="s">
        <v>1190</v>
      </c>
      <c r="B4756" s="109">
        <v>39823</v>
      </c>
      <c r="C4756" s="110">
        <v>2009</v>
      </c>
      <c r="D4756" s="111" t="s">
        <v>1347</v>
      </c>
      <c r="E4756" s="111">
        <v>2</v>
      </c>
      <c r="F4756" s="111">
        <v>10</v>
      </c>
      <c r="G4756" s="111" t="s">
        <v>279</v>
      </c>
      <c r="H4756" s="112">
        <v>102247</v>
      </c>
    </row>
    <row r="4757" spans="1:8" ht="15">
      <c r="A4757" s="108" t="s">
        <v>1190</v>
      </c>
      <c r="B4757" s="109">
        <v>39824</v>
      </c>
      <c r="C4757" s="110">
        <v>2009</v>
      </c>
      <c r="D4757" s="111" t="s">
        <v>1347</v>
      </c>
      <c r="E4757" s="111">
        <v>2</v>
      </c>
      <c r="F4757" s="111">
        <v>11</v>
      </c>
      <c r="G4757" s="111" t="s">
        <v>280</v>
      </c>
      <c r="H4757" s="112">
        <v>142628</v>
      </c>
    </row>
    <row r="4758" spans="1:8" ht="15">
      <c r="A4758" s="108" t="s">
        <v>1190</v>
      </c>
      <c r="B4758" s="109">
        <v>39825</v>
      </c>
      <c r="C4758" s="110">
        <v>2009</v>
      </c>
      <c r="D4758" s="111" t="s">
        <v>1347</v>
      </c>
      <c r="E4758" s="111">
        <v>2</v>
      </c>
      <c r="F4758" s="111">
        <v>12</v>
      </c>
      <c r="G4758" s="111" t="s">
        <v>281</v>
      </c>
      <c r="H4758" s="112">
        <v>143569</v>
      </c>
    </row>
    <row r="4759" spans="1:8" ht="15">
      <c r="A4759" s="108" t="s">
        <v>1190</v>
      </c>
      <c r="B4759" s="109">
        <v>39826</v>
      </c>
      <c r="C4759" s="110">
        <v>2009</v>
      </c>
      <c r="D4759" s="111" t="s">
        <v>1347</v>
      </c>
      <c r="E4759" s="111">
        <v>2</v>
      </c>
      <c r="F4759" s="111">
        <v>13</v>
      </c>
      <c r="G4759" s="111" t="s">
        <v>282</v>
      </c>
      <c r="H4759" s="112">
        <v>120439</v>
      </c>
    </row>
    <row r="4760" spans="1:8" ht="15">
      <c r="A4760" s="108" t="s">
        <v>1190</v>
      </c>
      <c r="B4760" s="109">
        <v>39827</v>
      </c>
      <c r="C4760" s="110">
        <v>2009</v>
      </c>
      <c r="D4760" s="111" t="s">
        <v>1347</v>
      </c>
      <c r="E4760" s="111">
        <v>2</v>
      </c>
      <c r="F4760" s="111">
        <v>14</v>
      </c>
      <c r="G4760" s="111" t="s">
        <v>1343</v>
      </c>
      <c r="H4760" s="112">
        <v>145425</v>
      </c>
    </row>
    <row r="4761" spans="1:8" ht="15">
      <c r="A4761" s="108" t="s">
        <v>1190</v>
      </c>
      <c r="B4761" s="109">
        <v>39828</v>
      </c>
      <c r="C4761" s="110">
        <v>2009</v>
      </c>
      <c r="D4761" s="111" t="s">
        <v>1347</v>
      </c>
      <c r="E4761" s="111">
        <v>3</v>
      </c>
      <c r="F4761" s="111">
        <v>15</v>
      </c>
      <c r="G4761" s="111" t="s">
        <v>1342</v>
      </c>
      <c r="H4761" s="112">
        <v>92831</v>
      </c>
    </row>
    <row r="4762" spans="1:8" ht="15">
      <c r="A4762" s="108" t="s">
        <v>1190</v>
      </c>
      <c r="B4762" s="109">
        <v>39829</v>
      </c>
      <c r="C4762" s="110">
        <v>2009</v>
      </c>
      <c r="D4762" s="111" t="s">
        <v>1347</v>
      </c>
      <c r="E4762" s="111">
        <v>3</v>
      </c>
      <c r="F4762" s="111">
        <v>16</v>
      </c>
      <c r="G4762" s="111" t="s">
        <v>278</v>
      </c>
      <c r="H4762" s="112">
        <v>105281</v>
      </c>
    </row>
    <row r="4763" spans="1:8" ht="15">
      <c r="A4763" s="108" t="s">
        <v>1190</v>
      </c>
      <c r="B4763" s="109">
        <v>39830</v>
      </c>
      <c r="C4763" s="110">
        <v>2009</v>
      </c>
      <c r="D4763" s="111" t="s">
        <v>1347</v>
      </c>
      <c r="E4763" s="111">
        <v>3</v>
      </c>
      <c r="F4763" s="111">
        <v>17</v>
      </c>
      <c r="G4763" s="111" t="s">
        <v>279</v>
      </c>
      <c r="H4763" s="112">
        <v>105280</v>
      </c>
    </row>
    <row r="4764" spans="1:8" ht="15">
      <c r="A4764" s="108" t="s">
        <v>1190</v>
      </c>
      <c r="B4764" s="109">
        <v>39831</v>
      </c>
      <c r="C4764" s="110">
        <v>2009</v>
      </c>
      <c r="D4764" s="111" t="s">
        <v>1347</v>
      </c>
      <c r="E4764" s="111">
        <v>3</v>
      </c>
      <c r="F4764" s="111">
        <v>18</v>
      </c>
      <c r="G4764" s="111" t="s">
        <v>280</v>
      </c>
      <c r="H4764" s="112">
        <v>144089</v>
      </c>
    </row>
    <row r="4765" spans="1:8" ht="15">
      <c r="A4765" s="108" t="s">
        <v>1190</v>
      </c>
      <c r="B4765" s="109">
        <v>39832</v>
      </c>
      <c r="C4765" s="110">
        <v>2009</v>
      </c>
      <c r="D4765" s="111" t="s">
        <v>1347</v>
      </c>
      <c r="E4765" s="111">
        <v>3</v>
      </c>
      <c r="F4765" s="111">
        <v>19</v>
      </c>
      <c r="G4765" s="111" t="s">
        <v>281</v>
      </c>
      <c r="H4765" s="112">
        <v>151040</v>
      </c>
    </row>
    <row r="4766" spans="1:8" ht="15">
      <c r="A4766" s="108" t="s">
        <v>1190</v>
      </c>
      <c r="B4766" s="109">
        <v>39833</v>
      </c>
      <c r="C4766" s="110">
        <v>2009</v>
      </c>
      <c r="D4766" s="111" t="s">
        <v>1347</v>
      </c>
      <c r="E4766" s="111">
        <v>3</v>
      </c>
      <c r="F4766" s="111">
        <v>20</v>
      </c>
      <c r="G4766" s="111" t="s">
        <v>282</v>
      </c>
      <c r="H4766" s="112">
        <v>61491</v>
      </c>
    </row>
    <row r="4767" spans="1:8" ht="15">
      <c r="A4767" s="108" t="s">
        <v>1190</v>
      </c>
      <c r="B4767" s="109">
        <v>39834</v>
      </c>
      <c r="C4767" s="110">
        <v>2009</v>
      </c>
      <c r="D4767" s="111" t="s">
        <v>1347</v>
      </c>
      <c r="E4767" s="111">
        <v>3</v>
      </c>
      <c r="F4767" s="111">
        <v>21</v>
      </c>
      <c r="G4767" s="111" t="s">
        <v>1343</v>
      </c>
      <c r="H4767" s="112">
        <v>75878</v>
      </c>
    </row>
    <row r="4768" spans="1:8" ht="15">
      <c r="A4768" s="108" t="s">
        <v>1190</v>
      </c>
      <c r="B4768" s="109">
        <v>39835</v>
      </c>
      <c r="C4768" s="110">
        <v>2009</v>
      </c>
      <c r="D4768" s="111" t="s">
        <v>1347</v>
      </c>
      <c r="E4768" s="111">
        <v>4</v>
      </c>
      <c r="F4768" s="111">
        <v>22</v>
      </c>
      <c r="G4768" s="111" t="s">
        <v>1342</v>
      </c>
      <c r="H4768" s="112">
        <v>126129</v>
      </c>
    </row>
    <row r="4769" spans="1:8" ht="15">
      <c r="A4769" s="108" t="s">
        <v>1190</v>
      </c>
      <c r="B4769" s="109">
        <v>39836</v>
      </c>
      <c r="C4769" s="110">
        <v>2009</v>
      </c>
      <c r="D4769" s="111" t="s">
        <v>1347</v>
      </c>
      <c r="E4769" s="111">
        <v>4</v>
      </c>
      <c r="F4769" s="111">
        <v>23</v>
      </c>
      <c r="G4769" s="111" t="s">
        <v>278</v>
      </c>
      <c r="H4769" s="112">
        <v>76630</v>
      </c>
    </row>
    <row r="4770" spans="1:8" ht="15">
      <c r="A4770" s="108" t="s">
        <v>1190</v>
      </c>
      <c r="B4770" s="109">
        <v>39837</v>
      </c>
      <c r="C4770" s="110">
        <v>2009</v>
      </c>
      <c r="D4770" s="111" t="s">
        <v>1347</v>
      </c>
      <c r="E4770" s="111">
        <v>4</v>
      </c>
      <c r="F4770" s="111">
        <v>24</v>
      </c>
      <c r="G4770" s="111" t="s">
        <v>279</v>
      </c>
      <c r="H4770" s="112">
        <v>156386</v>
      </c>
    </row>
    <row r="4771" spans="1:8" ht="15">
      <c r="A4771" s="108" t="s">
        <v>1190</v>
      </c>
      <c r="B4771" s="109">
        <v>39838</v>
      </c>
      <c r="C4771" s="110">
        <v>2009</v>
      </c>
      <c r="D4771" s="111" t="s">
        <v>1347</v>
      </c>
      <c r="E4771" s="111">
        <v>4</v>
      </c>
      <c r="F4771" s="111">
        <v>25</v>
      </c>
      <c r="G4771" s="111" t="s">
        <v>280</v>
      </c>
      <c r="H4771" s="112">
        <v>86990</v>
      </c>
    </row>
    <row r="4772" spans="1:8" ht="15">
      <c r="A4772" s="108" t="s">
        <v>1190</v>
      </c>
      <c r="B4772" s="109">
        <v>39839</v>
      </c>
      <c r="C4772" s="110">
        <v>2009</v>
      </c>
      <c r="D4772" s="111" t="s">
        <v>1347</v>
      </c>
      <c r="E4772" s="111">
        <v>4</v>
      </c>
      <c r="F4772" s="111">
        <v>26</v>
      </c>
      <c r="G4772" s="111" t="s">
        <v>281</v>
      </c>
      <c r="H4772" s="112">
        <v>137739</v>
      </c>
    </row>
    <row r="4773" spans="1:8" ht="15">
      <c r="A4773" s="108" t="s">
        <v>1190</v>
      </c>
      <c r="B4773" s="109">
        <v>39840</v>
      </c>
      <c r="C4773" s="110">
        <v>2009</v>
      </c>
      <c r="D4773" s="111" t="s">
        <v>1347</v>
      </c>
      <c r="E4773" s="111">
        <v>4</v>
      </c>
      <c r="F4773" s="111">
        <v>27</v>
      </c>
      <c r="G4773" s="111" t="s">
        <v>282</v>
      </c>
      <c r="H4773" s="112">
        <v>58515</v>
      </c>
    </row>
    <row r="4774" spans="1:8" ht="15">
      <c r="A4774" s="108" t="s">
        <v>1190</v>
      </c>
      <c r="B4774" s="109">
        <v>39841</v>
      </c>
      <c r="C4774" s="110">
        <v>2009</v>
      </c>
      <c r="D4774" s="111" t="s">
        <v>1347</v>
      </c>
      <c r="E4774" s="111">
        <v>4</v>
      </c>
      <c r="F4774" s="111">
        <v>28</v>
      </c>
      <c r="G4774" s="111" t="s">
        <v>1343</v>
      </c>
      <c r="H4774" s="112">
        <v>48474</v>
      </c>
    </row>
    <row r="4775" spans="1:8" ht="15">
      <c r="A4775" s="108" t="s">
        <v>1190</v>
      </c>
      <c r="B4775" s="109">
        <v>39842</v>
      </c>
      <c r="C4775" s="110">
        <v>2009</v>
      </c>
      <c r="D4775" s="111" t="s">
        <v>1347</v>
      </c>
      <c r="E4775" s="111">
        <v>5</v>
      </c>
      <c r="F4775" s="111">
        <v>29</v>
      </c>
      <c r="G4775" s="111" t="s">
        <v>1342</v>
      </c>
      <c r="H4775" s="112">
        <v>44716</v>
      </c>
    </row>
    <row r="4776" spans="1:8" ht="15">
      <c r="A4776" s="108" t="s">
        <v>1190</v>
      </c>
      <c r="B4776" s="109">
        <v>39843</v>
      </c>
      <c r="C4776" s="110">
        <v>2009</v>
      </c>
      <c r="D4776" s="111" t="s">
        <v>1347</v>
      </c>
      <c r="E4776" s="111">
        <v>5</v>
      </c>
      <c r="F4776" s="111">
        <v>30</v>
      </c>
      <c r="G4776" s="111" t="s">
        <v>278</v>
      </c>
      <c r="H4776" s="112">
        <v>132864</v>
      </c>
    </row>
    <row r="4777" spans="1:8" ht="15">
      <c r="A4777" s="108" t="s">
        <v>1190</v>
      </c>
      <c r="B4777" s="109">
        <v>39844</v>
      </c>
      <c r="C4777" s="110">
        <v>2009</v>
      </c>
      <c r="D4777" s="111" t="s">
        <v>1347</v>
      </c>
      <c r="E4777" s="111">
        <v>5</v>
      </c>
      <c r="F4777" s="111">
        <v>31</v>
      </c>
      <c r="G4777" s="111" t="s">
        <v>279</v>
      </c>
      <c r="H4777" s="112">
        <v>73991</v>
      </c>
    </row>
    <row r="4778" spans="1:8" ht="15">
      <c r="A4778" s="108" t="s">
        <v>1190</v>
      </c>
      <c r="B4778" s="109">
        <v>39845</v>
      </c>
      <c r="C4778" s="110">
        <v>2009</v>
      </c>
      <c r="D4778" s="111" t="s">
        <v>223</v>
      </c>
      <c r="E4778" s="111">
        <v>1</v>
      </c>
      <c r="F4778" s="111">
        <v>1</v>
      </c>
      <c r="G4778" s="111" t="s">
        <v>280</v>
      </c>
      <c r="H4778" s="112">
        <v>103168</v>
      </c>
    </row>
    <row r="4779" spans="1:8" ht="15">
      <c r="A4779" s="108" t="s">
        <v>1190</v>
      </c>
      <c r="B4779" s="109">
        <v>39846</v>
      </c>
      <c r="C4779" s="110">
        <v>2009</v>
      </c>
      <c r="D4779" s="111" t="s">
        <v>223</v>
      </c>
      <c r="E4779" s="111">
        <v>1</v>
      </c>
      <c r="F4779" s="111">
        <v>2</v>
      </c>
      <c r="G4779" s="111" t="s">
        <v>281</v>
      </c>
      <c r="H4779" s="112">
        <v>90583</v>
      </c>
    </row>
    <row r="4780" spans="1:8" ht="15">
      <c r="A4780" s="108" t="s">
        <v>1190</v>
      </c>
      <c r="B4780" s="109">
        <v>39847</v>
      </c>
      <c r="C4780" s="110">
        <v>2009</v>
      </c>
      <c r="D4780" s="111" t="s">
        <v>223</v>
      </c>
      <c r="E4780" s="111">
        <v>1</v>
      </c>
      <c r="F4780" s="111">
        <v>3</v>
      </c>
      <c r="G4780" s="111" t="s">
        <v>282</v>
      </c>
      <c r="H4780" s="112">
        <v>109562</v>
      </c>
    </row>
    <row r="4781" spans="1:8" ht="15">
      <c r="A4781" s="108" t="s">
        <v>1190</v>
      </c>
      <c r="B4781" s="109">
        <v>39848</v>
      </c>
      <c r="C4781" s="110">
        <v>2009</v>
      </c>
      <c r="D4781" s="111" t="s">
        <v>223</v>
      </c>
      <c r="E4781" s="111">
        <v>1</v>
      </c>
      <c r="F4781" s="111">
        <v>4</v>
      </c>
      <c r="G4781" s="111" t="s">
        <v>1343</v>
      </c>
      <c r="H4781" s="112">
        <v>58209</v>
      </c>
    </row>
    <row r="4782" spans="1:8" ht="15">
      <c r="A4782" s="108" t="s">
        <v>1190</v>
      </c>
      <c r="B4782" s="109">
        <v>39849</v>
      </c>
      <c r="C4782" s="110">
        <v>2009</v>
      </c>
      <c r="D4782" s="111" t="s">
        <v>223</v>
      </c>
      <c r="E4782" s="111">
        <v>1</v>
      </c>
      <c r="F4782" s="111">
        <v>5</v>
      </c>
      <c r="G4782" s="111" t="s">
        <v>1342</v>
      </c>
      <c r="H4782" s="112">
        <v>128784</v>
      </c>
    </row>
    <row r="4783" spans="1:8" ht="15">
      <c r="A4783" s="108" t="s">
        <v>1190</v>
      </c>
      <c r="B4783" s="109">
        <v>39850</v>
      </c>
      <c r="C4783" s="110">
        <v>2009</v>
      </c>
      <c r="D4783" s="111" t="s">
        <v>223</v>
      </c>
      <c r="E4783" s="111">
        <v>1</v>
      </c>
      <c r="F4783" s="111">
        <v>6</v>
      </c>
      <c r="G4783" s="111" t="s">
        <v>278</v>
      </c>
      <c r="H4783" s="112">
        <v>54525</v>
      </c>
    </row>
    <row r="4784" spans="1:8" ht="15">
      <c r="A4784" s="108" t="s">
        <v>1190</v>
      </c>
      <c r="B4784" s="109">
        <v>39851</v>
      </c>
      <c r="C4784" s="110">
        <v>2009</v>
      </c>
      <c r="D4784" s="111" t="s">
        <v>223</v>
      </c>
      <c r="E4784" s="111">
        <v>1</v>
      </c>
      <c r="F4784" s="111">
        <v>7</v>
      </c>
      <c r="G4784" s="111" t="s">
        <v>279</v>
      </c>
      <c r="H4784" s="112">
        <v>58703</v>
      </c>
    </row>
    <row r="4785" spans="1:8" ht="15">
      <c r="A4785" s="108" t="s">
        <v>1190</v>
      </c>
      <c r="B4785" s="109">
        <v>39852</v>
      </c>
      <c r="C4785" s="110">
        <v>2009</v>
      </c>
      <c r="D4785" s="111" t="s">
        <v>223</v>
      </c>
      <c r="E4785" s="111">
        <v>2</v>
      </c>
      <c r="F4785" s="111">
        <v>8</v>
      </c>
      <c r="G4785" s="111" t="s">
        <v>280</v>
      </c>
      <c r="H4785" s="112">
        <v>73164</v>
      </c>
    </row>
    <row r="4786" spans="1:8" ht="15">
      <c r="A4786" s="108" t="s">
        <v>1190</v>
      </c>
      <c r="B4786" s="109">
        <v>39853</v>
      </c>
      <c r="C4786" s="110">
        <v>2009</v>
      </c>
      <c r="D4786" s="111" t="s">
        <v>223</v>
      </c>
      <c r="E4786" s="111">
        <v>2</v>
      </c>
      <c r="F4786" s="111">
        <v>9</v>
      </c>
      <c r="G4786" s="111" t="s">
        <v>281</v>
      </c>
      <c r="H4786" s="112">
        <v>123537</v>
      </c>
    </row>
    <row r="4787" spans="1:8" ht="15">
      <c r="A4787" s="108" t="s">
        <v>1190</v>
      </c>
      <c r="B4787" s="109">
        <v>39854</v>
      </c>
      <c r="C4787" s="110">
        <v>2009</v>
      </c>
      <c r="D4787" s="111" t="s">
        <v>223</v>
      </c>
      <c r="E4787" s="111">
        <v>2</v>
      </c>
      <c r="F4787" s="111">
        <v>10</v>
      </c>
      <c r="G4787" s="111" t="s">
        <v>282</v>
      </c>
      <c r="H4787" s="112">
        <v>84161</v>
      </c>
    </row>
    <row r="4788" spans="1:8" ht="15">
      <c r="A4788" s="108" t="s">
        <v>1190</v>
      </c>
      <c r="B4788" s="109">
        <v>39855</v>
      </c>
      <c r="C4788" s="110">
        <v>2009</v>
      </c>
      <c r="D4788" s="111" t="s">
        <v>223</v>
      </c>
      <c r="E4788" s="111">
        <v>2</v>
      </c>
      <c r="F4788" s="111">
        <v>11</v>
      </c>
      <c r="G4788" s="111" t="s">
        <v>1343</v>
      </c>
      <c r="H4788" s="112">
        <v>129595</v>
      </c>
    </row>
    <row r="4789" spans="1:8" ht="15">
      <c r="A4789" s="108" t="s">
        <v>1190</v>
      </c>
      <c r="B4789" s="109">
        <v>39856</v>
      </c>
      <c r="C4789" s="110">
        <v>2009</v>
      </c>
      <c r="D4789" s="111" t="s">
        <v>223</v>
      </c>
      <c r="E4789" s="111">
        <v>2</v>
      </c>
      <c r="F4789" s="111">
        <v>12</v>
      </c>
      <c r="G4789" s="111" t="s">
        <v>1342</v>
      </c>
      <c r="H4789" s="112">
        <v>143489</v>
      </c>
    </row>
    <row r="4790" spans="1:8" ht="15">
      <c r="A4790" s="108" t="s">
        <v>1190</v>
      </c>
      <c r="B4790" s="109">
        <v>39857</v>
      </c>
      <c r="C4790" s="110">
        <v>2009</v>
      </c>
      <c r="D4790" s="111" t="s">
        <v>223</v>
      </c>
      <c r="E4790" s="111">
        <v>2</v>
      </c>
      <c r="F4790" s="111">
        <v>13</v>
      </c>
      <c r="G4790" s="111" t="s">
        <v>278</v>
      </c>
      <c r="H4790" s="112">
        <v>50095</v>
      </c>
    </row>
    <row r="4791" spans="1:8" ht="15">
      <c r="A4791" s="108" t="s">
        <v>1190</v>
      </c>
      <c r="B4791" s="109">
        <v>39858</v>
      </c>
      <c r="C4791" s="110">
        <v>2009</v>
      </c>
      <c r="D4791" s="111" t="s">
        <v>223</v>
      </c>
      <c r="E4791" s="111">
        <v>2</v>
      </c>
      <c r="F4791" s="111">
        <v>14</v>
      </c>
      <c r="G4791" s="111" t="s">
        <v>279</v>
      </c>
      <c r="H4791" s="112">
        <v>116097</v>
      </c>
    </row>
    <row r="4792" spans="1:8" ht="15">
      <c r="A4792" s="108" t="s">
        <v>1190</v>
      </c>
      <c r="B4792" s="109">
        <v>39859</v>
      </c>
      <c r="C4792" s="110">
        <v>2009</v>
      </c>
      <c r="D4792" s="111" t="s">
        <v>223</v>
      </c>
      <c r="E4792" s="111">
        <v>3</v>
      </c>
      <c r="F4792" s="111">
        <v>15</v>
      </c>
      <c r="G4792" s="111" t="s">
        <v>280</v>
      </c>
      <c r="H4792" s="112">
        <v>94728</v>
      </c>
    </row>
    <row r="4793" spans="1:8" ht="15">
      <c r="A4793" s="108" t="s">
        <v>1190</v>
      </c>
      <c r="B4793" s="109">
        <v>39860</v>
      </c>
      <c r="C4793" s="110">
        <v>2009</v>
      </c>
      <c r="D4793" s="111" t="s">
        <v>223</v>
      </c>
      <c r="E4793" s="111">
        <v>3</v>
      </c>
      <c r="F4793" s="111">
        <v>16</v>
      </c>
      <c r="G4793" s="111" t="s">
        <v>281</v>
      </c>
      <c r="H4793" s="112">
        <v>54275</v>
      </c>
    </row>
    <row r="4794" spans="1:8" ht="15">
      <c r="A4794" s="108" t="s">
        <v>1190</v>
      </c>
      <c r="B4794" s="109">
        <v>39861</v>
      </c>
      <c r="C4794" s="110">
        <v>2009</v>
      </c>
      <c r="D4794" s="111" t="s">
        <v>223</v>
      </c>
      <c r="E4794" s="111">
        <v>3</v>
      </c>
      <c r="F4794" s="111">
        <v>17</v>
      </c>
      <c r="G4794" s="111" t="s">
        <v>282</v>
      </c>
      <c r="H4794" s="112">
        <v>73367</v>
      </c>
    </row>
    <row r="4795" spans="1:8" ht="15">
      <c r="A4795" s="108" t="s">
        <v>1190</v>
      </c>
      <c r="B4795" s="109">
        <v>39862</v>
      </c>
      <c r="C4795" s="110">
        <v>2009</v>
      </c>
      <c r="D4795" s="111" t="s">
        <v>223</v>
      </c>
      <c r="E4795" s="111">
        <v>3</v>
      </c>
      <c r="F4795" s="111">
        <v>18</v>
      </c>
      <c r="G4795" s="111" t="s">
        <v>1343</v>
      </c>
      <c r="H4795" s="112">
        <v>152721</v>
      </c>
    </row>
    <row r="4796" spans="1:8" ht="15">
      <c r="A4796" s="108" t="s">
        <v>1190</v>
      </c>
      <c r="B4796" s="109">
        <v>39863</v>
      </c>
      <c r="C4796" s="110">
        <v>2009</v>
      </c>
      <c r="D4796" s="111" t="s">
        <v>223</v>
      </c>
      <c r="E4796" s="111">
        <v>3</v>
      </c>
      <c r="F4796" s="111">
        <v>19</v>
      </c>
      <c r="G4796" s="111" t="s">
        <v>1342</v>
      </c>
      <c r="H4796" s="112">
        <v>54743</v>
      </c>
    </row>
    <row r="4797" spans="1:8" ht="15">
      <c r="A4797" s="108" t="s">
        <v>1190</v>
      </c>
      <c r="B4797" s="109">
        <v>39864</v>
      </c>
      <c r="C4797" s="110">
        <v>2009</v>
      </c>
      <c r="D4797" s="111" t="s">
        <v>223</v>
      </c>
      <c r="E4797" s="111">
        <v>3</v>
      </c>
      <c r="F4797" s="111">
        <v>20</v>
      </c>
      <c r="G4797" s="111" t="s">
        <v>278</v>
      </c>
      <c r="H4797" s="112">
        <v>49039</v>
      </c>
    </row>
    <row r="4798" spans="1:8" ht="15">
      <c r="A4798" s="108" t="s">
        <v>1190</v>
      </c>
      <c r="B4798" s="109">
        <v>39865</v>
      </c>
      <c r="C4798" s="110">
        <v>2009</v>
      </c>
      <c r="D4798" s="111" t="s">
        <v>223</v>
      </c>
      <c r="E4798" s="111">
        <v>3</v>
      </c>
      <c r="F4798" s="111">
        <v>21</v>
      </c>
      <c r="G4798" s="111" t="s">
        <v>279</v>
      </c>
      <c r="H4798" s="112">
        <v>70362</v>
      </c>
    </row>
    <row r="4799" spans="1:8" ht="15">
      <c r="A4799" s="108" t="s">
        <v>1190</v>
      </c>
      <c r="B4799" s="109">
        <v>39866</v>
      </c>
      <c r="C4799" s="110">
        <v>2009</v>
      </c>
      <c r="D4799" s="111" t="s">
        <v>223</v>
      </c>
      <c r="E4799" s="111">
        <v>4</v>
      </c>
      <c r="F4799" s="111">
        <v>22</v>
      </c>
      <c r="G4799" s="111" t="s">
        <v>280</v>
      </c>
      <c r="H4799" s="112">
        <v>88286</v>
      </c>
    </row>
    <row r="4800" spans="1:8" ht="15">
      <c r="A4800" s="108" t="s">
        <v>1190</v>
      </c>
      <c r="B4800" s="109">
        <v>39867</v>
      </c>
      <c r="C4800" s="110">
        <v>2009</v>
      </c>
      <c r="D4800" s="111" t="s">
        <v>223</v>
      </c>
      <c r="E4800" s="111">
        <v>4</v>
      </c>
      <c r="F4800" s="111">
        <v>23</v>
      </c>
      <c r="G4800" s="111" t="s">
        <v>281</v>
      </c>
      <c r="H4800" s="112">
        <v>17975</v>
      </c>
    </row>
    <row r="4801" spans="1:8" ht="15">
      <c r="A4801" s="108" t="s">
        <v>1190</v>
      </c>
      <c r="B4801" s="109">
        <v>39868</v>
      </c>
      <c r="C4801" s="110">
        <v>2009</v>
      </c>
      <c r="D4801" s="111" t="s">
        <v>223</v>
      </c>
      <c r="E4801" s="111">
        <v>4</v>
      </c>
      <c r="F4801" s="111">
        <v>24</v>
      </c>
      <c r="G4801" s="111" t="s">
        <v>282</v>
      </c>
      <c r="H4801" s="112">
        <v>51049</v>
      </c>
    </row>
    <row r="4802" spans="1:8" ht="15">
      <c r="A4802" s="108" t="s">
        <v>1190</v>
      </c>
      <c r="B4802" s="109">
        <v>39869</v>
      </c>
      <c r="C4802" s="110">
        <v>2009</v>
      </c>
      <c r="D4802" s="111" t="s">
        <v>223</v>
      </c>
      <c r="E4802" s="111">
        <v>4</v>
      </c>
      <c r="F4802" s="111">
        <v>25</v>
      </c>
      <c r="G4802" s="111" t="s">
        <v>1343</v>
      </c>
      <c r="H4802" s="112">
        <v>88530</v>
      </c>
    </row>
    <row r="4803" spans="1:8" ht="15">
      <c r="A4803" s="108" t="s">
        <v>1190</v>
      </c>
      <c r="B4803" s="109">
        <v>39870</v>
      </c>
      <c r="C4803" s="110">
        <v>2009</v>
      </c>
      <c r="D4803" s="111" t="s">
        <v>223</v>
      </c>
      <c r="E4803" s="111">
        <v>4</v>
      </c>
      <c r="F4803" s="111">
        <v>26</v>
      </c>
      <c r="G4803" s="111" t="s">
        <v>1342</v>
      </c>
      <c r="H4803" s="112">
        <v>75308</v>
      </c>
    </row>
    <row r="4804" spans="1:8" ht="15">
      <c r="A4804" s="108" t="s">
        <v>1190</v>
      </c>
      <c r="B4804" s="109">
        <v>39871</v>
      </c>
      <c r="C4804" s="110">
        <v>2009</v>
      </c>
      <c r="D4804" s="111" t="s">
        <v>223</v>
      </c>
      <c r="E4804" s="111">
        <v>4</v>
      </c>
      <c r="F4804" s="111">
        <v>27</v>
      </c>
      <c r="G4804" s="111" t="s">
        <v>278</v>
      </c>
      <c r="H4804" s="112">
        <v>32300</v>
      </c>
    </row>
    <row r="4805" spans="1:8" ht="15">
      <c r="A4805" s="108" t="s">
        <v>1190</v>
      </c>
      <c r="B4805" s="109">
        <v>39872</v>
      </c>
      <c r="C4805" s="110">
        <v>2009</v>
      </c>
      <c r="D4805" s="111" t="s">
        <v>223</v>
      </c>
      <c r="E4805" s="111">
        <v>4</v>
      </c>
      <c r="F4805" s="111">
        <v>28</v>
      </c>
      <c r="G4805" s="111" t="s">
        <v>279</v>
      </c>
      <c r="H4805" s="112">
        <v>36793</v>
      </c>
    </row>
    <row r="4806" spans="1:8" ht="15">
      <c r="A4806" s="108" t="s">
        <v>1190</v>
      </c>
      <c r="B4806" s="109">
        <v>39873</v>
      </c>
      <c r="C4806" s="110">
        <v>2009</v>
      </c>
      <c r="D4806" s="111" t="s">
        <v>224</v>
      </c>
      <c r="E4806" s="111">
        <v>1</v>
      </c>
      <c r="F4806" s="111">
        <v>1</v>
      </c>
      <c r="G4806" s="111" t="s">
        <v>280</v>
      </c>
      <c r="H4806" s="112">
        <v>40031</v>
      </c>
    </row>
    <row r="4807" spans="1:8" ht="15">
      <c r="A4807" s="108" t="s">
        <v>1190</v>
      </c>
      <c r="B4807" s="109">
        <v>39874</v>
      </c>
      <c r="C4807" s="110">
        <v>2009</v>
      </c>
      <c r="D4807" s="111" t="s">
        <v>224</v>
      </c>
      <c r="E4807" s="111">
        <v>1</v>
      </c>
      <c r="F4807" s="111">
        <v>2</v>
      </c>
      <c r="G4807" s="111" t="s">
        <v>281</v>
      </c>
      <c r="H4807" s="112">
        <v>82126</v>
      </c>
    </row>
    <row r="4808" spans="1:8" ht="15">
      <c r="A4808" s="108" t="s">
        <v>1190</v>
      </c>
      <c r="B4808" s="109">
        <v>39875</v>
      </c>
      <c r="C4808" s="110">
        <v>2009</v>
      </c>
      <c r="D4808" s="111" t="s">
        <v>224</v>
      </c>
      <c r="E4808" s="111">
        <v>1</v>
      </c>
      <c r="F4808" s="111">
        <v>3</v>
      </c>
      <c r="G4808" s="111" t="s">
        <v>282</v>
      </c>
      <c r="H4808" s="112">
        <v>67698</v>
      </c>
    </row>
    <row r="4809" spans="1:8" ht="15">
      <c r="A4809" s="108" t="s">
        <v>1190</v>
      </c>
      <c r="B4809" s="109">
        <v>39876</v>
      </c>
      <c r="C4809" s="110">
        <v>2009</v>
      </c>
      <c r="D4809" s="111" t="s">
        <v>224</v>
      </c>
      <c r="E4809" s="111">
        <v>1</v>
      </c>
      <c r="F4809" s="111">
        <v>4</v>
      </c>
      <c r="G4809" s="111" t="s">
        <v>1343</v>
      </c>
      <c r="H4809" s="112">
        <v>27861</v>
      </c>
    </row>
    <row r="4810" spans="1:8" ht="15">
      <c r="A4810" s="108" t="s">
        <v>1190</v>
      </c>
      <c r="B4810" s="109">
        <v>39877</v>
      </c>
      <c r="C4810" s="110">
        <v>2009</v>
      </c>
      <c r="D4810" s="111" t="s">
        <v>224</v>
      </c>
      <c r="E4810" s="111">
        <v>1</v>
      </c>
      <c r="F4810" s="111">
        <v>5</v>
      </c>
      <c r="G4810" s="111" t="s">
        <v>1342</v>
      </c>
      <c r="H4810" s="112">
        <v>47474</v>
      </c>
    </row>
    <row r="4811" spans="1:8" ht="15">
      <c r="A4811" s="108" t="s">
        <v>1190</v>
      </c>
      <c r="B4811" s="109">
        <v>39878</v>
      </c>
      <c r="C4811" s="110">
        <v>2009</v>
      </c>
      <c r="D4811" s="111" t="s">
        <v>224</v>
      </c>
      <c r="E4811" s="111">
        <v>1</v>
      </c>
      <c r="F4811" s="111">
        <v>6</v>
      </c>
      <c r="G4811" s="111" t="s">
        <v>278</v>
      </c>
      <c r="H4811" s="112">
        <v>84317</v>
      </c>
    </row>
    <row r="4812" spans="1:8" ht="15">
      <c r="A4812" s="108" t="s">
        <v>1190</v>
      </c>
      <c r="B4812" s="109">
        <v>39879</v>
      </c>
      <c r="C4812" s="110">
        <v>2009</v>
      </c>
      <c r="D4812" s="111" t="s">
        <v>224</v>
      </c>
      <c r="E4812" s="111">
        <v>1</v>
      </c>
      <c r="F4812" s="111">
        <v>7</v>
      </c>
      <c r="G4812" s="111" t="s">
        <v>279</v>
      </c>
      <c r="H4812" s="112">
        <v>15535</v>
      </c>
    </row>
    <row r="4813" spans="1:8" ht="15">
      <c r="A4813" s="108" t="s">
        <v>1190</v>
      </c>
      <c r="B4813" s="109">
        <v>39880</v>
      </c>
      <c r="C4813" s="110">
        <v>2009</v>
      </c>
      <c r="D4813" s="111" t="s">
        <v>224</v>
      </c>
      <c r="E4813" s="111">
        <v>2</v>
      </c>
      <c r="F4813" s="111">
        <v>8</v>
      </c>
      <c r="G4813" s="111" t="s">
        <v>280</v>
      </c>
      <c r="H4813" s="112">
        <v>87793</v>
      </c>
    </row>
    <row r="4814" spans="1:8" ht="15">
      <c r="A4814" s="108" t="s">
        <v>1190</v>
      </c>
      <c r="B4814" s="109">
        <v>39881</v>
      </c>
      <c r="C4814" s="110">
        <v>2009</v>
      </c>
      <c r="D4814" s="111" t="s">
        <v>224</v>
      </c>
      <c r="E4814" s="111">
        <v>2</v>
      </c>
      <c r="F4814" s="111">
        <v>9</v>
      </c>
      <c r="G4814" s="111" t="s">
        <v>281</v>
      </c>
      <c r="H4814" s="112">
        <v>22524</v>
      </c>
    </row>
    <row r="4815" spans="1:8" ht="15">
      <c r="A4815" s="108" t="s">
        <v>1190</v>
      </c>
      <c r="B4815" s="109">
        <v>39882</v>
      </c>
      <c r="C4815" s="110">
        <v>2009</v>
      </c>
      <c r="D4815" s="111" t="s">
        <v>224</v>
      </c>
      <c r="E4815" s="111">
        <v>2</v>
      </c>
      <c r="F4815" s="111">
        <v>10</v>
      </c>
      <c r="G4815" s="111" t="s">
        <v>282</v>
      </c>
      <c r="H4815" s="112">
        <v>31982</v>
      </c>
    </row>
    <row r="4816" spans="1:8" ht="15">
      <c r="A4816" s="108" t="s">
        <v>1190</v>
      </c>
      <c r="B4816" s="109">
        <v>39883</v>
      </c>
      <c r="C4816" s="110">
        <v>2009</v>
      </c>
      <c r="D4816" s="111" t="s">
        <v>224</v>
      </c>
      <c r="E4816" s="111">
        <v>2</v>
      </c>
      <c r="F4816" s="111">
        <v>11</v>
      </c>
      <c r="G4816" s="111" t="s">
        <v>1343</v>
      </c>
      <c r="H4816" s="112">
        <v>22821</v>
      </c>
    </row>
    <row r="4817" spans="1:8" ht="15">
      <c r="A4817" s="108" t="s">
        <v>1190</v>
      </c>
      <c r="B4817" s="109">
        <v>39884</v>
      </c>
      <c r="C4817" s="110">
        <v>2009</v>
      </c>
      <c r="D4817" s="111" t="s">
        <v>224</v>
      </c>
      <c r="E4817" s="111">
        <v>2</v>
      </c>
      <c r="F4817" s="111">
        <v>12</v>
      </c>
      <c r="G4817" s="111" t="s">
        <v>1342</v>
      </c>
      <c r="H4817" s="112">
        <v>60867</v>
      </c>
    </row>
    <row r="4818" spans="1:8" ht="15">
      <c r="A4818" s="108" t="s">
        <v>1190</v>
      </c>
      <c r="B4818" s="109">
        <v>39885</v>
      </c>
      <c r="C4818" s="110">
        <v>2009</v>
      </c>
      <c r="D4818" s="111" t="s">
        <v>224</v>
      </c>
      <c r="E4818" s="111">
        <v>2</v>
      </c>
      <c r="F4818" s="111">
        <v>13</v>
      </c>
      <c r="G4818" s="111" t="s">
        <v>278</v>
      </c>
      <c r="H4818" s="112">
        <v>59302</v>
      </c>
    </row>
    <row r="4819" spans="1:8" ht="15">
      <c r="A4819" s="108" t="s">
        <v>1190</v>
      </c>
      <c r="B4819" s="109">
        <v>39886</v>
      </c>
      <c r="C4819" s="110">
        <v>2009</v>
      </c>
      <c r="D4819" s="111" t="s">
        <v>224</v>
      </c>
      <c r="E4819" s="111">
        <v>2</v>
      </c>
      <c r="F4819" s="111">
        <v>14</v>
      </c>
      <c r="G4819" s="111" t="s">
        <v>279</v>
      </c>
      <c r="H4819" s="112">
        <v>62216</v>
      </c>
    </row>
    <row r="4820" spans="1:8" ht="15">
      <c r="A4820" s="108" t="s">
        <v>1190</v>
      </c>
      <c r="B4820" s="109">
        <v>39887</v>
      </c>
      <c r="C4820" s="110">
        <v>2009</v>
      </c>
      <c r="D4820" s="111" t="s">
        <v>224</v>
      </c>
      <c r="E4820" s="111">
        <v>3</v>
      </c>
      <c r="F4820" s="111">
        <v>15</v>
      </c>
      <c r="G4820" s="111" t="s">
        <v>280</v>
      </c>
      <c r="H4820" s="112">
        <v>49183</v>
      </c>
    </row>
    <row r="4821" spans="1:8" ht="15">
      <c r="A4821" s="108" t="s">
        <v>1190</v>
      </c>
      <c r="B4821" s="109">
        <v>39888</v>
      </c>
      <c r="C4821" s="110">
        <v>2009</v>
      </c>
      <c r="D4821" s="111" t="s">
        <v>224</v>
      </c>
      <c r="E4821" s="111">
        <v>3</v>
      </c>
      <c r="F4821" s="111">
        <v>16</v>
      </c>
      <c r="G4821" s="111" t="s">
        <v>281</v>
      </c>
      <c r="H4821" s="112">
        <v>20288</v>
      </c>
    </row>
    <row r="4822" spans="1:8" ht="15">
      <c r="A4822" s="108" t="s">
        <v>1190</v>
      </c>
      <c r="B4822" s="109">
        <v>39889</v>
      </c>
      <c r="C4822" s="110">
        <v>2009</v>
      </c>
      <c r="D4822" s="111" t="s">
        <v>224</v>
      </c>
      <c r="E4822" s="111">
        <v>3</v>
      </c>
      <c r="F4822" s="111">
        <v>17</v>
      </c>
      <c r="G4822" s="111" t="s">
        <v>282</v>
      </c>
      <c r="H4822" s="112">
        <v>28035</v>
      </c>
    </row>
    <row r="4823" spans="1:8" ht="15">
      <c r="A4823" s="108" t="s">
        <v>1190</v>
      </c>
      <c r="B4823" s="109">
        <v>39890</v>
      </c>
      <c r="C4823" s="110">
        <v>2009</v>
      </c>
      <c r="D4823" s="111" t="s">
        <v>224</v>
      </c>
      <c r="E4823" s="111">
        <v>3</v>
      </c>
      <c r="F4823" s="111">
        <v>18</v>
      </c>
      <c r="G4823" s="111" t="s">
        <v>1343</v>
      </c>
      <c r="H4823" s="112">
        <v>49705</v>
      </c>
    </row>
    <row r="4824" spans="1:8" ht="15">
      <c r="A4824" s="108" t="s">
        <v>1190</v>
      </c>
      <c r="B4824" s="109">
        <v>39891</v>
      </c>
      <c r="C4824" s="110">
        <v>2009</v>
      </c>
      <c r="D4824" s="111" t="s">
        <v>224</v>
      </c>
      <c r="E4824" s="111">
        <v>3</v>
      </c>
      <c r="F4824" s="111">
        <v>19</v>
      </c>
      <c r="G4824" s="111" t="s">
        <v>1342</v>
      </c>
      <c r="H4824" s="112">
        <v>30830</v>
      </c>
    </row>
    <row r="4825" spans="1:8" ht="15">
      <c r="A4825" s="108" t="s">
        <v>1190</v>
      </c>
      <c r="B4825" s="109">
        <v>39892</v>
      </c>
      <c r="C4825" s="110">
        <v>2009</v>
      </c>
      <c r="D4825" s="111" t="s">
        <v>224</v>
      </c>
      <c r="E4825" s="111">
        <v>3</v>
      </c>
      <c r="F4825" s="111">
        <v>20</v>
      </c>
      <c r="G4825" s="111" t="s">
        <v>278</v>
      </c>
      <c r="H4825" s="112">
        <v>78366</v>
      </c>
    </row>
    <row r="4826" spans="1:8" ht="15">
      <c r="A4826" s="108" t="s">
        <v>1190</v>
      </c>
      <c r="B4826" s="109">
        <v>39893</v>
      </c>
      <c r="C4826" s="110">
        <v>2009</v>
      </c>
      <c r="D4826" s="111" t="s">
        <v>224</v>
      </c>
      <c r="E4826" s="111">
        <v>3</v>
      </c>
      <c r="F4826" s="111">
        <v>21</v>
      </c>
      <c r="G4826" s="111" t="s">
        <v>279</v>
      </c>
      <c r="H4826" s="112">
        <v>54387</v>
      </c>
    </row>
    <row r="4827" spans="1:8" ht="15">
      <c r="A4827" s="108" t="s">
        <v>1190</v>
      </c>
      <c r="B4827" s="109">
        <v>39894</v>
      </c>
      <c r="C4827" s="110">
        <v>2009</v>
      </c>
      <c r="D4827" s="111" t="s">
        <v>224</v>
      </c>
      <c r="E4827" s="111">
        <v>4</v>
      </c>
      <c r="F4827" s="111">
        <v>22</v>
      </c>
      <c r="G4827" s="111" t="s">
        <v>280</v>
      </c>
      <c r="H4827" s="112">
        <v>43430</v>
      </c>
    </row>
    <row r="4828" spans="1:8" ht="15">
      <c r="A4828" s="108" t="s">
        <v>1190</v>
      </c>
      <c r="B4828" s="109">
        <v>39895</v>
      </c>
      <c r="C4828" s="110">
        <v>2009</v>
      </c>
      <c r="D4828" s="111" t="s">
        <v>224</v>
      </c>
      <c r="E4828" s="111">
        <v>4</v>
      </c>
      <c r="F4828" s="111">
        <v>23</v>
      </c>
      <c r="G4828" s="111" t="s">
        <v>281</v>
      </c>
      <c r="H4828" s="112">
        <v>77614</v>
      </c>
    </row>
    <row r="4829" spans="1:8" ht="15">
      <c r="A4829" s="108" t="s">
        <v>1190</v>
      </c>
      <c r="B4829" s="109">
        <v>39896</v>
      </c>
      <c r="C4829" s="110">
        <v>2009</v>
      </c>
      <c r="D4829" s="111" t="s">
        <v>224</v>
      </c>
      <c r="E4829" s="111">
        <v>4</v>
      </c>
      <c r="F4829" s="111">
        <v>24</v>
      </c>
      <c r="G4829" s="111" t="s">
        <v>282</v>
      </c>
      <c r="H4829" s="112">
        <v>62379</v>
      </c>
    </row>
    <row r="4830" spans="1:8" ht="15">
      <c r="A4830" s="108" t="s">
        <v>1190</v>
      </c>
      <c r="B4830" s="109">
        <v>39897</v>
      </c>
      <c r="C4830" s="110">
        <v>2009</v>
      </c>
      <c r="D4830" s="111" t="s">
        <v>224</v>
      </c>
      <c r="E4830" s="111">
        <v>4</v>
      </c>
      <c r="F4830" s="111">
        <v>25</v>
      </c>
      <c r="G4830" s="111" t="s">
        <v>1343</v>
      </c>
      <c r="H4830" s="112">
        <v>74989</v>
      </c>
    </row>
    <row r="4831" spans="1:8" ht="15">
      <c r="A4831" s="108" t="s">
        <v>1190</v>
      </c>
      <c r="B4831" s="109">
        <v>39898</v>
      </c>
      <c r="C4831" s="110">
        <v>2009</v>
      </c>
      <c r="D4831" s="111" t="s">
        <v>224</v>
      </c>
      <c r="E4831" s="111">
        <v>4</v>
      </c>
      <c r="F4831" s="111">
        <v>26</v>
      </c>
      <c r="G4831" s="111" t="s">
        <v>1342</v>
      </c>
      <c r="H4831" s="112">
        <v>22145</v>
      </c>
    </row>
    <row r="4832" spans="1:8" ht="15">
      <c r="A4832" s="108" t="s">
        <v>1190</v>
      </c>
      <c r="B4832" s="109">
        <v>39899</v>
      </c>
      <c r="C4832" s="110">
        <v>2009</v>
      </c>
      <c r="D4832" s="111" t="s">
        <v>224</v>
      </c>
      <c r="E4832" s="111">
        <v>4</v>
      </c>
      <c r="F4832" s="111">
        <v>27</v>
      </c>
      <c r="G4832" s="111" t="s">
        <v>278</v>
      </c>
      <c r="H4832" s="112">
        <v>76807</v>
      </c>
    </row>
    <row r="4833" spans="1:8" ht="15">
      <c r="A4833" s="108" t="s">
        <v>1190</v>
      </c>
      <c r="B4833" s="109">
        <v>39900</v>
      </c>
      <c r="C4833" s="110">
        <v>2009</v>
      </c>
      <c r="D4833" s="111" t="s">
        <v>224</v>
      </c>
      <c r="E4833" s="111">
        <v>4</v>
      </c>
      <c r="F4833" s="111">
        <v>28</v>
      </c>
      <c r="G4833" s="111" t="s">
        <v>279</v>
      </c>
      <c r="H4833" s="112">
        <v>85562</v>
      </c>
    </row>
    <row r="4834" spans="1:8" ht="15">
      <c r="A4834" s="108" t="s">
        <v>1190</v>
      </c>
      <c r="B4834" s="109">
        <v>39901</v>
      </c>
      <c r="C4834" s="110">
        <v>2009</v>
      </c>
      <c r="D4834" s="111" t="s">
        <v>224</v>
      </c>
      <c r="E4834" s="111">
        <v>5</v>
      </c>
      <c r="F4834" s="111">
        <v>29</v>
      </c>
      <c r="G4834" s="111" t="s">
        <v>280</v>
      </c>
      <c r="H4834" s="112">
        <v>15511</v>
      </c>
    </row>
    <row r="4835" spans="1:8" ht="15">
      <c r="A4835" s="108" t="s">
        <v>1190</v>
      </c>
      <c r="B4835" s="109">
        <v>39902</v>
      </c>
      <c r="C4835" s="110">
        <v>2009</v>
      </c>
      <c r="D4835" s="111" t="s">
        <v>224</v>
      </c>
      <c r="E4835" s="111">
        <v>5</v>
      </c>
      <c r="F4835" s="111">
        <v>30</v>
      </c>
      <c r="G4835" s="111" t="s">
        <v>281</v>
      </c>
      <c r="H4835" s="112">
        <v>17130</v>
      </c>
    </row>
    <row r="4836" spans="1:8" ht="15">
      <c r="A4836" s="108" t="s">
        <v>1190</v>
      </c>
      <c r="B4836" s="109">
        <v>39903</v>
      </c>
      <c r="C4836" s="110">
        <v>2009</v>
      </c>
      <c r="D4836" s="111" t="s">
        <v>224</v>
      </c>
      <c r="E4836" s="111">
        <v>5</v>
      </c>
      <c r="F4836" s="111">
        <v>31</v>
      </c>
      <c r="G4836" s="111" t="s">
        <v>282</v>
      </c>
      <c r="H4836" s="112">
        <v>54441</v>
      </c>
    </row>
    <row r="4837" spans="1:8" ht="15">
      <c r="A4837" s="108" t="s">
        <v>1190</v>
      </c>
      <c r="B4837" s="109">
        <v>39904</v>
      </c>
      <c r="C4837" s="110">
        <v>2009</v>
      </c>
      <c r="D4837" s="111" t="s">
        <v>225</v>
      </c>
      <c r="E4837" s="111">
        <v>1</v>
      </c>
      <c r="F4837" s="111">
        <v>1</v>
      </c>
      <c r="G4837" s="111" t="s">
        <v>1343</v>
      </c>
      <c r="H4837" s="112">
        <v>24165</v>
      </c>
    </row>
    <row r="4838" spans="1:8" ht="15">
      <c r="A4838" s="108" t="s">
        <v>1190</v>
      </c>
      <c r="B4838" s="109">
        <v>39905</v>
      </c>
      <c r="C4838" s="110">
        <v>2009</v>
      </c>
      <c r="D4838" s="111" t="s">
        <v>225</v>
      </c>
      <c r="E4838" s="111">
        <v>1</v>
      </c>
      <c r="F4838" s="111">
        <v>2</v>
      </c>
      <c r="G4838" s="111" t="s">
        <v>1342</v>
      </c>
      <c r="H4838" s="112">
        <v>38152</v>
      </c>
    </row>
    <row r="4839" spans="1:8" ht="15">
      <c r="A4839" s="108" t="s">
        <v>1190</v>
      </c>
      <c r="B4839" s="109">
        <v>39906</v>
      </c>
      <c r="C4839" s="110">
        <v>2009</v>
      </c>
      <c r="D4839" s="111" t="s">
        <v>225</v>
      </c>
      <c r="E4839" s="111">
        <v>1</v>
      </c>
      <c r="F4839" s="111">
        <v>3</v>
      </c>
      <c r="G4839" s="111" t="s">
        <v>278</v>
      </c>
      <c r="H4839" s="112">
        <v>52003</v>
      </c>
    </row>
    <row r="4840" spans="1:8" ht="15">
      <c r="A4840" s="108" t="s">
        <v>1190</v>
      </c>
      <c r="B4840" s="109">
        <v>39907</v>
      </c>
      <c r="C4840" s="110">
        <v>2009</v>
      </c>
      <c r="D4840" s="111" t="s">
        <v>225</v>
      </c>
      <c r="E4840" s="111">
        <v>1</v>
      </c>
      <c r="F4840" s="111">
        <v>4</v>
      </c>
      <c r="G4840" s="111" t="s">
        <v>279</v>
      </c>
      <c r="H4840" s="112">
        <v>44143</v>
      </c>
    </row>
    <row r="4841" spans="1:8" ht="15">
      <c r="A4841" s="108" t="s">
        <v>1190</v>
      </c>
      <c r="B4841" s="109">
        <v>39908</v>
      </c>
      <c r="C4841" s="110">
        <v>2009</v>
      </c>
      <c r="D4841" s="111" t="s">
        <v>225</v>
      </c>
      <c r="E4841" s="111">
        <v>1</v>
      </c>
      <c r="F4841" s="111">
        <v>5</v>
      </c>
      <c r="G4841" s="111" t="s">
        <v>280</v>
      </c>
      <c r="H4841" s="112">
        <v>63958</v>
      </c>
    </row>
    <row r="4842" spans="1:8" ht="15">
      <c r="A4842" s="108" t="s">
        <v>1190</v>
      </c>
      <c r="B4842" s="109">
        <v>39909</v>
      </c>
      <c r="C4842" s="110">
        <v>2009</v>
      </c>
      <c r="D4842" s="111" t="s">
        <v>225</v>
      </c>
      <c r="E4842" s="111">
        <v>1</v>
      </c>
      <c r="F4842" s="111">
        <v>6</v>
      </c>
      <c r="G4842" s="111" t="s">
        <v>281</v>
      </c>
      <c r="H4842" s="112">
        <v>58541</v>
      </c>
    </row>
    <row r="4843" spans="1:8" ht="15">
      <c r="A4843" s="108" t="s">
        <v>1190</v>
      </c>
      <c r="B4843" s="109">
        <v>39910</v>
      </c>
      <c r="C4843" s="110">
        <v>2009</v>
      </c>
      <c r="D4843" s="111" t="s">
        <v>225</v>
      </c>
      <c r="E4843" s="111">
        <v>1</v>
      </c>
      <c r="F4843" s="111">
        <v>7</v>
      </c>
      <c r="G4843" s="111" t="s">
        <v>282</v>
      </c>
      <c r="H4843" s="112">
        <v>15988</v>
      </c>
    </row>
    <row r="4844" spans="1:8" ht="15">
      <c r="A4844" s="108" t="s">
        <v>1190</v>
      </c>
      <c r="B4844" s="109">
        <v>39911</v>
      </c>
      <c r="C4844" s="110">
        <v>2009</v>
      </c>
      <c r="D4844" s="111" t="s">
        <v>225</v>
      </c>
      <c r="E4844" s="111">
        <v>2</v>
      </c>
      <c r="F4844" s="111">
        <v>8</v>
      </c>
      <c r="G4844" s="111" t="s">
        <v>1343</v>
      </c>
      <c r="H4844" s="112">
        <v>67185</v>
      </c>
    </row>
    <row r="4845" spans="1:8" ht="15">
      <c r="A4845" s="108" t="s">
        <v>1190</v>
      </c>
      <c r="B4845" s="109">
        <v>39912</v>
      </c>
      <c r="C4845" s="110">
        <v>2009</v>
      </c>
      <c r="D4845" s="111" t="s">
        <v>225</v>
      </c>
      <c r="E4845" s="111">
        <v>2</v>
      </c>
      <c r="F4845" s="111">
        <v>9</v>
      </c>
      <c r="G4845" s="111" t="s">
        <v>1342</v>
      </c>
      <c r="H4845" s="112">
        <v>27362</v>
      </c>
    </row>
    <row r="4846" spans="1:8" ht="15">
      <c r="A4846" s="108" t="s">
        <v>1190</v>
      </c>
      <c r="B4846" s="109">
        <v>39913</v>
      </c>
      <c r="C4846" s="110">
        <v>2009</v>
      </c>
      <c r="D4846" s="111" t="s">
        <v>225</v>
      </c>
      <c r="E4846" s="111">
        <v>2</v>
      </c>
      <c r="F4846" s="111">
        <v>10</v>
      </c>
      <c r="G4846" s="111" t="s">
        <v>278</v>
      </c>
      <c r="H4846" s="112">
        <v>64570</v>
      </c>
    </row>
    <row r="4847" spans="1:8" ht="15">
      <c r="A4847" s="108" t="s">
        <v>1190</v>
      </c>
      <c r="B4847" s="109">
        <v>39914</v>
      </c>
      <c r="C4847" s="110">
        <v>2009</v>
      </c>
      <c r="D4847" s="111" t="s">
        <v>225</v>
      </c>
      <c r="E4847" s="111">
        <v>2</v>
      </c>
      <c r="F4847" s="111">
        <v>11</v>
      </c>
      <c r="G4847" s="111" t="s">
        <v>279</v>
      </c>
      <c r="H4847" s="112">
        <v>55822</v>
      </c>
    </row>
    <row r="4848" spans="1:8" ht="15">
      <c r="A4848" s="108" t="s">
        <v>1190</v>
      </c>
      <c r="B4848" s="109">
        <v>39915</v>
      </c>
      <c r="C4848" s="110">
        <v>2009</v>
      </c>
      <c r="D4848" s="111" t="s">
        <v>225</v>
      </c>
      <c r="E4848" s="111">
        <v>2</v>
      </c>
      <c r="F4848" s="111">
        <v>12</v>
      </c>
      <c r="G4848" s="111" t="s">
        <v>280</v>
      </c>
      <c r="H4848" s="112">
        <v>50177</v>
      </c>
    </row>
    <row r="4849" spans="1:8" ht="15">
      <c r="A4849" s="108" t="s">
        <v>1190</v>
      </c>
      <c r="B4849" s="109">
        <v>39916</v>
      </c>
      <c r="C4849" s="110">
        <v>2009</v>
      </c>
      <c r="D4849" s="111" t="s">
        <v>225</v>
      </c>
      <c r="E4849" s="111">
        <v>2</v>
      </c>
      <c r="F4849" s="111">
        <v>13</v>
      </c>
      <c r="G4849" s="111" t="s">
        <v>281</v>
      </c>
      <c r="H4849" s="112">
        <v>30887</v>
      </c>
    </row>
    <row r="4850" spans="1:8" ht="15">
      <c r="A4850" s="108" t="s">
        <v>1190</v>
      </c>
      <c r="B4850" s="109">
        <v>39917</v>
      </c>
      <c r="C4850" s="110">
        <v>2009</v>
      </c>
      <c r="D4850" s="111" t="s">
        <v>225</v>
      </c>
      <c r="E4850" s="111">
        <v>2</v>
      </c>
      <c r="F4850" s="111">
        <v>14</v>
      </c>
      <c r="G4850" s="111" t="s">
        <v>282</v>
      </c>
      <c r="H4850" s="112">
        <v>64311</v>
      </c>
    </row>
    <row r="4851" spans="1:8" ht="15">
      <c r="A4851" s="108" t="s">
        <v>1190</v>
      </c>
      <c r="B4851" s="109">
        <v>39918</v>
      </c>
      <c r="C4851" s="110">
        <v>2009</v>
      </c>
      <c r="D4851" s="111" t="s">
        <v>225</v>
      </c>
      <c r="E4851" s="111">
        <v>3</v>
      </c>
      <c r="F4851" s="111">
        <v>15</v>
      </c>
      <c r="G4851" s="111" t="s">
        <v>1343</v>
      </c>
      <c r="H4851" s="112">
        <v>52047</v>
      </c>
    </row>
    <row r="4852" spans="1:8" ht="15">
      <c r="A4852" s="108" t="s">
        <v>1190</v>
      </c>
      <c r="B4852" s="109">
        <v>39919</v>
      </c>
      <c r="C4852" s="110">
        <v>2009</v>
      </c>
      <c r="D4852" s="111" t="s">
        <v>225</v>
      </c>
      <c r="E4852" s="111">
        <v>3</v>
      </c>
      <c r="F4852" s="111">
        <v>16</v>
      </c>
      <c r="G4852" s="111" t="s">
        <v>1342</v>
      </c>
      <c r="H4852" s="112">
        <v>60472</v>
      </c>
    </row>
    <row r="4853" spans="1:8" ht="15">
      <c r="A4853" s="108" t="s">
        <v>1190</v>
      </c>
      <c r="B4853" s="109">
        <v>39920</v>
      </c>
      <c r="C4853" s="110">
        <v>2009</v>
      </c>
      <c r="D4853" s="111" t="s">
        <v>225</v>
      </c>
      <c r="E4853" s="111">
        <v>3</v>
      </c>
      <c r="F4853" s="111">
        <v>17</v>
      </c>
      <c r="G4853" s="111" t="s">
        <v>278</v>
      </c>
      <c r="H4853" s="112">
        <v>34232</v>
      </c>
    </row>
    <row r="4854" spans="1:8" ht="15">
      <c r="A4854" s="108" t="s">
        <v>1190</v>
      </c>
      <c r="B4854" s="109">
        <v>39921</v>
      </c>
      <c r="C4854" s="110">
        <v>2009</v>
      </c>
      <c r="D4854" s="111" t="s">
        <v>225</v>
      </c>
      <c r="E4854" s="111">
        <v>3</v>
      </c>
      <c r="F4854" s="111">
        <v>18</v>
      </c>
      <c r="G4854" s="111" t="s">
        <v>279</v>
      </c>
      <c r="H4854" s="112">
        <v>25990</v>
      </c>
    </row>
    <row r="4855" spans="1:8" ht="15">
      <c r="A4855" s="108" t="s">
        <v>1190</v>
      </c>
      <c r="B4855" s="109">
        <v>39922</v>
      </c>
      <c r="C4855" s="110">
        <v>2009</v>
      </c>
      <c r="D4855" s="111" t="s">
        <v>225</v>
      </c>
      <c r="E4855" s="111">
        <v>3</v>
      </c>
      <c r="F4855" s="111">
        <v>19</v>
      </c>
      <c r="G4855" s="111" t="s">
        <v>280</v>
      </c>
      <c r="H4855" s="112">
        <v>58910</v>
      </c>
    </row>
    <row r="4856" spans="1:8" ht="15">
      <c r="A4856" s="108" t="s">
        <v>1190</v>
      </c>
      <c r="B4856" s="109">
        <v>39923</v>
      </c>
      <c r="C4856" s="110">
        <v>2009</v>
      </c>
      <c r="D4856" s="111" t="s">
        <v>225</v>
      </c>
      <c r="E4856" s="111">
        <v>3</v>
      </c>
      <c r="F4856" s="111">
        <v>20</v>
      </c>
      <c r="G4856" s="111" t="s">
        <v>281</v>
      </c>
      <c r="H4856" s="112">
        <v>24528</v>
      </c>
    </row>
    <row r="4857" spans="1:8" ht="15">
      <c r="A4857" s="108" t="s">
        <v>1190</v>
      </c>
      <c r="B4857" s="109">
        <v>39924</v>
      </c>
      <c r="C4857" s="110">
        <v>2009</v>
      </c>
      <c r="D4857" s="111" t="s">
        <v>225</v>
      </c>
      <c r="E4857" s="111">
        <v>3</v>
      </c>
      <c r="F4857" s="111">
        <v>21</v>
      </c>
      <c r="G4857" s="111" t="s">
        <v>282</v>
      </c>
      <c r="H4857" s="112">
        <v>26688</v>
      </c>
    </row>
    <row r="4858" spans="1:8" ht="15">
      <c r="A4858" s="108" t="s">
        <v>1190</v>
      </c>
      <c r="B4858" s="109">
        <v>39925</v>
      </c>
      <c r="C4858" s="110">
        <v>2009</v>
      </c>
      <c r="D4858" s="111" t="s">
        <v>225</v>
      </c>
      <c r="E4858" s="111">
        <v>4</v>
      </c>
      <c r="F4858" s="111">
        <v>22</v>
      </c>
      <c r="G4858" s="111" t="s">
        <v>1343</v>
      </c>
      <c r="H4858" s="112">
        <v>64367</v>
      </c>
    </row>
    <row r="4859" spans="1:8" ht="15">
      <c r="A4859" s="108" t="s">
        <v>1190</v>
      </c>
      <c r="B4859" s="109">
        <v>39926</v>
      </c>
      <c r="C4859" s="110">
        <v>2009</v>
      </c>
      <c r="D4859" s="111" t="s">
        <v>225</v>
      </c>
      <c r="E4859" s="111">
        <v>4</v>
      </c>
      <c r="F4859" s="111">
        <v>23</v>
      </c>
      <c r="G4859" s="111" t="s">
        <v>1342</v>
      </c>
      <c r="H4859" s="112">
        <v>70114</v>
      </c>
    </row>
    <row r="4860" spans="1:8" ht="15">
      <c r="A4860" s="108" t="s">
        <v>1190</v>
      </c>
      <c r="B4860" s="109">
        <v>39927</v>
      </c>
      <c r="C4860" s="110">
        <v>2009</v>
      </c>
      <c r="D4860" s="111" t="s">
        <v>225</v>
      </c>
      <c r="E4860" s="111">
        <v>4</v>
      </c>
      <c r="F4860" s="111">
        <v>24</v>
      </c>
      <c r="G4860" s="111" t="s">
        <v>278</v>
      </c>
      <c r="H4860" s="112">
        <v>30675</v>
      </c>
    </row>
    <row r="4861" spans="1:8" ht="15">
      <c r="A4861" s="108" t="s">
        <v>1190</v>
      </c>
      <c r="B4861" s="109">
        <v>39928</v>
      </c>
      <c r="C4861" s="110">
        <v>2009</v>
      </c>
      <c r="D4861" s="111" t="s">
        <v>225</v>
      </c>
      <c r="E4861" s="111">
        <v>4</v>
      </c>
      <c r="F4861" s="111">
        <v>25</v>
      </c>
      <c r="G4861" s="111" t="s">
        <v>279</v>
      </c>
      <c r="H4861" s="112">
        <v>62726</v>
      </c>
    </row>
    <row r="4862" spans="1:8" ht="15">
      <c r="A4862" s="108" t="s">
        <v>1190</v>
      </c>
      <c r="B4862" s="109">
        <v>39929</v>
      </c>
      <c r="C4862" s="110">
        <v>2009</v>
      </c>
      <c r="D4862" s="111" t="s">
        <v>225</v>
      </c>
      <c r="E4862" s="111">
        <v>4</v>
      </c>
      <c r="F4862" s="111">
        <v>26</v>
      </c>
      <c r="G4862" s="111" t="s">
        <v>280</v>
      </c>
      <c r="H4862" s="112">
        <v>19807</v>
      </c>
    </row>
    <row r="4863" spans="1:8" ht="15">
      <c r="A4863" s="108" t="s">
        <v>1190</v>
      </c>
      <c r="B4863" s="109">
        <v>39930</v>
      </c>
      <c r="C4863" s="110">
        <v>2009</v>
      </c>
      <c r="D4863" s="111" t="s">
        <v>225</v>
      </c>
      <c r="E4863" s="111">
        <v>4</v>
      </c>
      <c r="F4863" s="111">
        <v>27</v>
      </c>
      <c r="G4863" s="111" t="s">
        <v>281</v>
      </c>
      <c r="H4863" s="112">
        <v>86807</v>
      </c>
    </row>
    <row r="4864" spans="1:8" ht="15">
      <c r="A4864" s="108" t="s">
        <v>1190</v>
      </c>
      <c r="B4864" s="109">
        <v>39931</v>
      </c>
      <c r="C4864" s="110">
        <v>2009</v>
      </c>
      <c r="D4864" s="111" t="s">
        <v>225</v>
      </c>
      <c r="E4864" s="111">
        <v>4</v>
      </c>
      <c r="F4864" s="111">
        <v>28</v>
      </c>
      <c r="G4864" s="111" t="s">
        <v>282</v>
      </c>
      <c r="H4864" s="112">
        <v>61147</v>
      </c>
    </row>
    <row r="4865" spans="1:8" ht="15">
      <c r="A4865" s="108" t="s">
        <v>1190</v>
      </c>
      <c r="B4865" s="109">
        <v>39932</v>
      </c>
      <c r="C4865" s="110">
        <v>2009</v>
      </c>
      <c r="D4865" s="111" t="s">
        <v>225</v>
      </c>
      <c r="E4865" s="111">
        <v>5</v>
      </c>
      <c r="F4865" s="111">
        <v>29</v>
      </c>
      <c r="G4865" s="111" t="s">
        <v>1343</v>
      </c>
      <c r="H4865" s="112">
        <v>84134</v>
      </c>
    </row>
    <row r="4866" spans="1:8" ht="15">
      <c r="A4866" s="108" t="s">
        <v>1190</v>
      </c>
      <c r="B4866" s="109">
        <v>39933</v>
      </c>
      <c r="C4866" s="110">
        <v>2009</v>
      </c>
      <c r="D4866" s="111" t="s">
        <v>225</v>
      </c>
      <c r="E4866" s="111">
        <v>5</v>
      </c>
      <c r="F4866" s="111">
        <v>30</v>
      </c>
      <c r="G4866" s="111" t="s">
        <v>1342</v>
      </c>
      <c r="H4866" s="112">
        <v>56280</v>
      </c>
    </row>
    <row r="4867" spans="1:8" ht="15">
      <c r="A4867" s="108" t="s">
        <v>1190</v>
      </c>
      <c r="B4867" s="109">
        <v>39934</v>
      </c>
      <c r="C4867" s="110">
        <v>2009</v>
      </c>
      <c r="D4867" s="111" t="s">
        <v>226</v>
      </c>
      <c r="E4867" s="111">
        <v>1</v>
      </c>
      <c r="F4867" s="111">
        <v>1</v>
      </c>
      <c r="G4867" s="111" t="s">
        <v>278</v>
      </c>
      <c r="H4867" s="112">
        <v>69376</v>
      </c>
    </row>
    <row r="4868" spans="1:8" ht="15">
      <c r="A4868" s="108" t="s">
        <v>1190</v>
      </c>
      <c r="B4868" s="109">
        <v>39935</v>
      </c>
      <c r="C4868" s="110">
        <v>2009</v>
      </c>
      <c r="D4868" s="111" t="s">
        <v>226</v>
      </c>
      <c r="E4868" s="111">
        <v>1</v>
      </c>
      <c r="F4868" s="111">
        <v>2</v>
      </c>
      <c r="G4868" s="111" t="s">
        <v>279</v>
      </c>
      <c r="H4868" s="112">
        <v>54730</v>
      </c>
    </row>
    <row r="4869" spans="1:8" ht="15">
      <c r="A4869" s="108" t="s">
        <v>1190</v>
      </c>
      <c r="B4869" s="109">
        <v>39936</v>
      </c>
      <c r="C4869" s="110">
        <v>2009</v>
      </c>
      <c r="D4869" s="111" t="s">
        <v>226</v>
      </c>
      <c r="E4869" s="111">
        <v>1</v>
      </c>
      <c r="F4869" s="111">
        <v>3</v>
      </c>
      <c r="G4869" s="111" t="s">
        <v>280</v>
      </c>
      <c r="H4869" s="112">
        <v>53106</v>
      </c>
    </row>
    <row r="4870" spans="1:8" ht="15">
      <c r="A4870" s="108" t="s">
        <v>1190</v>
      </c>
      <c r="B4870" s="109">
        <v>39937</v>
      </c>
      <c r="C4870" s="110">
        <v>2009</v>
      </c>
      <c r="D4870" s="111" t="s">
        <v>226</v>
      </c>
      <c r="E4870" s="111">
        <v>1</v>
      </c>
      <c r="F4870" s="111">
        <v>4</v>
      </c>
      <c r="G4870" s="111" t="s">
        <v>281</v>
      </c>
      <c r="H4870" s="112">
        <v>64560</v>
      </c>
    </row>
    <row r="4871" spans="1:8" ht="15">
      <c r="A4871" s="108" t="s">
        <v>1190</v>
      </c>
      <c r="B4871" s="109">
        <v>39938</v>
      </c>
      <c r="C4871" s="110">
        <v>2009</v>
      </c>
      <c r="D4871" s="111" t="s">
        <v>226</v>
      </c>
      <c r="E4871" s="111">
        <v>1</v>
      </c>
      <c r="F4871" s="111">
        <v>5</v>
      </c>
      <c r="G4871" s="111" t="s">
        <v>282</v>
      </c>
      <c r="H4871" s="112">
        <v>42700</v>
      </c>
    </row>
    <row r="4872" spans="1:8" ht="15">
      <c r="A4872" s="108" t="s">
        <v>1190</v>
      </c>
      <c r="B4872" s="109">
        <v>39939</v>
      </c>
      <c r="C4872" s="110">
        <v>2009</v>
      </c>
      <c r="D4872" s="111" t="s">
        <v>226</v>
      </c>
      <c r="E4872" s="111">
        <v>1</v>
      </c>
      <c r="F4872" s="111">
        <v>6</v>
      </c>
      <c r="G4872" s="111" t="s">
        <v>1343</v>
      </c>
      <c r="H4872" s="112">
        <v>30342</v>
      </c>
    </row>
    <row r="4873" spans="1:8" ht="15">
      <c r="A4873" s="108" t="s">
        <v>1190</v>
      </c>
      <c r="B4873" s="109">
        <v>39940</v>
      </c>
      <c r="C4873" s="110">
        <v>2009</v>
      </c>
      <c r="D4873" s="111" t="s">
        <v>226</v>
      </c>
      <c r="E4873" s="111">
        <v>1</v>
      </c>
      <c r="F4873" s="111">
        <v>7</v>
      </c>
      <c r="G4873" s="111" t="s">
        <v>1342</v>
      </c>
      <c r="H4873" s="112">
        <v>83900</v>
      </c>
    </row>
    <row r="4874" spans="1:8" ht="15">
      <c r="A4874" s="108" t="s">
        <v>1190</v>
      </c>
      <c r="B4874" s="109">
        <v>39941</v>
      </c>
      <c r="C4874" s="110">
        <v>2009</v>
      </c>
      <c r="D4874" s="111" t="s">
        <v>226</v>
      </c>
      <c r="E4874" s="111">
        <v>2</v>
      </c>
      <c r="F4874" s="111">
        <v>8</v>
      </c>
      <c r="G4874" s="111" t="s">
        <v>278</v>
      </c>
      <c r="H4874" s="112">
        <v>46732</v>
      </c>
    </row>
    <row r="4875" spans="1:8" ht="15">
      <c r="A4875" s="108" t="s">
        <v>1190</v>
      </c>
      <c r="B4875" s="109">
        <v>39942</v>
      </c>
      <c r="C4875" s="110">
        <v>2009</v>
      </c>
      <c r="D4875" s="111" t="s">
        <v>226</v>
      </c>
      <c r="E4875" s="111">
        <v>2</v>
      </c>
      <c r="F4875" s="111">
        <v>9</v>
      </c>
      <c r="G4875" s="111" t="s">
        <v>279</v>
      </c>
      <c r="H4875" s="112">
        <v>40308</v>
      </c>
    </row>
    <row r="4876" spans="1:8" ht="15">
      <c r="A4876" s="108" t="s">
        <v>1190</v>
      </c>
      <c r="B4876" s="109">
        <v>39943</v>
      </c>
      <c r="C4876" s="110">
        <v>2009</v>
      </c>
      <c r="D4876" s="111" t="s">
        <v>226</v>
      </c>
      <c r="E4876" s="111">
        <v>2</v>
      </c>
      <c r="F4876" s="111">
        <v>10</v>
      </c>
      <c r="G4876" s="111" t="s">
        <v>280</v>
      </c>
      <c r="H4876" s="112">
        <v>65536</v>
      </c>
    </row>
    <row r="4877" spans="1:8" ht="15">
      <c r="A4877" s="108" t="s">
        <v>1190</v>
      </c>
      <c r="B4877" s="109">
        <v>39944</v>
      </c>
      <c r="C4877" s="110">
        <v>2009</v>
      </c>
      <c r="D4877" s="111" t="s">
        <v>226</v>
      </c>
      <c r="E4877" s="111">
        <v>2</v>
      </c>
      <c r="F4877" s="111">
        <v>11</v>
      </c>
      <c r="G4877" s="111" t="s">
        <v>281</v>
      </c>
      <c r="H4877" s="112">
        <v>79717</v>
      </c>
    </row>
    <row r="4878" spans="1:8" ht="15">
      <c r="A4878" s="108" t="s">
        <v>1190</v>
      </c>
      <c r="B4878" s="109">
        <v>39945</v>
      </c>
      <c r="C4878" s="110">
        <v>2009</v>
      </c>
      <c r="D4878" s="111" t="s">
        <v>226</v>
      </c>
      <c r="E4878" s="111">
        <v>2</v>
      </c>
      <c r="F4878" s="111">
        <v>12</v>
      </c>
      <c r="G4878" s="111" t="s">
        <v>282</v>
      </c>
      <c r="H4878" s="112">
        <v>21390</v>
      </c>
    </row>
    <row r="4879" spans="1:8" ht="15">
      <c r="A4879" s="108" t="s">
        <v>1190</v>
      </c>
      <c r="B4879" s="109">
        <v>39946</v>
      </c>
      <c r="C4879" s="110">
        <v>2009</v>
      </c>
      <c r="D4879" s="111" t="s">
        <v>226</v>
      </c>
      <c r="E4879" s="111">
        <v>2</v>
      </c>
      <c r="F4879" s="111">
        <v>13</v>
      </c>
      <c r="G4879" s="111" t="s">
        <v>1343</v>
      </c>
      <c r="H4879" s="112">
        <v>21907</v>
      </c>
    </row>
    <row r="4880" spans="1:8" ht="15">
      <c r="A4880" s="108" t="s">
        <v>1190</v>
      </c>
      <c r="B4880" s="109">
        <v>39947</v>
      </c>
      <c r="C4880" s="110">
        <v>2009</v>
      </c>
      <c r="D4880" s="111" t="s">
        <v>226</v>
      </c>
      <c r="E4880" s="111">
        <v>2</v>
      </c>
      <c r="F4880" s="111">
        <v>14</v>
      </c>
      <c r="G4880" s="111" t="s">
        <v>1342</v>
      </c>
      <c r="H4880" s="112">
        <v>35900</v>
      </c>
    </row>
    <row r="4881" spans="1:8" ht="15">
      <c r="A4881" s="108" t="s">
        <v>1190</v>
      </c>
      <c r="B4881" s="109">
        <v>39948</v>
      </c>
      <c r="C4881" s="110">
        <v>2009</v>
      </c>
      <c r="D4881" s="111" t="s">
        <v>226</v>
      </c>
      <c r="E4881" s="111">
        <v>3</v>
      </c>
      <c r="F4881" s="111">
        <v>15</v>
      </c>
      <c r="G4881" s="111" t="s">
        <v>278</v>
      </c>
      <c r="H4881" s="112">
        <v>45329</v>
      </c>
    </row>
    <row r="4882" spans="1:8" ht="15">
      <c r="A4882" s="108" t="s">
        <v>1190</v>
      </c>
      <c r="B4882" s="109">
        <v>39949</v>
      </c>
      <c r="C4882" s="110">
        <v>2009</v>
      </c>
      <c r="D4882" s="111" t="s">
        <v>226</v>
      </c>
      <c r="E4882" s="111">
        <v>3</v>
      </c>
      <c r="F4882" s="111">
        <v>16</v>
      </c>
      <c r="G4882" s="111" t="s">
        <v>279</v>
      </c>
      <c r="H4882" s="112">
        <v>51946</v>
      </c>
    </row>
    <row r="4883" spans="1:8" ht="15">
      <c r="A4883" s="108" t="s">
        <v>1190</v>
      </c>
      <c r="B4883" s="109">
        <v>39950</v>
      </c>
      <c r="C4883" s="110">
        <v>2009</v>
      </c>
      <c r="D4883" s="111" t="s">
        <v>226</v>
      </c>
      <c r="E4883" s="111">
        <v>3</v>
      </c>
      <c r="F4883" s="111">
        <v>17</v>
      </c>
      <c r="G4883" s="111" t="s">
        <v>280</v>
      </c>
      <c r="H4883" s="112">
        <v>18141</v>
      </c>
    </row>
    <row r="4884" spans="1:8" ht="15">
      <c r="A4884" s="108" t="s">
        <v>1190</v>
      </c>
      <c r="B4884" s="109">
        <v>39951</v>
      </c>
      <c r="C4884" s="110">
        <v>2009</v>
      </c>
      <c r="D4884" s="111" t="s">
        <v>226</v>
      </c>
      <c r="E4884" s="111">
        <v>3</v>
      </c>
      <c r="F4884" s="111">
        <v>18</v>
      </c>
      <c r="G4884" s="111" t="s">
        <v>281</v>
      </c>
      <c r="H4884" s="112">
        <v>17676</v>
      </c>
    </row>
    <row r="4885" spans="1:8" ht="15">
      <c r="A4885" s="108" t="s">
        <v>1190</v>
      </c>
      <c r="B4885" s="109">
        <v>39952</v>
      </c>
      <c r="C4885" s="110">
        <v>2009</v>
      </c>
      <c r="D4885" s="111" t="s">
        <v>226</v>
      </c>
      <c r="E4885" s="111">
        <v>3</v>
      </c>
      <c r="F4885" s="111">
        <v>19</v>
      </c>
      <c r="G4885" s="111" t="s">
        <v>282</v>
      </c>
      <c r="H4885" s="112">
        <v>71789</v>
      </c>
    </row>
    <row r="4886" spans="1:8" ht="15">
      <c r="A4886" s="108" t="s">
        <v>1190</v>
      </c>
      <c r="B4886" s="109">
        <v>39953</v>
      </c>
      <c r="C4886" s="110">
        <v>2009</v>
      </c>
      <c r="D4886" s="111" t="s">
        <v>226</v>
      </c>
      <c r="E4886" s="111">
        <v>3</v>
      </c>
      <c r="F4886" s="111">
        <v>20</v>
      </c>
      <c r="G4886" s="111" t="s">
        <v>1343</v>
      </c>
      <c r="H4886" s="112">
        <v>50462</v>
      </c>
    </row>
    <row r="4887" spans="1:8" ht="15">
      <c r="A4887" s="108" t="s">
        <v>1190</v>
      </c>
      <c r="B4887" s="109">
        <v>39954</v>
      </c>
      <c r="C4887" s="110">
        <v>2009</v>
      </c>
      <c r="D4887" s="111" t="s">
        <v>226</v>
      </c>
      <c r="E4887" s="111">
        <v>3</v>
      </c>
      <c r="F4887" s="111">
        <v>21</v>
      </c>
      <c r="G4887" s="111" t="s">
        <v>1342</v>
      </c>
      <c r="H4887" s="112">
        <v>24282</v>
      </c>
    </row>
    <row r="4888" spans="1:8" ht="15">
      <c r="A4888" s="108" t="s">
        <v>1190</v>
      </c>
      <c r="B4888" s="109">
        <v>39955</v>
      </c>
      <c r="C4888" s="110">
        <v>2009</v>
      </c>
      <c r="D4888" s="111" t="s">
        <v>226</v>
      </c>
      <c r="E4888" s="111">
        <v>4</v>
      </c>
      <c r="F4888" s="111">
        <v>22</v>
      </c>
      <c r="G4888" s="111" t="s">
        <v>278</v>
      </c>
      <c r="H4888" s="112">
        <v>17275</v>
      </c>
    </row>
    <row r="4889" spans="1:8" ht="15">
      <c r="A4889" s="108" t="s">
        <v>1190</v>
      </c>
      <c r="B4889" s="109">
        <v>39956</v>
      </c>
      <c r="C4889" s="110">
        <v>2009</v>
      </c>
      <c r="D4889" s="111" t="s">
        <v>226</v>
      </c>
      <c r="E4889" s="111">
        <v>4</v>
      </c>
      <c r="F4889" s="111">
        <v>23</v>
      </c>
      <c r="G4889" s="111" t="s">
        <v>279</v>
      </c>
      <c r="H4889" s="112">
        <v>78208</v>
      </c>
    </row>
    <row r="4890" spans="1:8" ht="15">
      <c r="A4890" s="108" t="s">
        <v>1190</v>
      </c>
      <c r="B4890" s="109">
        <v>39957</v>
      </c>
      <c r="C4890" s="110">
        <v>2009</v>
      </c>
      <c r="D4890" s="111" t="s">
        <v>226</v>
      </c>
      <c r="E4890" s="111">
        <v>4</v>
      </c>
      <c r="F4890" s="111">
        <v>24</v>
      </c>
      <c r="G4890" s="111" t="s">
        <v>280</v>
      </c>
      <c r="H4890" s="112">
        <v>44648</v>
      </c>
    </row>
    <row r="4891" spans="1:8" ht="15">
      <c r="A4891" s="108" t="s">
        <v>1190</v>
      </c>
      <c r="B4891" s="109">
        <v>39958</v>
      </c>
      <c r="C4891" s="110">
        <v>2009</v>
      </c>
      <c r="D4891" s="111" t="s">
        <v>226</v>
      </c>
      <c r="E4891" s="111">
        <v>4</v>
      </c>
      <c r="F4891" s="111">
        <v>25</v>
      </c>
      <c r="G4891" s="111" t="s">
        <v>281</v>
      </c>
      <c r="H4891" s="112">
        <v>22106</v>
      </c>
    </row>
    <row r="4892" spans="1:8" ht="15">
      <c r="A4892" s="108" t="s">
        <v>1190</v>
      </c>
      <c r="B4892" s="109">
        <v>39959</v>
      </c>
      <c r="C4892" s="110">
        <v>2009</v>
      </c>
      <c r="D4892" s="111" t="s">
        <v>226</v>
      </c>
      <c r="E4892" s="111">
        <v>4</v>
      </c>
      <c r="F4892" s="111">
        <v>26</v>
      </c>
      <c r="G4892" s="111" t="s">
        <v>282</v>
      </c>
      <c r="H4892" s="112">
        <v>72272</v>
      </c>
    </row>
    <row r="4893" spans="1:8" ht="15">
      <c r="A4893" s="108" t="s">
        <v>1190</v>
      </c>
      <c r="B4893" s="109">
        <v>39960</v>
      </c>
      <c r="C4893" s="110">
        <v>2009</v>
      </c>
      <c r="D4893" s="111" t="s">
        <v>226</v>
      </c>
      <c r="E4893" s="111">
        <v>4</v>
      </c>
      <c r="F4893" s="111">
        <v>27</v>
      </c>
      <c r="G4893" s="111" t="s">
        <v>1343</v>
      </c>
      <c r="H4893" s="112">
        <v>50140</v>
      </c>
    </row>
    <row r="4894" spans="1:8" ht="15">
      <c r="A4894" s="108" t="s">
        <v>1190</v>
      </c>
      <c r="B4894" s="109">
        <v>39961</v>
      </c>
      <c r="C4894" s="110">
        <v>2009</v>
      </c>
      <c r="D4894" s="111" t="s">
        <v>226</v>
      </c>
      <c r="E4894" s="111">
        <v>4</v>
      </c>
      <c r="F4894" s="111">
        <v>28</v>
      </c>
      <c r="G4894" s="111" t="s">
        <v>1342</v>
      </c>
      <c r="H4894" s="112">
        <v>51407</v>
      </c>
    </row>
    <row r="4895" spans="1:8" ht="15">
      <c r="A4895" s="108" t="s">
        <v>1190</v>
      </c>
      <c r="B4895" s="109">
        <v>39962</v>
      </c>
      <c r="C4895" s="110">
        <v>2009</v>
      </c>
      <c r="D4895" s="111" t="s">
        <v>226</v>
      </c>
      <c r="E4895" s="111">
        <v>5</v>
      </c>
      <c r="F4895" s="111">
        <v>29</v>
      </c>
      <c r="G4895" s="111" t="s">
        <v>278</v>
      </c>
      <c r="H4895" s="112">
        <v>81531</v>
      </c>
    </row>
    <row r="4896" spans="1:8" ht="15">
      <c r="A4896" s="108" t="s">
        <v>1190</v>
      </c>
      <c r="B4896" s="109">
        <v>39963</v>
      </c>
      <c r="C4896" s="110">
        <v>2009</v>
      </c>
      <c r="D4896" s="111" t="s">
        <v>226</v>
      </c>
      <c r="E4896" s="111">
        <v>5</v>
      </c>
      <c r="F4896" s="111">
        <v>30</v>
      </c>
      <c r="G4896" s="111" t="s">
        <v>279</v>
      </c>
      <c r="H4896" s="112">
        <v>50880</v>
      </c>
    </row>
    <row r="4897" spans="1:8" ht="15">
      <c r="A4897" s="108" t="s">
        <v>1190</v>
      </c>
      <c r="B4897" s="109">
        <v>39964</v>
      </c>
      <c r="C4897" s="110">
        <v>2009</v>
      </c>
      <c r="D4897" s="111" t="s">
        <v>226</v>
      </c>
      <c r="E4897" s="111">
        <v>5</v>
      </c>
      <c r="F4897" s="111">
        <v>31</v>
      </c>
      <c r="G4897" s="111" t="s">
        <v>280</v>
      </c>
      <c r="H4897" s="112">
        <v>66752</v>
      </c>
    </row>
    <row r="4898" spans="1:8" ht="15">
      <c r="A4898" s="108" t="s">
        <v>1190</v>
      </c>
      <c r="B4898" s="109">
        <v>39965</v>
      </c>
      <c r="C4898" s="110">
        <v>2009</v>
      </c>
      <c r="D4898" s="111" t="s">
        <v>227</v>
      </c>
      <c r="E4898" s="111">
        <v>1</v>
      </c>
      <c r="F4898" s="111">
        <v>1</v>
      </c>
      <c r="G4898" s="111" t="s">
        <v>281</v>
      </c>
      <c r="H4898" s="112">
        <v>15896</v>
      </c>
    </row>
    <row r="4899" spans="1:8" ht="15">
      <c r="A4899" s="108" t="s">
        <v>1190</v>
      </c>
      <c r="B4899" s="109">
        <v>39966</v>
      </c>
      <c r="C4899" s="110">
        <v>2009</v>
      </c>
      <c r="D4899" s="111" t="s">
        <v>227</v>
      </c>
      <c r="E4899" s="111">
        <v>1</v>
      </c>
      <c r="F4899" s="111">
        <v>2</v>
      </c>
      <c r="G4899" s="111" t="s">
        <v>282</v>
      </c>
      <c r="H4899" s="112">
        <v>74277</v>
      </c>
    </row>
    <row r="4900" spans="1:8" ht="15">
      <c r="A4900" s="108" t="s">
        <v>1190</v>
      </c>
      <c r="B4900" s="109">
        <v>39967</v>
      </c>
      <c r="C4900" s="110">
        <v>2009</v>
      </c>
      <c r="D4900" s="111" t="s">
        <v>227</v>
      </c>
      <c r="E4900" s="111">
        <v>1</v>
      </c>
      <c r="F4900" s="111">
        <v>3</v>
      </c>
      <c r="G4900" s="111" t="s">
        <v>1343</v>
      </c>
      <c r="H4900" s="112">
        <v>55666</v>
      </c>
    </row>
    <row r="4901" spans="1:8" ht="15">
      <c r="A4901" s="108" t="s">
        <v>1190</v>
      </c>
      <c r="B4901" s="109">
        <v>39968</v>
      </c>
      <c r="C4901" s="110">
        <v>2009</v>
      </c>
      <c r="D4901" s="111" t="s">
        <v>227</v>
      </c>
      <c r="E4901" s="111">
        <v>1</v>
      </c>
      <c r="F4901" s="111">
        <v>4</v>
      </c>
      <c r="G4901" s="111" t="s">
        <v>1342</v>
      </c>
      <c r="H4901" s="112">
        <v>79971</v>
      </c>
    </row>
    <row r="4902" spans="1:8" ht="15">
      <c r="A4902" s="108" t="s">
        <v>1190</v>
      </c>
      <c r="B4902" s="109">
        <v>39969</v>
      </c>
      <c r="C4902" s="110">
        <v>2009</v>
      </c>
      <c r="D4902" s="111" t="s">
        <v>227</v>
      </c>
      <c r="E4902" s="111">
        <v>1</v>
      </c>
      <c r="F4902" s="111">
        <v>5</v>
      </c>
      <c r="G4902" s="111" t="s">
        <v>278</v>
      </c>
      <c r="H4902" s="112">
        <v>34093</v>
      </c>
    </row>
    <row r="4903" spans="1:8" ht="15">
      <c r="A4903" s="108" t="s">
        <v>1190</v>
      </c>
      <c r="B4903" s="109">
        <v>39970</v>
      </c>
      <c r="C4903" s="110">
        <v>2009</v>
      </c>
      <c r="D4903" s="111" t="s">
        <v>227</v>
      </c>
      <c r="E4903" s="111">
        <v>1</v>
      </c>
      <c r="F4903" s="111">
        <v>6</v>
      </c>
      <c r="G4903" s="111" t="s">
        <v>279</v>
      </c>
      <c r="H4903" s="112">
        <v>55852</v>
      </c>
    </row>
    <row r="4904" spans="1:8" ht="15">
      <c r="A4904" s="108" t="s">
        <v>1190</v>
      </c>
      <c r="B4904" s="109">
        <v>39971</v>
      </c>
      <c r="C4904" s="110">
        <v>2009</v>
      </c>
      <c r="D4904" s="111" t="s">
        <v>227</v>
      </c>
      <c r="E4904" s="111">
        <v>1</v>
      </c>
      <c r="F4904" s="111">
        <v>7</v>
      </c>
      <c r="G4904" s="111" t="s">
        <v>280</v>
      </c>
      <c r="H4904" s="112">
        <v>50588</v>
      </c>
    </row>
    <row r="4905" spans="1:8" ht="15">
      <c r="A4905" s="108" t="s">
        <v>1190</v>
      </c>
      <c r="B4905" s="109">
        <v>39972</v>
      </c>
      <c r="C4905" s="110">
        <v>2009</v>
      </c>
      <c r="D4905" s="111" t="s">
        <v>227</v>
      </c>
      <c r="E4905" s="111">
        <v>2</v>
      </c>
      <c r="F4905" s="111">
        <v>8</v>
      </c>
      <c r="G4905" s="111" t="s">
        <v>281</v>
      </c>
      <c r="H4905" s="112">
        <v>72130</v>
      </c>
    </row>
    <row r="4906" spans="1:8" ht="15">
      <c r="A4906" s="108" t="s">
        <v>1190</v>
      </c>
      <c r="B4906" s="109">
        <v>39973</v>
      </c>
      <c r="C4906" s="110">
        <v>2009</v>
      </c>
      <c r="D4906" s="111" t="s">
        <v>227</v>
      </c>
      <c r="E4906" s="111">
        <v>2</v>
      </c>
      <c r="F4906" s="111">
        <v>9</v>
      </c>
      <c r="G4906" s="111" t="s">
        <v>282</v>
      </c>
      <c r="H4906" s="112">
        <v>17130</v>
      </c>
    </row>
    <row r="4907" spans="1:8" ht="15">
      <c r="A4907" s="108" t="s">
        <v>1190</v>
      </c>
      <c r="B4907" s="109">
        <v>39974</v>
      </c>
      <c r="C4907" s="110">
        <v>2009</v>
      </c>
      <c r="D4907" s="111" t="s">
        <v>227</v>
      </c>
      <c r="E4907" s="111">
        <v>2</v>
      </c>
      <c r="F4907" s="111">
        <v>10</v>
      </c>
      <c r="G4907" s="111" t="s">
        <v>1343</v>
      </c>
      <c r="H4907" s="112">
        <v>35138</v>
      </c>
    </row>
    <row r="4908" spans="1:8" ht="15">
      <c r="A4908" s="108" t="s">
        <v>1190</v>
      </c>
      <c r="B4908" s="109">
        <v>39975</v>
      </c>
      <c r="C4908" s="110">
        <v>2009</v>
      </c>
      <c r="D4908" s="111" t="s">
        <v>227</v>
      </c>
      <c r="E4908" s="111">
        <v>2</v>
      </c>
      <c r="F4908" s="111">
        <v>11</v>
      </c>
      <c r="G4908" s="111" t="s">
        <v>1342</v>
      </c>
      <c r="H4908" s="112">
        <v>64901</v>
      </c>
    </row>
    <row r="4909" spans="1:8" ht="15">
      <c r="A4909" s="108" t="s">
        <v>1190</v>
      </c>
      <c r="B4909" s="109">
        <v>39976</v>
      </c>
      <c r="C4909" s="110">
        <v>2009</v>
      </c>
      <c r="D4909" s="111" t="s">
        <v>227</v>
      </c>
      <c r="E4909" s="111">
        <v>2</v>
      </c>
      <c r="F4909" s="111">
        <v>12</v>
      </c>
      <c r="G4909" s="111" t="s">
        <v>278</v>
      </c>
      <c r="H4909" s="112">
        <v>80608</v>
      </c>
    </row>
    <row r="4910" spans="1:8" ht="15">
      <c r="A4910" s="108" t="s">
        <v>1190</v>
      </c>
      <c r="B4910" s="109">
        <v>39977</v>
      </c>
      <c r="C4910" s="110">
        <v>2009</v>
      </c>
      <c r="D4910" s="111" t="s">
        <v>227</v>
      </c>
      <c r="E4910" s="111">
        <v>2</v>
      </c>
      <c r="F4910" s="111">
        <v>13</v>
      </c>
      <c r="G4910" s="111" t="s">
        <v>279</v>
      </c>
      <c r="H4910" s="112">
        <v>65159</v>
      </c>
    </row>
    <row r="4911" spans="1:8" ht="15">
      <c r="A4911" s="108" t="s">
        <v>1190</v>
      </c>
      <c r="B4911" s="109">
        <v>39978</v>
      </c>
      <c r="C4911" s="110">
        <v>2009</v>
      </c>
      <c r="D4911" s="111" t="s">
        <v>227</v>
      </c>
      <c r="E4911" s="111">
        <v>2</v>
      </c>
      <c r="F4911" s="111">
        <v>14</v>
      </c>
      <c r="G4911" s="111" t="s">
        <v>280</v>
      </c>
      <c r="H4911" s="112">
        <v>66542</v>
      </c>
    </row>
    <row r="4912" spans="1:8" ht="15">
      <c r="A4912" s="108" t="s">
        <v>1190</v>
      </c>
      <c r="B4912" s="109">
        <v>39979</v>
      </c>
      <c r="C4912" s="110">
        <v>2009</v>
      </c>
      <c r="D4912" s="111" t="s">
        <v>227</v>
      </c>
      <c r="E4912" s="111">
        <v>3</v>
      </c>
      <c r="F4912" s="111">
        <v>15</v>
      </c>
      <c r="G4912" s="111" t="s">
        <v>281</v>
      </c>
      <c r="H4912" s="112">
        <v>19914</v>
      </c>
    </row>
    <row r="4913" spans="1:8" ht="15">
      <c r="A4913" s="108" t="s">
        <v>1190</v>
      </c>
      <c r="B4913" s="109">
        <v>39980</v>
      </c>
      <c r="C4913" s="110">
        <v>2009</v>
      </c>
      <c r="D4913" s="111" t="s">
        <v>227</v>
      </c>
      <c r="E4913" s="111">
        <v>3</v>
      </c>
      <c r="F4913" s="111">
        <v>16</v>
      </c>
      <c r="G4913" s="111" t="s">
        <v>282</v>
      </c>
      <c r="H4913" s="112">
        <v>49917</v>
      </c>
    </row>
    <row r="4914" spans="1:8" ht="15">
      <c r="A4914" s="108" t="s">
        <v>1190</v>
      </c>
      <c r="B4914" s="109">
        <v>39981</v>
      </c>
      <c r="C4914" s="110">
        <v>2009</v>
      </c>
      <c r="D4914" s="111" t="s">
        <v>227</v>
      </c>
      <c r="E4914" s="111">
        <v>3</v>
      </c>
      <c r="F4914" s="111">
        <v>17</v>
      </c>
      <c r="G4914" s="111" t="s">
        <v>1343</v>
      </c>
      <c r="H4914" s="112">
        <v>61162</v>
      </c>
    </row>
    <row r="4915" spans="1:8" ht="15">
      <c r="A4915" s="108" t="s">
        <v>1190</v>
      </c>
      <c r="B4915" s="109">
        <v>39982</v>
      </c>
      <c r="C4915" s="110">
        <v>2009</v>
      </c>
      <c r="D4915" s="111" t="s">
        <v>227</v>
      </c>
      <c r="E4915" s="111">
        <v>3</v>
      </c>
      <c r="F4915" s="111">
        <v>18</v>
      </c>
      <c r="G4915" s="111" t="s">
        <v>1342</v>
      </c>
      <c r="H4915" s="112">
        <v>61011</v>
      </c>
    </row>
    <row r="4916" spans="1:8" ht="15">
      <c r="A4916" s="108" t="s">
        <v>1190</v>
      </c>
      <c r="B4916" s="109">
        <v>39983</v>
      </c>
      <c r="C4916" s="110">
        <v>2009</v>
      </c>
      <c r="D4916" s="111" t="s">
        <v>227</v>
      </c>
      <c r="E4916" s="111">
        <v>3</v>
      </c>
      <c r="F4916" s="111">
        <v>19</v>
      </c>
      <c r="G4916" s="111" t="s">
        <v>278</v>
      </c>
      <c r="H4916" s="112">
        <v>58578</v>
      </c>
    </row>
    <row r="4917" spans="1:8" ht="15">
      <c r="A4917" s="108" t="s">
        <v>1190</v>
      </c>
      <c r="B4917" s="109">
        <v>39984</v>
      </c>
      <c r="C4917" s="110">
        <v>2009</v>
      </c>
      <c r="D4917" s="111" t="s">
        <v>227</v>
      </c>
      <c r="E4917" s="111">
        <v>3</v>
      </c>
      <c r="F4917" s="111">
        <v>20</v>
      </c>
      <c r="G4917" s="111" t="s">
        <v>279</v>
      </c>
      <c r="H4917" s="112">
        <v>19112</v>
      </c>
    </row>
    <row r="4918" spans="1:8" ht="15">
      <c r="A4918" s="108" t="s">
        <v>1190</v>
      </c>
      <c r="B4918" s="109">
        <v>39985</v>
      </c>
      <c r="C4918" s="110">
        <v>2009</v>
      </c>
      <c r="D4918" s="111" t="s">
        <v>227</v>
      </c>
      <c r="E4918" s="111">
        <v>3</v>
      </c>
      <c r="F4918" s="111">
        <v>21</v>
      </c>
      <c r="G4918" s="111" t="s">
        <v>280</v>
      </c>
      <c r="H4918" s="112">
        <v>81247</v>
      </c>
    </row>
    <row r="4919" spans="1:8" ht="15">
      <c r="A4919" s="108" t="s">
        <v>1190</v>
      </c>
      <c r="B4919" s="109">
        <v>39986</v>
      </c>
      <c r="C4919" s="110">
        <v>2009</v>
      </c>
      <c r="D4919" s="111" t="s">
        <v>227</v>
      </c>
      <c r="E4919" s="111">
        <v>4</v>
      </c>
      <c r="F4919" s="111">
        <v>22</v>
      </c>
      <c r="G4919" s="111" t="s">
        <v>281</v>
      </c>
      <c r="H4919" s="112">
        <v>19372</v>
      </c>
    </row>
    <row r="4920" spans="1:8" ht="15">
      <c r="A4920" s="108" t="s">
        <v>1190</v>
      </c>
      <c r="B4920" s="109">
        <v>39987</v>
      </c>
      <c r="C4920" s="110">
        <v>2009</v>
      </c>
      <c r="D4920" s="111" t="s">
        <v>227</v>
      </c>
      <c r="E4920" s="111">
        <v>4</v>
      </c>
      <c r="F4920" s="111">
        <v>23</v>
      </c>
      <c r="G4920" s="111" t="s">
        <v>282</v>
      </c>
      <c r="H4920" s="112">
        <v>70708</v>
      </c>
    </row>
    <row r="4921" spans="1:8" ht="15">
      <c r="A4921" s="108" t="s">
        <v>1190</v>
      </c>
      <c r="B4921" s="109">
        <v>39988</v>
      </c>
      <c r="C4921" s="110">
        <v>2009</v>
      </c>
      <c r="D4921" s="111" t="s">
        <v>227</v>
      </c>
      <c r="E4921" s="111">
        <v>4</v>
      </c>
      <c r="F4921" s="111">
        <v>24</v>
      </c>
      <c r="G4921" s="111" t="s">
        <v>1343</v>
      </c>
      <c r="H4921" s="112">
        <v>19624</v>
      </c>
    </row>
    <row r="4922" spans="1:8" ht="15">
      <c r="A4922" s="108" t="s">
        <v>1190</v>
      </c>
      <c r="B4922" s="109">
        <v>39989</v>
      </c>
      <c r="C4922" s="110">
        <v>2009</v>
      </c>
      <c r="D4922" s="111" t="s">
        <v>227</v>
      </c>
      <c r="E4922" s="111">
        <v>4</v>
      </c>
      <c r="F4922" s="111">
        <v>25</v>
      </c>
      <c r="G4922" s="111" t="s">
        <v>1342</v>
      </c>
      <c r="H4922" s="112">
        <v>62885</v>
      </c>
    </row>
    <row r="4923" spans="1:8" ht="15">
      <c r="A4923" s="108" t="s">
        <v>1190</v>
      </c>
      <c r="B4923" s="109">
        <v>39990</v>
      </c>
      <c r="C4923" s="110">
        <v>2009</v>
      </c>
      <c r="D4923" s="111" t="s">
        <v>227</v>
      </c>
      <c r="E4923" s="111">
        <v>4</v>
      </c>
      <c r="F4923" s="111">
        <v>26</v>
      </c>
      <c r="G4923" s="111" t="s">
        <v>278</v>
      </c>
      <c r="H4923" s="112">
        <v>81753</v>
      </c>
    </row>
    <row r="4924" spans="1:8" ht="15">
      <c r="A4924" s="108" t="s">
        <v>1190</v>
      </c>
      <c r="B4924" s="109">
        <v>39991</v>
      </c>
      <c r="C4924" s="110">
        <v>2009</v>
      </c>
      <c r="D4924" s="111" t="s">
        <v>227</v>
      </c>
      <c r="E4924" s="111">
        <v>4</v>
      </c>
      <c r="F4924" s="111">
        <v>27</v>
      </c>
      <c r="G4924" s="111" t="s">
        <v>279</v>
      </c>
      <c r="H4924" s="112">
        <v>47058</v>
      </c>
    </row>
    <row r="4925" spans="1:8" ht="15">
      <c r="A4925" s="108" t="s">
        <v>1190</v>
      </c>
      <c r="B4925" s="109">
        <v>39992</v>
      </c>
      <c r="C4925" s="110">
        <v>2009</v>
      </c>
      <c r="D4925" s="111" t="s">
        <v>227</v>
      </c>
      <c r="E4925" s="111">
        <v>4</v>
      </c>
      <c r="F4925" s="111">
        <v>28</v>
      </c>
      <c r="G4925" s="111" t="s">
        <v>280</v>
      </c>
      <c r="H4925" s="112">
        <v>15383</v>
      </c>
    </row>
    <row r="4926" spans="1:8" ht="15">
      <c r="A4926" s="108" t="s">
        <v>1190</v>
      </c>
      <c r="B4926" s="109">
        <v>39993</v>
      </c>
      <c r="C4926" s="110">
        <v>2009</v>
      </c>
      <c r="D4926" s="111" t="s">
        <v>227</v>
      </c>
      <c r="E4926" s="111">
        <v>5</v>
      </c>
      <c r="F4926" s="111">
        <v>29</v>
      </c>
      <c r="G4926" s="111" t="s">
        <v>281</v>
      </c>
      <c r="H4926" s="112">
        <v>17402</v>
      </c>
    </row>
    <row r="4927" spans="1:8" ht="15">
      <c r="A4927" s="108" t="s">
        <v>1190</v>
      </c>
      <c r="B4927" s="109">
        <v>39994</v>
      </c>
      <c r="C4927" s="110">
        <v>2009</v>
      </c>
      <c r="D4927" s="111" t="s">
        <v>227</v>
      </c>
      <c r="E4927" s="111">
        <v>5</v>
      </c>
      <c r="F4927" s="111">
        <v>30</v>
      </c>
      <c r="G4927" s="111" t="s">
        <v>282</v>
      </c>
      <c r="H4927" s="112">
        <v>82761</v>
      </c>
    </row>
    <row r="4928" spans="1:8" ht="15">
      <c r="A4928" s="108" t="s">
        <v>1190</v>
      </c>
      <c r="B4928" s="109">
        <v>39995</v>
      </c>
      <c r="C4928" s="110">
        <v>2009</v>
      </c>
      <c r="D4928" s="111" t="s">
        <v>228</v>
      </c>
      <c r="E4928" s="111">
        <v>1</v>
      </c>
      <c r="F4928" s="111">
        <v>1</v>
      </c>
      <c r="G4928" s="111" t="s">
        <v>1343</v>
      </c>
      <c r="H4928" s="112">
        <v>87678</v>
      </c>
    </row>
    <row r="4929" spans="1:8" ht="15">
      <c r="A4929" s="108" t="s">
        <v>1190</v>
      </c>
      <c r="B4929" s="109">
        <v>39996</v>
      </c>
      <c r="C4929" s="110">
        <v>2009</v>
      </c>
      <c r="D4929" s="111" t="s">
        <v>228</v>
      </c>
      <c r="E4929" s="111">
        <v>1</v>
      </c>
      <c r="F4929" s="111">
        <v>2</v>
      </c>
      <c r="G4929" s="111" t="s">
        <v>1342</v>
      </c>
      <c r="H4929" s="112">
        <v>85935</v>
      </c>
    </row>
    <row r="4930" spans="1:8" ht="15">
      <c r="A4930" s="108" t="s">
        <v>1190</v>
      </c>
      <c r="B4930" s="109">
        <v>39997</v>
      </c>
      <c r="C4930" s="110">
        <v>2009</v>
      </c>
      <c r="D4930" s="111" t="s">
        <v>228</v>
      </c>
      <c r="E4930" s="111">
        <v>1</v>
      </c>
      <c r="F4930" s="111">
        <v>3</v>
      </c>
      <c r="G4930" s="111" t="s">
        <v>278</v>
      </c>
      <c r="H4930" s="112">
        <v>39673</v>
      </c>
    </row>
    <row r="4931" spans="1:8" ht="15">
      <c r="A4931" s="108" t="s">
        <v>1190</v>
      </c>
      <c r="B4931" s="109">
        <v>39998</v>
      </c>
      <c r="C4931" s="110">
        <v>2009</v>
      </c>
      <c r="D4931" s="111" t="s">
        <v>228</v>
      </c>
      <c r="E4931" s="111">
        <v>1</v>
      </c>
      <c r="F4931" s="111">
        <v>4</v>
      </c>
      <c r="G4931" s="111" t="s">
        <v>279</v>
      </c>
      <c r="H4931" s="112">
        <v>30554</v>
      </c>
    </row>
    <row r="4932" spans="1:8" ht="15">
      <c r="A4932" s="108" t="s">
        <v>1190</v>
      </c>
      <c r="B4932" s="109">
        <v>39999</v>
      </c>
      <c r="C4932" s="110">
        <v>2009</v>
      </c>
      <c r="D4932" s="111" t="s">
        <v>228</v>
      </c>
      <c r="E4932" s="111">
        <v>1</v>
      </c>
      <c r="F4932" s="111">
        <v>5</v>
      </c>
      <c r="G4932" s="111" t="s">
        <v>280</v>
      </c>
      <c r="H4932" s="112">
        <v>21892</v>
      </c>
    </row>
    <row r="4933" spans="1:8" ht="15">
      <c r="A4933" s="108" t="s">
        <v>1190</v>
      </c>
      <c r="B4933" s="109">
        <v>40000</v>
      </c>
      <c r="C4933" s="110">
        <v>2009</v>
      </c>
      <c r="D4933" s="111" t="s">
        <v>228</v>
      </c>
      <c r="E4933" s="111">
        <v>1</v>
      </c>
      <c r="F4933" s="111">
        <v>6</v>
      </c>
      <c r="G4933" s="111" t="s">
        <v>281</v>
      </c>
      <c r="H4933" s="112">
        <v>57497</v>
      </c>
    </row>
    <row r="4934" spans="1:8" ht="15">
      <c r="A4934" s="108" t="s">
        <v>1190</v>
      </c>
      <c r="B4934" s="109">
        <v>40001</v>
      </c>
      <c r="C4934" s="110">
        <v>2009</v>
      </c>
      <c r="D4934" s="111" t="s">
        <v>228</v>
      </c>
      <c r="E4934" s="111">
        <v>1</v>
      </c>
      <c r="F4934" s="111">
        <v>7</v>
      </c>
      <c r="G4934" s="111" t="s">
        <v>282</v>
      </c>
      <c r="H4934" s="112">
        <v>74641</v>
      </c>
    </row>
    <row r="4935" spans="1:8" ht="15">
      <c r="A4935" s="108" t="s">
        <v>1190</v>
      </c>
      <c r="B4935" s="109">
        <v>40002</v>
      </c>
      <c r="C4935" s="110">
        <v>2009</v>
      </c>
      <c r="D4935" s="111" t="s">
        <v>228</v>
      </c>
      <c r="E4935" s="111">
        <v>2</v>
      </c>
      <c r="F4935" s="111">
        <v>8</v>
      </c>
      <c r="G4935" s="111" t="s">
        <v>1343</v>
      </c>
      <c r="H4935" s="112">
        <v>56948</v>
      </c>
    </row>
    <row r="4936" spans="1:8" ht="15">
      <c r="A4936" s="108" t="s">
        <v>1190</v>
      </c>
      <c r="B4936" s="109">
        <v>40003</v>
      </c>
      <c r="C4936" s="110">
        <v>2009</v>
      </c>
      <c r="D4936" s="111" t="s">
        <v>228</v>
      </c>
      <c r="E4936" s="111">
        <v>2</v>
      </c>
      <c r="F4936" s="111">
        <v>9</v>
      </c>
      <c r="G4936" s="111" t="s">
        <v>1342</v>
      </c>
      <c r="H4936" s="112">
        <v>60205</v>
      </c>
    </row>
    <row r="4937" spans="1:8" ht="15">
      <c r="A4937" s="108" t="s">
        <v>1190</v>
      </c>
      <c r="B4937" s="109">
        <v>40004</v>
      </c>
      <c r="C4937" s="110">
        <v>2009</v>
      </c>
      <c r="D4937" s="111" t="s">
        <v>228</v>
      </c>
      <c r="E4937" s="111">
        <v>2</v>
      </c>
      <c r="F4937" s="111">
        <v>10</v>
      </c>
      <c r="G4937" s="111" t="s">
        <v>278</v>
      </c>
      <c r="H4937" s="112">
        <v>15358</v>
      </c>
    </row>
    <row r="4938" spans="1:8" ht="15">
      <c r="A4938" s="108" t="s">
        <v>1190</v>
      </c>
      <c r="B4938" s="109">
        <v>40005</v>
      </c>
      <c r="C4938" s="110">
        <v>2009</v>
      </c>
      <c r="D4938" s="111" t="s">
        <v>228</v>
      </c>
      <c r="E4938" s="111">
        <v>2</v>
      </c>
      <c r="F4938" s="111">
        <v>11</v>
      </c>
      <c r="G4938" s="111" t="s">
        <v>279</v>
      </c>
      <c r="H4938" s="112">
        <v>36906</v>
      </c>
    </row>
    <row r="4939" spans="1:8" ht="15">
      <c r="A4939" s="108" t="s">
        <v>1190</v>
      </c>
      <c r="B4939" s="109">
        <v>40006</v>
      </c>
      <c r="C4939" s="110">
        <v>2009</v>
      </c>
      <c r="D4939" s="111" t="s">
        <v>228</v>
      </c>
      <c r="E4939" s="111">
        <v>2</v>
      </c>
      <c r="F4939" s="111">
        <v>12</v>
      </c>
      <c r="G4939" s="111" t="s">
        <v>280</v>
      </c>
      <c r="H4939" s="112">
        <v>67295</v>
      </c>
    </row>
    <row r="4940" spans="1:8" ht="15">
      <c r="A4940" s="108" t="s">
        <v>1190</v>
      </c>
      <c r="B4940" s="109">
        <v>40007</v>
      </c>
      <c r="C4940" s="110">
        <v>2009</v>
      </c>
      <c r="D4940" s="111" t="s">
        <v>228</v>
      </c>
      <c r="E4940" s="111">
        <v>2</v>
      </c>
      <c r="F4940" s="111">
        <v>13</v>
      </c>
      <c r="G4940" s="111" t="s">
        <v>281</v>
      </c>
      <c r="H4940" s="112">
        <v>61771</v>
      </c>
    </row>
    <row r="4941" spans="1:8" ht="15">
      <c r="A4941" s="108" t="s">
        <v>1190</v>
      </c>
      <c r="B4941" s="109">
        <v>40008</v>
      </c>
      <c r="C4941" s="110">
        <v>2009</v>
      </c>
      <c r="D4941" s="111" t="s">
        <v>228</v>
      </c>
      <c r="E4941" s="111">
        <v>2</v>
      </c>
      <c r="F4941" s="111">
        <v>14</v>
      </c>
      <c r="G4941" s="111" t="s">
        <v>282</v>
      </c>
      <c r="H4941" s="112">
        <v>55196</v>
      </c>
    </row>
    <row r="4942" spans="1:8" ht="15">
      <c r="A4942" s="108" t="s">
        <v>1190</v>
      </c>
      <c r="B4942" s="109">
        <v>40009</v>
      </c>
      <c r="C4942" s="110">
        <v>2009</v>
      </c>
      <c r="D4942" s="111" t="s">
        <v>228</v>
      </c>
      <c r="E4942" s="111">
        <v>3</v>
      </c>
      <c r="F4942" s="111">
        <v>15</v>
      </c>
      <c r="G4942" s="111" t="s">
        <v>1343</v>
      </c>
      <c r="H4942" s="112">
        <v>54157</v>
      </c>
    </row>
    <row r="4943" spans="1:8" ht="15">
      <c r="A4943" s="108" t="s">
        <v>1190</v>
      </c>
      <c r="B4943" s="109">
        <v>40010</v>
      </c>
      <c r="C4943" s="110">
        <v>2009</v>
      </c>
      <c r="D4943" s="111" t="s">
        <v>228</v>
      </c>
      <c r="E4943" s="111">
        <v>3</v>
      </c>
      <c r="F4943" s="111">
        <v>16</v>
      </c>
      <c r="G4943" s="111" t="s">
        <v>1342</v>
      </c>
      <c r="H4943" s="112">
        <v>43399</v>
      </c>
    </row>
    <row r="4944" spans="1:8" ht="15">
      <c r="A4944" s="108" t="s">
        <v>1190</v>
      </c>
      <c r="B4944" s="109">
        <v>40011</v>
      </c>
      <c r="C4944" s="110">
        <v>2009</v>
      </c>
      <c r="D4944" s="111" t="s">
        <v>228</v>
      </c>
      <c r="E4944" s="111">
        <v>3</v>
      </c>
      <c r="F4944" s="111">
        <v>17</v>
      </c>
      <c r="G4944" s="111" t="s">
        <v>278</v>
      </c>
      <c r="H4944" s="112">
        <v>36418</v>
      </c>
    </row>
    <row r="4945" spans="1:8" ht="15">
      <c r="A4945" s="108" t="s">
        <v>1190</v>
      </c>
      <c r="B4945" s="109">
        <v>40012</v>
      </c>
      <c r="C4945" s="110">
        <v>2009</v>
      </c>
      <c r="D4945" s="111" t="s">
        <v>228</v>
      </c>
      <c r="E4945" s="111">
        <v>3</v>
      </c>
      <c r="F4945" s="111">
        <v>18</v>
      </c>
      <c r="G4945" s="111" t="s">
        <v>279</v>
      </c>
      <c r="H4945" s="112">
        <v>23105</v>
      </c>
    </row>
    <row r="4946" spans="1:8" ht="15">
      <c r="A4946" s="108" t="s">
        <v>1190</v>
      </c>
      <c r="B4946" s="109">
        <v>40013</v>
      </c>
      <c r="C4946" s="110">
        <v>2009</v>
      </c>
      <c r="D4946" s="111" t="s">
        <v>228</v>
      </c>
      <c r="E4946" s="111">
        <v>3</v>
      </c>
      <c r="F4946" s="111">
        <v>19</v>
      </c>
      <c r="G4946" s="111" t="s">
        <v>280</v>
      </c>
      <c r="H4946" s="112">
        <v>50062</v>
      </c>
    </row>
    <row r="4947" spans="1:8" ht="15">
      <c r="A4947" s="108" t="s">
        <v>1190</v>
      </c>
      <c r="B4947" s="109">
        <v>40014</v>
      </c>
      <c r="C4947" s="110">
        <v>2009</v>
      </c>
      <c r="D4947" s="111" t="s">
        <v>228</v>
      </c>
      <c r="E4947" s="111">
        <v>3</v>
      </c>
      <c r="F4947" s="111">
        <v>20</v>
      </c>
      <c r="G4947" s="111" t="s">
        <v>281</v>
      </c>
      <c r="H4947" s="112">
        <v>40935</v>
      </c>
    </row>
    <row r="4948" spans="1:8" ht="15">
      <c r="A4948" s="108" t="s">
        <v>1190</v>
      </c>
      <c r="B4948" s="109">
        <v>40015</v>
      </c>
      <c r="C4948" s="110">
        <v>2009</v>
      </c>
      <c r="D4948" s="111" t="s">
        <v>228</v>
      </c>
      <c r="E4948" s="111">
        <v>3</v>
      </c>
      <c r="F4948" s="111">
        <v>21</v>
      </c>
      <c r="G4948" s="111" t="s">
        <v>282</v>
      </c>
      <c r="H4948" s="112">
        <v>64493</v>
      </c>
    </row>
    <row r="4949" spans="1:8" ht="15">
      <c r="A4949" s="108" t="s">
        <v>1190</v>
      </c>
      <c r="B4949" s="109">
        <v>40016</v>
      </c>
      <c r="C4949" s="110">
        <v>2009</v>
      </c>
      <c r="D4949" s="111" t="s">
        <v>228</v>
      </c>
      <c r="E4949" s="111">
        <v>4</v>
      </c>
      <c r="F4949" s="111">
        <v>22</v>
      </c>
      <c r="G4949" s="111" t="s">
        <v>1343</v>
      </c>
      <c r="H4949" s="112">
        <v>53579</v>
      </c>
    </row>
    <row r="4950" spans="1:8" ht="15">
      <c r="A4950" s="108" t="s">
        <v>1190</v>
      </c>
      <c r="B4950" s="109">
        <v>40017</v>
      </c>
      <c r="C4950" s="110">
        <v>2009</v>
      </c>
      <c r="D4950" s="111" t="s">
        <v>228</v>
      </c>
      <c r="E4950" s="111">
        <v>4</v>
      </c>
      <c r="F4950" s="111">
        <v>23</v>
      </c>
      <c r="G4950" s="111" t="s">
        <v>1342</v>
      </c>
      <c r="H4950" s="112">
        <v>49608</v>
      </c>
    </row>
    <row r="4951" spans="1:8" ht="15">
      <c r="A4951" s="108" t="s">
        <v>1190</v>
      </c>
      <c r="B4951" s="109">
        <v>40018</v>
      </c>
      <c r="C4951" s="110">
        <v>2009</v>
      </c>
      <c r="D4951" s="111" t="s">
        <v>228</v>
      </c>
      <c r="E4951" s="111">
        <v>4</v>
      </c>
      <c r="F4951" s="111">
        <v>24</v>
      </c>
      <c r="G4951" s="111" t="s">
        <v>278</v>
      </c>
      <c r="H4951" s="112">
        <v>77572</v>
      </c>
    </row>
    <row r="4952" spans="1:8" ht="15">
      <c r="A4952" s="108" t="s">
        <v>1190</v>
      </c>
      <c r="B4952" s="109">
        <v>40019</v>
      </c>
      <c r="C4952" s="110">
        <v>2009</v>
      </c>
      <c r="D4952" s="111" t="s">
        <v>228</v>
      </c>
      <c r="E4952" s="111">
        <v>4</v>
      </c>
      <c r="F4952" s="111">
        <v>25</v>
      </c>
      <c r="G4952" s="111" t="s">
        <v>279</v>
      </c>
      <c r="H4952" s="112">
        <v>80744</v>
      </c>
    </row>
    <row r="4953" spans="1:8" ht="15">
      <c r="A4953" s="108" t="s">
        <v>1190</v>
      </c>
      <c r="B4953" s="109">
        <v>40020</v>
      </c>
      <c r="C4953" s="110">
        <v>2009</v>
      </c>
      <c r="D4953" s="111" t="s">
        <v>228</v>
      </c>
      <c r="E4953" s="111">
        <v>4</v>
      </c>
      <c r="F4953" s="111">
        <v>26</v>
      </c>
      <c r="G4953" s="111" t="s">
        <v>280</v>
      </c>
      <c r="H4953" s="112">
        <v>53539</v>
      </c>
    </row>
    <row r="4954" spans="1:8" ht="15">
      <c r="A4954" s="108" t="s">
        <v>1190</v>
      </c>
      <c r="B4954" s="109">
        <v>40021</v>
      </c>
      <c r="C4954" s="110">
        <v>2009</v>
      </c>
      <c r="D4954" s="111" t="s">
        <v>228</v>
      </c>
      <c r="E4954" s="111">
        <v>4</v>
      </c>
      <c r="F4954" s="111">
        <v>27</v>
      </c>
      <c r="G4954" s="111" t="s">
        <v>281</v>
      </c>
      <c r="H4954" s="112">
        <v>67079</v>
      </c>
    </row>
    <row r="4955" spans="1:8" ht="15">
      <c r="A4955" s="108" t="s">
        <v>1190</v>
      </c>
      <c r="B4955" s="109">
        <v>40022</v>
      </c>
      <c r="C4955" s="110">
        <v>2009</v>
      </c>
      <c r="D4955" s="111" t="s">
        <v>228</v>
      </c>
      <c r="E4955" s="111">
        <v>4</v>
      </c>
      <c r="F4955" s="111">
        <v>28</v>
      </c>
      <c r="G4955" s="111" t="s">
        <v>282</v>
      </c>
      <c r="H4955" s="112">
        <v>84821</v>
      </c>
    </row>
    <row r="4956" spans="1:8" ht="15">
      <c r="A4956" s="108" t="s">
        <v>1190</v>
      </c>
      <c r="B4956" s="109">
        <v>40023</v>
      </c>
      <c r="C4956" s="110">
        <v>2009</v>
      </c>
      <c r="D4956" s="111" t="s">
        <v>228</v>
      </c>
      <c r="E4956" s="111">
        <v>5</v>
      </c>
      <c r="F4956" s="111">
        <v>29</v>
      </c>
      <c r="G4956" s="111" t="s">
        <v>1343</v>
      </c>
      <c r="H4956" s="112">
        <v>57672</v>
      </c>
    </row>
    <row r="4957" spans="1:8" ht="15">
      <c r="A4957" s="108" t="s">
        <v>1190</v>
      </c>
      <c r="B4957" s="109">
        <v>40024</v>
      </c>
      <c r="C4957" s="110">
        <v>2009</v>
      </c>
      <c r="D4957" s="111" t="s">
        <v>228</v>
      </c>
      <c r="E4957" s="111">
        <v>5</v>
      </c>
      <c r="F4957" s="111">
        <v>30</v>
      </c>
      <c r="G4957" s="111" t="s">
        <v>1342</v>
      </c>
      <c r="H4957" s="112">
        <v>17355</v>
      </c>
    </row>
    <row r="4958" spans="1:8" ht="15">
      <c r="A4958" s="108" t="s">
        <v>1190</v>
      </c>
      <c r="B4958" s="109">
        <v>40025</v>
      </c>
      <c r="C4958" s="110">
        <v>2009</v>
      </c>
      <c r="D4958" s="111" t="s">
        <v>228</v>
      </c>
      <c r="E4958" s="111">
        <v>5</v>
      </c>
      <c r="F4958" s="111">
        <v>31</v>
      </c>
      <c r="G4958" s="111" t="s">
        <v>278</v>
      </c>
      <c r="H4958" s="112">
        <v>55586</v>
      </c>
    </row>
    <row r="4959" spans="1:8" ht="15">
      <c r="A4959" s="108" t="s">
        <v>1190</v>
      </c>
      <c r="B4959" s="109">
        <v>40026</v>
      </c>
      <c r="C4959" s="110">
        <v>2009</v>
      </c>
      <c r="D4959" s="111" t="s">
        <v>229</v>
      </c>
      <c r="E4959" s="111">
        <v>1</v>
      </c>
      <c r="F4959" s="111">
        <v>1</v>
      </c>
      <c r="G4959" s="111" t="s">
        <v>279</v>
      </c>
      <c r="H4959" s="112">
        <v>38977</v>
      </c>
    </row>
    <row r="4960" spans="1:8" ht="15">
      <c r="A4960" s="108" t="s">
        <v>1190</v>
      </c>
      <c r="B4960" s="109">
        <v>40027</v>
      </c>
      <c r="C4960" s="110">
        <v>2009</v>
      </c>
      <c r="D4960" s="111" t="s">
        <v>229</v>
      </c>
      <c r="E4960" s="111">
        <v>1</v>
      </c>
      <c r="F4960" s="111">
        <v>2</v>
      </c>
      <c r="G4960" s="111" t="s">
        <v>280</v>
      </c>
      <c r="H4960" s="112">
        <v>22216</v>
      </c>
    </row>
    <row r="4961" spans="1:8" ht="15">
      <c r="A4961" s="108" t="s">
        <v>1190</v>
      </c>
      <c r="B4961" s="109">
        <v>40028</v>
      </c>
      <c r="C4961" s="110">
        <v>2009</v>
      </c>
      <c r="D4961" s="111" t="s">
        <v>229</v>
      </c>
      <c r="E4961" s="111">
        <v>1</v>
      </c>
      <c r="F4961" s="111">
        <v>3</v>
      </c>
      <c r="G4961" s="111" t="s">
        <v>281</v>
      </c>
      <c r="H4961" s="112">
        <v>56676</v>
      </c>
    </row>
    <row r="4962" spans="1:8" ht="15">
      <c r="A4962" s="108" t="s">
        <v>1190</v>
      </c>
      <c r="B4962" s="109">
        <v>40029</v>
      </c>
      <c r="C4962" s="110">
        <v>2009</v>
      </c>
      <c r="D4962" s="111" t="s">
        <v>229</v>
      </c>
      <c r="E4962" s="111">
        <v>1</v>
      </c>
      <c r="F4962" s="111">
        <v>4</v>
      </c>
      <c r="G4962" s="111" t="s">
        <v>282</v>
      </c>
      <c r="H4962" s="112">
        <v>68478</v>
      </c>
    </row>
    <row r="4963" spans="1:8" ht="15">
      <c r="A4963" s="108" t="s">
        <v>1190</v>
      </c>
      <c r="B4963" s="109">
        <v>40030</v>
      </c>
      <c r="C4963" s="110">
        <v>2009</v>
      </c>
      <c r="D4963" s="111" t="s">
        <v>229</v>
      </c>
      <c r="E4963" s="111">
        <v>1</v>
      </c>
      <c r="F4963" s="111">
        <v>5</v>
      </c>
      <c r="G4963" s="111" t="s">
        <v>1343</v>
      </c>
      <c r="H4963" s="112">
        <v>45951</v>
      </c>
    </row>
    <row r="4964" spans="1:8" ht="15">
      <c r="A4964" s="108" t="s">
        <v>1190</v>
      </c>
      <c r="B4964" s="109">
        <v>40031</v>
      </c>
      <c r="C4964" s="110">
        <v>2009</v>
      </c>
      <c r="D4964" s="111" t="s">
        <v>229</v>
      </c>
      <c r="E4964" s="111">
        <v>1</v>
      </c>
      <c r="F4964" s="111">
        <v>6</v>
      </c>
      <c r="G4964" s="111" t="s">
        <v>1342</v>
      </c>
      <c r="H4964" s="112">
        <v>53323</v>
      </c>
    </row>
    <row r="4965" spans="1:8" ht="15">
      <c r="A4965" s="108" t="s">
        <v>1190</v>
      </c>
      <c r="B4965" s="109">
        <v>40032</v>
      </c>
      <c r="C4965" s="110">
        <v>2009</v>
      </c>
      <c r="D4965" s="111" t="s">
        <v>229</v>
      </c>
      <c r="E4965" s="111">
        <v>1</v>
      </c>
      <c r="F4965" s="111">
        <v>7</v>
      </c>
      <c r="G4965" s="111" t="s">
        <v>278</v>
      </c>
      <c r="H4965" s="112">
        <v>37734</v>
      </c>
    </row>
    <row r="4966" spans="1:8" ht="15">
      <c r="A4966" s="108" t="s">
        <v>1190</v>
      </c>
      <c r="B4966" s="109">
        <v>40033</v>
      </c>
      <c r="C4966" s="110">
        <v>2009</v>
      </c>
      <c r="D4966" s="111" t="s">
        <v>229</v>
      </c>
      <c r="E4966" s="111">
        <v>2</v>
      </c>
      <c r="F4966" s="111">
        <v>8</v>
      </c>
      <c r="G4966" s="111" t="s">
        <v>279</v>
      </c>
      <c r="H4966" s="112">
        <v>42604</v>
      </c>
    </row>
    <row r="4967" spans="1:8" ht="15">
      <c r="A4967" s="108" t="s">
        <v>1190</v>
      </c>
      <c r="B4967" s="109">
        <v>40034</v>
      </c>
      <c r="C4967" s="110">
        <v>2009</v>
      </c>
      <c r="D4967" s="111" t="s">
        <v>229</v>
      </c>
      <c r="E4967" s="111">
        <v>2</v>
      </c>
      <c r="F4967" s="111">
        <v>9</v>
      </c>
      <c r="G4967" s="111" t="s">
        <v>280</v>
      </c>
      <c r="H4967" s="112">
        <v>59491</v>
      </c>
    </row>
    <row r="4968" spans="1:8" ht="15">
      <c r="A4968" s="108" t="s">
        <v>1190</v>
      </c>
      <c r="B4968" s="109">
        <v>40035</v>
      </c>
      <c r="C4968" s="110">
        <v>2009</v>
      </c>
      <c r="D4968" s="111" t="s">
        <v>229</v>
      </c>
      <c r="E4968" s="111">
        <v>2</v>
      </c>
      <c r="F4968" s="111">
        <v>10</v>
      </c>
      <c r="G4968" s="111" t="s">
        <v>281</v>
      </c>
      <c r="H4968" s="112">
        <v>25272</v>
      </c>
    </row>
    <row r="4969" spans="1:8" ht="15">
      <c r="A4969" s="108" t="s">
        <v>1190</v>
      </c>
      <c r="B4969" s="109">
        <v>40036</v>
      </c>
      <c r="C4969" s="110">
        <v>2009</v>
      </c>
      <c r="D4969" s="111" t="s">
        <v>229</v>
      </c>
      <c r="E4969" s="111">
        <v>2</v>
      </c>
      <c r="F4969" s="111">
        <v>11</v>
      </c>
      <c r="G4969" s="111" t="s">
        <v>282</v>
      </c>
      <c r="H4969" s="112">
        <v>30114</v>
      </c>
    </row>
    <row r="4970" spans="1:8" ht="15">
      <c r="A4970" s="108" t="s">
        <v>1190</v>
      </c>
      <c r="B4970" s="109">
        <v>40037</v>
      </c>
      <c r="C4970" s="110">
        <v>2009</v>
      </c>
      <c r="D4970" s="111" t="s">
        <v>229</v>
      </c>
      <c r="E4970" s="111">
        <v>2</v>
      </c>
      <c r="F4970" s="111">
        <v>12</v>
      </c>
      <c r="G4970" s="111" t="s">
        <v>1343</v>
      </c>
      <c r="H4970" s="112">
        <v>70971</v>
      </c>
    </row>
    <row r="4971" spans="1:8" ht="15">
      <c r="A4971" s="108" t="s">
        <v>1190</v>
      </c>
      <c r="B4971" s="109">
        <v>40038</v>
      </c>
      <c r="C4971" s="110">
        <v>2009</v>
      </c>
      <c r="D4971" s="111" t="s">
        <v>229</v>
      </c>
      <c r="E4971" s="111">
        <v>2</v>
      </c>
      <c r="F4971" s="111">
        <v>13</v>
      </c>
      <c r="G4971" s="111" t="s">
        <v>1342</v>
      </c>
      <c r="H4971" s="112">
        <v>77295</v>
      </c>
    </row>
    <row r="4972" spans="1:8" ht="15">
      <c r="A4972" s="108" t="s">
        <v>1190</v>
      </c>
      <c r="B4972" s="109">
        <v>40039</v>
      </c>
      <c r="C4972" s="110">
        <v>2009</v>
      </c>
      <c r="D4972" s="111" t="s">
        <v>229</v>
      </c>
      <c r="E4972" s="111">
        <v>2</v>
      </c>
      <c r="F4972" s="111">
        <v>14</v>
      </c>
      <c r="G4972" s="111" t="s">
        <v>278</v>
      </c>
      <c r="H4972" s="112">
        <v>28874</v>
      </c>
    </row>
    <row r="4973" spans="1:8" ht="15">
      <c r="A4973" s="108" t="s">
        <v>1190</v>
      </c>
      <c r="B4973" s="109">
        <v>40040</v>
      </c>
      <c r="C4973" s="110">
        <v>2009</v>
      </c>
      <c r="D4973" s="111" t="s">
        <v>229</v>
      </c>
      <c r="E4973" s="111">
        <v>3</v>
      </c>
      <c r="F4973" s="111">
        <v>15</v>
      </c>
      <c r="G4973" s="111" t="s">
        <v>279</v>
      </c>
      <c r="H4973" s="112">
        <v>87620</v>
      </c>
    </row>
    <row r="4974" spans="1:8" ht="15">
      <c r="A4974" s="108" t="s">
        <v>1190</v>
      </c>
      <c r="B4974" s="109">
        <v>40041</v>
      </c>
      <c r="C4974" s="110">
        <v>2009</v>
      </c>
      <c r="D4974" s="111" t="s">
        <v>229</v>
      </c>
      <c r="E4974" s="111">
        <v>3</v>
      </c>
      <c r="F4974" s="111">
        <v>16</v>
      </c>
      <c r="G4974" s="111" t="s">
        <v>280</v>
      </c>
      <c r="H4974" s="112">
        <v>33080</v>
      </c>
    </row>
    <row r="4975" spans="1:8" ht="15">
      <c r="A4975" s="108" t="s">
        <v>1190</v>
      </c>
      <c r="B4975" s="109">
        <v>40042</v>
      </c>
      <c r="C4975" s="110">
        <v>2009</v>
      </c>
      <c r="D4975" s="111" t="s">
        <v>229</v>
      </c>
      <c r="E4975" s="111">
        <v>3</v>
      </c>
      <c r="F4975" s="111">
        <v>17</v>
      </c>
      <c r="G4975" s="111" t="s">
        <v>281</v>
      </c>
      <c r="H4975" s="112">
        <v>34857</v>
      </c>
    </row>
    <row r="4976" spans="1:8" ht="15">
      <c r="A4976" s="108" t="s">
        <v>1190</v>
      </c>
      <c r="B4976" s="109">
        <v>40043</v>
      </c>
      <c r="C4976" s="110">
        <v>2009</v>
      </c>
      <c r="D4976" s="111" t="s">
        <v>229</v>
      </c>
      <c r="E4976" s="111">
        <v>3</v>
      </c>
      <c r="F4976" s="111">
        <v>18</v>
      </c>
      <c r="G4976" s="111" t="s">
        <v>282</v>
      </c>
      <c r="H4976" s="112">
        <v>38039</v>
      </c>
    </row>
    <row r="4977" spans="1:8" ht="15">
      <c r="A4977" s="108" t="s">
        <v>1190</v>
      </c>
      <c r="B4977" s="109">
        <v>40044</v>
      </c>
      <c r="C4977" s="110">
        <v>2009</v>
      </c>
      <c r="D4977" s="111" t="s">
        <v>229</v>
      </c>
      <c r="E4977" s="111">
        <v>3</v>
      </c>
      <c r="F4977" s="111">
        <v>19</v>
      </c>
      <c r="G4977" s="111" t="s">
        <v>1343</v>
      </c>
      <c r="H4977" s="112">
        <v>62760</v>
      </c>
    </row>
    <row r="4978" spans="1:8" ht="15">
      <c r="A4978" s="108" t="s">
        <v>1190</v>
      </c>
      <c r="B4978" s="109">
        <v>40045</v>
      </c>
      <c r="C4978" s="110">
        <v>2009</v>
      </c>
      <c r="D4978" s="111" t="s">
        <v>229</v>
      </c>
      <c r="E4978" s="111">
        <v>3</v>
      </c>
      <c r="F4978" s="111">
        <v>20</v>
      </c>
      <c r="G4978" s="111" t="s">
        <v>1342</v>
      </c>
      <c r="H4978" s="112">
        <v>70263</v>
      </c>
    </row>
    <row r="4979" spans="1:8" ht="15">
      <c r="A4979" s="108" t="s">
        <v>1190</v>
      </c>
      <c r="B4979" s="109">
        <v>40046</v>
      </c>
      <c r="C4979" s="110">
        <v>2009</v>
      </c>
      <c r="D4979" s="111" t="s">
        <v>229</v>
      </c>
      <c r="E4979" s="111">
        <v>3</v>
      </c>
      <c r="F4979" s="111">
        <v>21</v>
      </c>
      <c r="G4979" s="111" t="s">
        <v>278</v>
      </c>
      <c r="H4979" s="112">
        <v>64970</v>
      </c>
    </row>
    <row r="4980" spans="1:8" ht="15">
      <c r="A4980" s="108" t="s">
        <v>1190</v>
      </c>
      <c r="B4980" s="109">
        <v>40047</v>
      </c>
      <c r="C4980" s="110">
        <v>2009</v>
      </c>
      <c r="D4980" s="111" t="s">
        <v>229</v>
      </c>
      <c r="E4980" s="111">
        <v>4</v>
      </c>
      <c r="F4980" s="111">
        <v>22</v>
      </c>
      <c r="G4980" s="111" t="s">
        <v>279</v>
      </c>
      <c r="H4980" s="112">
        <v>46523</v>
      </c>
    </row>
    <row r="4981" spans="1:8" ht="15">
      <c r="A4981" s="108" t="s">
        <v>1190</v>
      </c>
      <c r="B4981" s="109">
        <v>40048</v>
      </c>
      <c r="C4981" s="110">
        <v>2009</v>
      </c>
      <c r="D4981" s="111" t="s">
        <v>229</v>
      </c>
      <c r="E4981" s="111">
        <v>4</v>
      </c>
      <c r="F4981" s="111">
        <v>23</v>
      </c>
      <c r="G4981" s="111" t="s">
        <v>280</v>
      </c>
      <c r="H4981" s="112">
        <v>63786</v>
      </c>
    </row>
    <row r="4982" spans="1:8" ht="15">
      <c r="A4982" s="108" t="s">
        <v>1190</v>
      </c>
      <c r="B4982" s="109">
        <v>40049</v>
      </c>
      <c r="C4982" s="110">
        <v>2009</v>
      </c>
      <c r="D4982" s="111" t="s">
        <v>229</v>
      </c>
      <c r="E4982" s="111">
        <v>4</v>
      </c>
      <c r="F4982" s="111">
        <v>24</v>
      </c>
      <c r="G4982" s="111" t="s">
        <v>281</v>
      </c>
      <c r="H4982" s="112">
        <v>87896</v>
      </c>
    </row>
    <row r="4983" spans="1:8" ht="15">
      <c r="A4983" s="108" t="s">
        <v>1190</v>
      </c>
      <c r="B4983" s="109">
        <v>40050</v>
      </c>
      <c r="C4983" s="110">
        <v>2009</v>
      </c>
      <c r="D4983" s="111" t="s">
        <v>229</v>
      </c>
      <c r="E4983" s="111">
        <v>4</v>
      </c>
      <c r="F4983" s="111">
        <v>25</v>
      </c>
      <c r="G4983" s="111" t="s">
        <v>282</v>
      </c>
      <c r="H4983" s="112">
        <v>17956</v>
      </c>
    </row>
    <row r="4984" spans="1:8" ht="15">
      <c r="A4984" s="108" t="s">
        <v>1190</v>
      </c>
      <c r="B4984" s="109">
        <v>40051</v>
      </c>
      <c r="C4984" s="110">
        <v>2009</v>
      </c>
      <c r="D4984" s="111" t="s">
        <v>229</v>
      </c>
      <c r="E4984" s="111">
        <v>4</v>
      </c>
      <c r="F4984" s="111">
        <v>26</v>
      </c>
      <c r="G4984" s="111" t="s">
        <v>1343</v>
      </c>
      <c r="H4984" s="112">
        <v>28005</v>
      </c>
    </row>
    <row r="4985" spans="1:8" ht="15">
      <c r="A4985" s="108" t="s">
        <v>1190</v>
      </c>
      <c r="B4985" s="109">
        <v>40052</v>
      </c>
      <c r="C4985" s="110">
        <v>2009</v>
      </c>
      <c r="D4985" s="111" t="s">
        <v>229</v>
      </c>
      <c r="E4985" s="111">
        <v>4</v>
      </c>
      <c r="F4985" s="111">
        <v>27</v>
      </c>
      <c r="G4985" s="111" t="s">
        <v>1342</v>
      </c>
      <c r="H4985" s="112">
        <v>45895</v>
      </c>
    </row>
    <row r="4986" spans="1:8" ht="15">
      <c r="A4986" s="108" t="s">
        <v>1190</v>
      </c>
      <c r="B4986" s="109">
        <v>40053</v>
      </c>
      <c r="C4986" s="110">
        <v>2009</v>
      </c>
      <c r="D4986" s="111" t="s">
        <v>229</v>
      </c>
      <c r="E4986" s="111">
        <v>4</v>
      </c>
      <c r="F4986" s="111">
        <v>28</v>
      </c>
      <c r="G4986" s="111" t="s">
        <v>278</v>
      </c>
      <c r="H4986" s="112">
        <v>32612</v>
      </c>
    </row>
    <row r="4987" spans="1:8" ht="15">
      <c r="A4987" s="108" t="s">
        <v>1190</v>
      </c>
      <c r="B4987" s="109">
        <v>40054</v>
      </c>
      <c r="C4987" s="110">
        <v>2009</v>
      </c>
      <c r="D4987" s="111" t="s">
        <v>229</v>
      </c>
      <c r="E4987" s="111">
        <v>5</v>
      </c>
      <c r="F4987" s="111">
        <v>29</v>
      </c>
      <c r="G4987" s="111" t="s">
        <v>279</v>
      </c>
      <c r="H4987" s="112">
        <v>84991</v>
      </c>
    </row>
    <row r="4988" spans="1:8" ht="15">
      <c r="A4988" s="108" t="s">
        <v>1190</v>
      </c>
      <c r="B4988" s="109">
        <v>40055</v>
      </c>
      <c r="C4988" s="110">
        <v>2009</v>
      </c>
      <c r="D4988" s="111" t="s">
        <v>229</v>
      </c>
      <c r="E4988" s="111">
        <v>5</v>
      </c>
      <c r="F4988" s="111">
        <v>30</v>
      </c>
      <c r="G4988" s="111" t="s">
        <v>280</v>
      </c>
      <c r="H4988" s="112">
        <v>59051</v>
      </c>
    </row>
    <row r="4989" spans="1:8" ht="15">
      <c r="A4989" s="108" t="s">
        <v>1190</v>
      </c>
      <c r="B4989" s="109">
        <v>40056</v>
      </c>
      <c r="C4989" s="110">
        <v>2009</v>
      </c>
      <c r="D4989" s="111" t="s">
        <v>229</v>
      </c>
      <c r="E4989" s="111">
        <v>5</v>
      </c>
      <c r="F4989" s="111">
        <v>31</v>
      </c>
      <c r="G4989" s="111" t="s">
        <v>281</v>
      </c>
      <c r="H4989" s="112">
        <v>71375</v>
      </c>
    </row>
    <row r="4990" spans="1:8" ht="15">
      <c r="A4990" s="108" t="s">
        <v>1190</v>
      </c>
      <c r="B4990" s="109">
        <v>40057</v>
      </c>
      <c r="C4990" s="110">
        <v>2009</v>
      </c>
      <c r="D4990" s="111" t="s">
        <v>230</v>
      </c>
      <c r="E4990" s="111">
        <v>1</v>
      </c>
      <c r="F4990" s="111">
        <v>1</v>
      </c>
      <c r="G4990" s="111" t="s">
        <v>282</v>
      </c>
      <c r="H4990" s="112">
        <v>27632</v>
      </c>
    </row>
    <row r="4991" spans="1:8" ht="15">
      <c r="A4991" s="108" t="s">
        <v>1190</v>
      </c>
      <c r="B4991" s="109">
        <v>40058</v>
      </c>
      <c r="C4991" s="110">
        <v>2009</v>
      </c>
      <c r="D4991" s="111" t="s">
        <v>230</v>
      </c>
      <c r="E4991" s="111">
        <v>1</v>
      </c>
      <c r="F4991" s="111">
        <v>2</v>
      </c>
      <c r="G4991" s="111" t="s">
        <v>1343</v>
      </c>
      <c r="H4991" s="112">
        <v>19504</v>
      </c>
    </row>
    <row r="4992" spans="1:8" ht="15">
      <c r="A4992" s="108" t="s">
        <v>1190</v>
      </c>
      <c r="B4992" s="109">
        <v>40059</v>
      </c>
      <c r="C4992" s="110">
        <v>2009</v>
      </c>
      <c r="D4992" s="111" t="s">
        <v>230</v>
      </c>
      <c r="E4992" s="111">
        <v>1</v>
      </c>
      <c r="F4992" s="111">
        <v>3</v>
      </c>
      <c r="G4992" s="111" t="s">
        <v>1342</v>
      </c>
      <c r="H4992" s="112">
        <v>32429</v>
      </c>
    </row>
    <row r="4993" spans="1:8" ht="15">
      <c r="A4993" s="108" t="s">
        <v>1190</v>
      </c>
      <c r="B4993" s="109">
        <v>40060</v>
      </c>
      <c r="C4993" s="110">
        <v>2009</v>
      </c>
      <c r="D4993" s="111" t="s">
        <v>230</v>
      </c>
      <c r="E4993" s="111">
        <v>1</v>
      </c>
      <c r="F4993" s="111">
        <v>4</v>
      </c>
      <c r="G4993" s="111" t="s">
        <v>278</v>
      </c>
      <c r="H4993" s="112">
        <v>43320</v>
      </c>
    </row>
    <row r="4994" spans="1:8" ht="15">
      <c r="A4994" s="108" t="s">
        <v>1190</v>
      </c>
      <c r="B4994" s="109">
        <v>40061</v>
      </c>
      <c r="C4994" s="110">
        <v>2009</v>
      </c>
      <c r="D4994" s="111" t="s">
        <v>230</v>
      </c>
      <c r="E4994" s="111">
        <v>1</v>
      </c>
      <c r="F4994" s="111">
        <v>5</v>
      </c>
      <c r="G4994" s="111" t="s">
        <v>279</v>
      </c>
      <c r="H4994" s="112">
        <v>14523</v>
      </c>
    </row>
    <row r="4995" spans="1:8" ht="15">
      <c r="A4995" s="108" t="s">
        <v>1190</v>
      </c>
      <c r="B4995" s="109">
        <v>40062</v>
      </c>
      <c r="C4995" s="110">
        <v>2009</v>
      </c>
      <c r="D4995" s="111" t="s">
        <v>230</v>
      </c>
      <c r="E4995" s="111">
        <v>1</v>
      </c>
      <c r="F4995" s="111">
        <v>6</v>
      </c>
      <c r="G4995" s="111" t="s">
        <v>280</v>
      </c>
      <c r="H4995" s="112">
        <v>80194</v>
      </c>
    </row>
    <row r="4996" spans="1:8" ht="15">
      <c r="A4996" s="108" t="s">
        <v>1190</v>
      </c>
      <c r="B4996" s="109">
        <v>40063</v>
      </c>
      <c r="C4996" s="110">
        <v>2009</v>
      </c>
      <c r="D4996" s="111" t="s">
        <v>230</v>
      </c>
      <c r="E4996" s="111">
        <v>1</v>
      </c>
      <c r="F4996" s="111">
        <v>7</v>
      </c>
      <c r="G4996" s="111" t="s">
        <v>281</v>
      </c>
      <c r="H4996" s="112">
        <v>34767</v>
      </c>
    </row>
    <row r="4997" spans="1:8" ht="15">
      <c r="A4997" s="108" t="s">
        <v>1190</v>
      </c>
      <c r="B4997" s="109">
        <v>40064</v>
      </c>
      <c r="C4997" s="110">
        <v>2009</v>
      </c>
      <c r="D4997" s="111" t="s">
        <v>230</v>
      </c>
      <c r="E4997" s="111">
        <v>2</v>
      </c>
      <c r="F4997" s="111">
        <v>8</v>
      </c>
      <c r="G4997" s="111" t="s">
        <v>282</v>
      </c>
      <c r="H4997" s="112">
        <v>34998</v>
      </c>
    </row>
    <row r="4998" spans="1:8" ht="15">
      <c r="A4998" s="108" t="s">
        <v>1190</v>
      </c>
      <c r="B4998" s="109">
        <v>40065</v>
      </c>
      <c r="C4998" s="110">
        <v>2009</v>
      </c>
      <c r="D4998" s="111" t="s">
        <v>230</v>
      </c>
      <c r="E4998" s="111">
        <v>2</v>
      </c>
      <c r="F4998" s="111">
        <v>9</v>
      </c>
      <c r="G4998" s="111" t="s">
        <v>1343</v>
      </c>
      <c r="H4998" s="112">
        <v>23888</v>
      </c>
    </row>
    <row r="4999" spans="1:8" ht="15">
      <c r="A4999" s="108" t="s">
        <v>1190</v>
      </c>
      <c r="B4999" s="109">
        <v>40066</v>
      </c>
      <c r="C4999" s="110">
        <v>2009</v>
      </c>
      <c r="D4999" s="111" t="s">
        <v>230</v>
      </c>
      <c r="E4999" s="111">
        <v>2</v>
      </c>
      <c r="F4999" s="111">
        <v>10</v>
      </c>
      <c r="G4999" s="111" t="s">
        <v>1342</v>
      </c>
      <c r="H4999" s="112">
        <v>21226</v>
      </c>
    </row>
    <row r="5000" spans="1:8" ht="15">
      <c r="A5000" s="108" t="s">
        <v>1190</v>
      </c>
      <c r="B5000" s="109">
        <v>40067</v>
      </c>
      <c r="C5000" s="110">
        <v>2009</v>
      </c>
      <c r="D5000" s="111" t="s">
        <v>230</v>
      </c>
      <c r="E5000" s="111">
        <v>2</v>
      </c>
      <c r="F5000" s="111">
        <v>11</v>
      </c>
      <c r="G5000" s="111" t="s">
        <v>278</v>
      </c>
      <c r="H5000" s="112">
        <v>82102</v>
      </c>
    </row>
    <row r="5001" spans="1:8" ht="15">
      <c r="A5001" s="108" t="s">
        <v>1190</v>
      </c>
      <c r="B5001" s="109">
        <v>40068</v>
      </c>
      <c r="C5001" s="110">
        <v>2009</v>
      </c>
      <c r="D5001" s="111" t="s">
        <v>230</v>
      </c>
      <c r="E5001" s="111">
        <v>2</v>
      </c>
      <c r="F5001" s="111">
        <v>12</v>
      </c>
      <c r="G5001" s="111" t="s">
        <v>279</v>
      </c>
      <c r="H5001" s="112">
        <v>29496</v>
      </c>
    </row>
    <row r="5002" spans="1:8" ht="15">
      <c r="A5002" s="108" t="s">
        <v>1190</v>
      </c>
      <c r="B5002" s="109">
        <v>40069</v>
      </c>
      <c r="C5002" s="110">
        <v>2009</v>
      </c>
      <c r="D5002" s="111" t="s">
        <v>230</v>
      </c>
      <c r="E5002" s="111">
        <v>2</v>
      </c>
      <c r="F5002" s="111">
        <v>13</v>
      </c>
      <c r="G5002" s="111" t="s">
        <v>280</v>
      </c>
      <c r="H5002" s="112">
        <v>74247</v>
      </c>
    </row>
    <row r="5003" spans="1:8" ht="15">
      <c r="A5003" s="108" t="s">
        <v>1190</v>
      </c>
      <c r="B5003" s="109">
        <v>40070</v>
      </c>
      <c r="C5003" s="110">
        <v>2009</v>
      </c>
      <c r="D5003" s="111" t="s">
        <v>230</v>
      </c>
      <c r="E5003" s="111">
        <v>2</v>
      </c>
      <c r="F5003" s="111">
        <v>14</v>
      </c>
      <c r="G5003" s="111" t="s">
        <v>281</v>
      </c>
      <c r="H5003" s="112">
        <v>20320</v>
      </c>
    </row>
    <row r="5004" spans="1:8" ht="15">
      <c r="A5004" s="108" t="s">
        <v>1190</v>
      </c>
      <c r="B5004" s="109">
        <v>40071</v>
      </c>
      <c r="C5004" s="110">
        <v>2009</v>
      </c>
      <c r="D5004" s="111" t="s">
        <v>230</v>
      </c>
      <c r="E5004" s="111">
        <v>3</v>
      </c>
      <c r="F5004" s="111">
        <v>15</v>
      </c>
      <c r="G5004" s="111" t="s">
        <v>282</v>
      </c>
      <c r="H5004" s="112">
        <v>39900</v>
      </c>
    </row>
    <row r="5005" spans="1:8" ht="15">
      <c r="A5005" s="108" t="s">
        <v>1190</v>
      </c>
      <c r="B5005" s="109">
        <v>40072</v>
      </c>
      <c r="C5005" s="110">
        <v>2009</v>
      </c>
      <c r="D5005" s="111" t="s">
        <v>230</v>
      </c>
      <c r="E5005" s="111">
        <v>3</v>
      </c>
      <c r="F5005" s="111">
        <v>16</v>
      </c>
      <c r="G5005" s="111" t="s">
        <v>1343</v>
      </c>
      <c r="H5005" s="112">
        <v>63732</v>
      </c>
    </row>
    <row r="5006" spans="1:8" ht="15">
      <c r="A5006" s="108" t="s">
        <v>1190</v>
      </c>
      <c r="B5006" s="109">
        <v>40073</v>
      </c>
      <c r="C5006" s="110">
        <v>2009</v>
      </c>
      <c r="D5006" s="111" t="s">
        <v>230</v>
      </c>
      <c r="E5006" s="111">
        <v>3</v>
      </c>
      <c r="F5006" s="111">
        <v>17</v>
      </c>
      <c r="G5006" s="111" t="s">
        <v>1342</v>
      </c>
      <c r="H5006" s="112">
        <v>40027</v>
      </c>
    </row>
    <row r="5007" spans="1:8" ht="15">
      <c r="A5007" s="108" t="s">
        <v>1190</v>
      </c>
      <c r="B5007" s="109">
        <v>40074</v>
      </c>
      <c r="C5007" s="110">
        <v>2009</v>
      </c>
      <c r="D5007" s="111" t="s">
        <v>230</v>
      </c>
      <c r="E5007" s="111">
        <v>3</v>
      </c>
      <c r="F5007" s="111">
        <v>18</v>
      </c>
      <c r="G5007" s="111" t="s">
        <v>278</v>
      </c>
      <c r="H5007" s="112">
        <v>21965</v>
      </c>
    </row>
    <row r="5008" spans="1:8" ht="15">
      <c r="A5008" s="108" t="s">
        <v>1190</v>
      </c>
      <c r="B5008" s="109">
        <v>40075</v>
      </c>
      <c r="C5008" s="110">
        <v>2009</v>
      </c>
      <c r="D5008" s="111" t="s">
        <v>230</v>
      </c>
      <c r="E5008" s="111">
        <v>3</v>
      </c>
      <c r="F5008" s="111">
        <v>19</v>
      </c>
      <c r="G5008" s="111" t="s">
        <v>279</v>
      </c>
      <c r="H5008" s="112">
        <v>46870</v>
      </c>
    </row>
    <row r="5009" spans="1:8" ht="15">
      <c r="A5009" s="108" t="s">
        <v>1190</v>
      </c>
      <c r="B5009" s="109">
        <v>40076</v>
      </c>
      <c r="C5009" s="110">
        <v>2009</v>
      </c>
      <c r="D5009" s="111" t="s">
        <v>230</v>
      </c>
      <c r="E5009" s="111">
        <v>3</v>
      </c>
      <c r="F5009" s="111">
        <v>20</v>
      </c>
      <c r="G5009" s="111" t="s">
        <v>280</v>
      </c>
      <c r="H5009" s="112">
        <v>33170</v>
      </c>
    </row>
    <row r="5010" spans="1:8" ht="15">
      <c r="A5010" s="108" t="s">
        <v>1190</v>
      </c>
      <c r="B5010" s="109">
        <v>40077</v>
      </c>
      <c r="C5010" s="110">
        <v>2009</v>
      </c>
      <c r="D5010" s="111" t="s">
        <v>230</v>
      </c>
      <c r="E5010" s="111">
        <v>3</v>
      </c>
      <c r="F5010" s="111">
        <v>21</v>
      </c>
      <c r="G5010" s="111" t="s">
        <v>281</v>
      </c>
      <c r="H5010" s="112">
        <v>47582</v>
      </c>
    </row>
    <row r="5011" spans="1:8" ht="15">
      <c r="A5011" s="108" t="s">
        <v>1190</v>
      </c>
      <c r="B5011" s="109">
        <v>40078</v>
      </c>
      <c r="C5011" s="110">
        <v>2009</v>
      </c>
      <c r="D5011" s="111" t="s">
        <v>230</v>
      </c>
      <c r="E5011" s="111">
        <v>4</v>
      </c>
      <c r="F5011" s="111">
        <v>22</v>
      </c>
      <c r="G5011" s="111" t="s">
        <v>282</v>
      </c>
      <c r="H5011" s="112">
        <v>39331</v>
      </c>
    </row>
    <row r="5012" spans="1:8" ht="15">
      <c r="A5012" s="108" t="s">
        <v>1190</v>
      </c>
      <c r="B5012" s="109">
        <v>40079</v>
      </c>
      <c r="C5012" s="110">
        <v>2009</v>
      </c>
      <c r="D5012" s="111" t="s">
        <v>230</v>
      </c>
      <c r="E5012" s="111">
        <v>4</v>
      </c>
      <c r="F5012" s="111">
        <v>23</v>
      </c>
      <c r="G5012" s="111" t="s">
        <v>1343</v>
      </c>
      <c r="H5012" s="112">
        <v>40469</v>
      </c>
    </row>
    <row r="5013" spans="1:8" ht="15">
      <c r="A5013" s="108" t="s">
        <v>1190</v>
      </c>
      <c r="B5013" s="109">
        <v>40080</v>
      </c>
      <c r="C5013" s="110">
        <v>2009</v>
      </c>
      <c r="D5013" s="111" t="s">
        <v>230</v>
      </c>
      <c r="E5013" s="111">
        <v>4</v>
      </c>
      <c r="F5013" s="111">
        <v>24</v>
      </c>
      <c r="G5013" s="111" t="s">
        <v>1342</v>
      </c>
      <c r="H5013" s="112">
        <v>62910</v>
      </c>
    </row>
    <row r="5014" spans="1:8" ht="15">
      <c r="A5014" s="108" t="s">
        <v>1190</v>
      </c>
      <c r="B5014" s="109">
        <v>40081</v>
      </c>
      <c r="C5014" s="110">
        <v>2009</v>
      </c>
      <c r="D5014" s="111" t="s">
        <v>230</v>
      </c>
      <c r="E5014" s="111">
        <v>4</v>
      </c>
      <c r="F5014" s="111">
        <v>25</v>
      </c>
      <c r="G5014" s="111" t="s">
        <v>278</v>
      </c>
      <c r="H5014" s="112">
        <v>49212</v>
      </c>
    </row>
    <row r="5015" spans="1:8" ht="15">
      <c r="A5015" s="108" t="s">
        <v>1190</v>
      </c>
      <c r="B5015" s="109">
        <v>40082</v>
      </c>
      <c r="C5015" s="110">
        <v>2009</v>
      </c>
      <c r="D5015" s="111" t="s">
        <v>230</v>
      </c>
      <c r="E5015" s="111">
        <v>4</v>
      </c>
      <c r="F5015" s="111">
        <v>26</v>
      </c>
      <c r="G5015" s="111" t="s">
        <v>279</v>
      </c>
      <c r="H5015" s="112">
        <v>71730</v>
      </c>
    </row>
    <row r="5016" spans="1:8" ht="15">
      <c r="A5016" s="108" t="s">
        <v>1190</v>
      </c>
      <c r="B5016" s="109">
        <v>40083</v>
      </c>
      <c r="C5016" s="110">
        <v>2009</v>
      </c>
      <c r="D5016" s="111" t="s">
        <v>230</v>
      </c>
      <c r="E5016" s="111">
        <v>4</v>
      </c>
      <c r="F5016" s="111">
        <v>27</v>
      </c>
      <c r="G5016" s="111" t="s">
        <v>280</v>
      </c>
      <c r="H5016" s="112">
        <v>46478</v>
      </c>
    </row>
    <row r="5017" spans="1:8" ht="15">
      <c r="A5017" s="108" t="s">
        <v>1190</v>
      </c>
      <c r="B5017" s="109">
        <v>40084</v>
      </c>
      <c r="C5017" s="110">
        <v>2009</v>
      </c>
      <c r="D5017" s="111" t="s">
        <v>230</v>
      </c>
      <c r="E5017" s="111">
        <v>4</v>
      </c>
      <c r="F5017" s="111">
        <v>28</v>
      </c>
      <c r="G5017" s="111" t="s">
        <v>281</v>
      </c>
      <c r="H5017" s="112">
        <v>45202</v>
      </c>
    </row>
    <row r="5018" spans="1:8" ht="15">
      <c r="A5018" s="108" t="s">
        <v>1190</v>
      </c>
      <c r="B5018" s="109">
        <v>40085</v>
      </c>
      <c r="C5018" s="110">
        <v>2009</v>
      </c>
      <c r="D5018" s="111" t="s">
        <v>230</v>
      </c>
      <c r="E5018" s="111">
        <v>5</v>
      </c>
      <c r="F5018" s="111">
        <v>29</v>
      </c>
      <c r="G5018" s="111" t="s">
        <v>282</v>
      </c>
      <c r="H5018" s="112">
        <v>58413</v>
      </c>
    </row>
    <row r="5019" spans="1:8" ht="15">
      <c r="A5019" s="108" t="s">
        <v>1190</v>
      </c>
      <c r="B5019" s="109">
        <v>40086</v>
      </c>
      <c r="C5019" s="110">
        <v>2009</v>
      </c>
      <c r="D5019" s="111" t="s">
        <v>230</v>
      </c>
      <c r="E5019" s="111">
        <v>5</v>
      </c>
      <c r="F5019" s="111">
        <v>30</v>
      </c>
      <c r="G5019" s="111" t="s">
        <v>1343</v>
      </c>
      <c r="H5019" s="112">
        <v>14014</v>
      </c>
    </row>
    <row r="5020" spans="1:8" ht="15">
      <c r="A5020" s="108" t="s">
        <v>1190</v>
      </c>
      <c r="B5020" s="109">
        <v>40087</v>
      </c>
      <c r="C5020" s="110">
        <v>2009</v>
      </c>
      <c r="D5020" s="111" t="s">
        <v>231</v>
      </c>
      <c r="E5020" s="111">
        <v>1</v>
      </c>
      <c r="F5020" s="111">
        <v>1</v>
      </c>
      <c r="G5020" s="111" t="s">
        <v>1342</v>
      </c>
      <c r="H5020" s="112">
        <v>66676</v>
      </c>
    </row>
    <row r="5021" spans="1:8" ht="15">
      <c r="A5021" s="108" t="s">
        <v>1190</v>
      </c>
      <c r="B5021" s="109">
        <v>40088</v>
      </c>
      <c r="C5021" s="110">
        <v>2009</v>
      </c>
      <c r="D5021" s="111" t="s">
        <v>231</v>
      </c>
      <c r="E5021" s="111">
        <v>1</v>
      </c>
      <c r="F5021" s="111">
        <v>2</v>
      </c>
      <c r="G5021" s="111" t="s">
        <v>278</v>
      </c>
      <c r="H5021" s="112">
        <v>85679</v>
      </c>
    </row>
    <row r="5022" spans="1:8" ht="15">
      <c r="A5022" s="108" t="s">
        <v>1190</v>
      </c>
      <c r="B5022" s="109">
        <v>40089</v>
      </c>
      <c r="C5022" s="110">
        <v>2009</v>
      </c>
      <c r="D5022" s="111" t="s">
        <v>231</v>
      </c>
      <c r="E5022" s="111">
        <v>1</v>
      </c>
      <c r="F5022" s="111">
        <v>3</v>
      </c>
      <c r="G5022" s="111" t="s">
        <v>279</v>
      </c>
      <c r="H5022" s="112">
        <v>60298</v>
      </c>
    </row>
    <row r="5023" spans="1:8" ht="15">
      <c r="A5023" s="108" t="s">
        <v>1190</v>
      </c>
      <c r="B5023" s="109">
        <v>40090</v>
      </c>
      <c r="C5023" s="110">
        <v>2009</v>
      </c>
      <c r="D5023" s="111" t="s">
        <v>231</v>
      </c>
      <c r="E5023" s="111">
        <v>1</v>
      </c>
      <c r="F5023" s="111">
        <v>4</v>
      </c>
      <c r="G5023" s="111" t="s">
        <v>280</v>
      </c>
      <c r="H5023" s="112">
        <v>71485</v>
      </c>
    </row>
    <row r="5024" spans="1:8" ht="15">
      <c r="A5024" s="108" t="s">
        <v>1190</v>
      </c>
      <c r="B5024" s="109">
        <v>40091</v>
      </c>
      <c r="C5024" s="110">
        <v>2009</v>
      </c>
      <c r="D5024" s="111" t="s">
        <v>231</v>
      </c>
      <c r="E5024" s="111">
        <v>1</v>
      </c>
      <c r="F5024" s="111">
        <v>5</v>
      </c>
      <c r="G5024" s="111" t="s">
        <v>281</v>
      </c>
      <c r="H5024" s="112">
        <v>46859</v>
      </c>
    </row>
    <row r="5025" spans="1:8" ht="15">
      <c r="A5025" s="108" t="s">
        <v>1190</v>
      </c>
      <c r="B5025" s="109">
        <v>40092</v>
      </c>
      <c r="C5025" s="110">
        <v>2009</v>
      </c>
      <c r="D5025" s="111" t="s">
        <v>231</v>
      </c>
      <c r="E5025" s="111">
        <v>1</v>
      </c>
      <c r="F5025" s="111">
        <v>6</v>
      </c>
      <c r="G5025" s="111" t="s">
        <v>282</v>
      </c>
      <c r="H5025" s="112">
        <v>14040</v>
      </c>
    </row>
    <row r="5026" spans="1:8" ht="15">
      <c r="A5026" s="108" t="s">
        <v>1190</v>
      </c>
      <c r="B5026" s="109">
        <v>40093</v>
      </c>
      <c r="C5026" s="110">
        <v>2009</v>
      </c>
      <c r="D5026" s="111" t="s">
        <v>231</v>
      </c>
      <c r="E5026" s="111">
        <v>1</v>
      </c>
      <c r="F5026" s="111">
        <v>7</v>
      </c>
      <c r="G5026" s="111" t="s">
        <v>1343</v>
      </c>
      <c r="H5026" s="112">
        <v>70842</v>
      </c>
    </row>
    <row r="5027" spans="1:8" ht="15">
      <c r="A5027" s="108" t="s">
        <v>1190</v>
      </c>
      <c r="B5027" s="109">
        <v>40094</v>
      </c>
      <c r="C5027" s="110">
        <v>2009</v>
      </c>
      <c r="D5027" s="111" t="s">
        <v>231</v>
      </c>
      <c r="E5027" s="111">
        <v>2</v>
      </c>
      <c r="F5027" s="111">
        <v>8</v>
      </c>
      <c r="G5027" s="111" t="s">
        <v>1342</v>
      </c>
      <c r="H5027" s="112">
        <v>75879</v>
      </c>
    </row>
    <row r="5028" spans="1:8" ht="15">
      <c r="A5028" s="108" t="s">
        <v>1190</v>
      </c>
      <c r="B5028" s="109">
        <v>40095</v>
      </c>
      <c r="C5028" s="110">
        <v>2009</v>
      </c>
      <c r="D5028" s="111" t="s">
        <v>231</v>
      </c>
      <c r="E5028" s="111">
        <v>2</v>
      </c>
      <c r="F5028" s="111">
        <v>9</v>
      </c>
      <c r="G5028" s="111" t="s">
        <v>278</v>
      </c>
      <c r="H5028" s="112">
        <v>24389</v>
      </c>
    </row>
    <row r="5029" spans="1:8" ht="15">
      <c r="A5029" s="108" t="s">
        <v>1190</v>
      </c>
      <c r="B5029" s="109">
        <v>40096</v>
      </c>
      <c r="C5029" s="110">
        <v>2009</v>
      </c>
      <c r="D5029" s="111" t="s">
        <v>231</v>
      </c>
      <c r="E5029" s="111">
        <v>2</v>
      </c>
      <c r="F5029" s="111">
        <v>10</v>
      </c>
      <c r="G5029" s="111" t="s">
        <v>279</v>
      </c>
      <c r="H5029" s="112">
        <v>24015</v>
      </c>
    </row>
    <row r="5030" spans="1:8" ht="15">
      <c r="A5030" s="108" t="s">
        <v>1190</v>
      </c>
      <c r="B5030" s="109">
        <v>40097</v>
      </c>
      <c r="C5030" s="110">
        <v>2009</v>
      </c>
      <c r="D5030" s="111" t="s">
        <v>231</v>
      </c>
      <c r="E5030" s="111">
        <v>2</v>
      </c>
      <c r="F5030" s="111">
        <v>11</v>
      </c>
      <c r="G5030" s="111" t="s">
        <v>280</v>
      </c>
      <c r="H5030" s="112">
        <v>14668</v>
      </c>
    </row>
    <row r="5031" spans="1:8" ht="15">
      <c r="A5031" s="108" t="s">
        <v>1190</v>
      </c>
      <c r="B5031" s="109">
        <v>40098</v>
      </c>
      <c r="C5031" s="110">
        <v>2009</v>
      </c>
      <c r="D5031" s="111" t="s">
        <v>231</v>
      </c>
      <c r="E5031" s="111">
        <v>2</v>
      </c>
      <c r="F5031" s="111">
        <v>12</v>
      </c>
      <c r="G5031" s="111" t="s">
        <v>281</v>
      </c>
      <c r="H5031" s="112">
        <v>51383</v>
      </c>
    </row>
    <row r="5032" spans="1:8" ht="15">
      <c r="A5032" s="108" t="s">
        <v>1190</v>
      </c>
      <c r="B5032" s="109">
        <v>40099</v>
      </c>
      <c r="C5032" s="110">
        <v>2009</v>
      </c>
      <c r="D5032" s="111" t="s">
        <v>231</v>
      </c>
      <c r="E5032" s="111">
        <v>2</v>
      </c>
      <c r="F5032" s="111">
        <v>13</v>
      </c>
      <c r="G5032" s="111" t="s">
        <v>282</v>
      </c>
      <c r="H5032" s="112">
        <v>39673</v>
      </c>
    </row>
    <row r="5033" spans="1:8" ht="15">
      <c r="A5033" s="108" t="s">
        <v>1190</v>
      </c>
      <c r="B5033" s="109">
        <v>40100</v>
      </c>
      <c r="C5033" s="110">
        <v>2009</v>
      </c>
      <c r="D5033" s="111" t="s">
        <v>231</v>
      </c>
      <c r="E5033" s="111">
        <v>2</v>
      </c>
      <c r="F5033" s="111">
        <v>14</v>
      </c>
      <c r="G5033" s="111" t="s">
        <v>1343</v>
      </c>
      <c r="H5033" s="112">
        <v>69455</v>
      </c>
    </row>
    <row r="5034" spans="1:8" ht="15">
      <c r="A5034" s="108" t="s">
        <v>1190</v>
      </c>
      <c r="B5034" s="109">
        <v>40101</v>
      </c>
      <c r="C5034" s="110">
        <v>2009</v>
      </c>
      <c r="D5034" s="111" t="s">
        <v>231</v>
      </c>
      <c r="E5034" s="111">
        <v>3</v>
      </c>
      <c r="F5034" s="111">
        <v>15</v>
      </c>
      <c r="G5034" s="111" t="s">
        <v>1342</v>
      </c>
      <c r="H5034" s="112">
        <v>68901</v>
      </c>
    </row>
    <row r="5035" spans="1:8" ht="15">
      <c r="A5035" s="108" t="s">
        <v>1190</v>
      </c>
      <c r="B5035" s="109">
        <v>40102</v>
      </c>
      <c r="C5035" s="110">
        <v>2009</v>
      </c>
      <c r="D5035" s="111" t="s">
        <v>231</v>
      </c>
      <c r="E5035" s="111">
        <v>3</v>
      </c>
      <c r="F5035" s="111">
        <v>16</v>
      </c>
      <c r="G5035" s="111" t="s">
        <v>278</v>
      </c>
      <c r="H5035" s="112">
        <v>42359</v>
      </c>
    </row>
    <row r="5036" spans="1:8" ht="15">
      <c r="A5036" s="108" t="s">
        <v>1190</v>
      </c>
      <c r="B5036" s="109">
        <v>40103</v>
      </c>
      <c r="C5036" s="110">
        <v>2009</v>
      </c>
      <c r="D5036" s="111" t="s">
        <v>231</v>
      </c>
      <c r="E5036" s="111">
        <v>3</v>
      </c>
      <c r="F5036" s="111">
        <v>17</v>
      </c>
      <c r="G5036" s="111" t="s">
        <v>279</v>
      </c>
      <c r="H5036" s="112">
        <v>59863</v>
      </c>
    </row>
    <row r="5037" spans="1:8" ht="15">
      <c r="A5037" s="108" t="s">
        <v>1190</v>
      </c>
      <c r="B5037" s="109">
        <v>40104</v>
      </c>
      <c r="C5037" s="110">
        <v>2009</v>
      </c>
      <c r="D5037" s="111" t="s">
        <v>231</v>
      </c>
      <c r="E5037" s="111">
        <v>3</v>
      </c>
      <c r="F5037" s="111">
        <v>18</v>
      </c>
      <c r="G5037" s="111" t="s">
        <v>280</v>
      </c>
      <c r="H5037" s="112">
        <v>15420</v>
      </c>
    </row>
    <row r="5038" spans="1:8" ht="15">
      <c r="A5038" s="108" t="s">
        <v>1190</v>
      </c>
      <c r="B5038" s="109">
        <v>40105</v>
      </c>
      <c r="C5038" s="110">
        <v>2009</v>
      </c>
      <c r="D5038" s="111" t="s">
        <v>231</v>
      </c>
      <c r="E5038" s="111">
        <v>3</v>
      </c>
      <c r="F5038" s="111">
        <v>19</v>
      </c>
      <c r="G5038" s="111" t="s">
        <v>281</v>
      </c>
      <c r="H5038" s="112">
        <v>88081</v>
      </c>
    </row>
    <row r="5039" spans="1:8" ht="15">
      <c r="A5039" s="108" t="s">
        <v>1190</v>
      </c>
      <c r="B5039" s="109">
        <v>40106</v>
      </c>
      <c r="C5039" s="110">
        <v>2009</v>
      </c>
      <c r="D5039" s="111" t="s">
        <v>231</v>
      </c>
      <c r="E5039" s="111">
        <v>3</v>
      </c>
      <c r="F5039" s="111">
        <v>20</v>
      </c>
      <c r="G5039" s="111" t="s">
        <v>282</v>
      </c>
      <c r="H5039" s="112">
        <v>87001</v>
      </c>
    </row>
    <row r="5040" spans="1:8" ht="15">
      <c r="A5040" s="108" t="s">
        <v>1190</v>
      </c>
      <c r="B5040" s="109">
        <v>40107</v>
      </c>
      <c r="C5040" s="110">
        <v>2009</v>
      </c>
      <c r="D5040" s="111" t="s">
        <v>231</v>
      </c>
      <c r="E5040" s="111">
        <v>3</v>
      </c>
      <c r="F5040" s="111">
        <v>21</v>
      </c>
      <c r="G5040" s="111" t="s">
        <v>1343</v>
      </c>
      <c r="H5040" s="112">
        <v>61868</v>
      </c>
    </row>
    <row r="5041" spans="1:8" ht="15">
      <c r="A5041" s="108" t="s">
        <v>1190</v>
      </c>
      <c r="B5041" s="109">
        <v>40108</v>
      </c>
      <c r="C5041" s="110">
        <v>2009</v>
      </c>
      <c r="D5041" s="111" t="s">
        <v>231</v>
      </c>
      <c r="E5041" s="111">
        <v>4</v>
      </c>
      <c r="F5041" s="111">
        <v>22</v>
      </c>
      <c r="G5041" s="111" t="s">
        <v>1342</v>
      </c>
      <c r="H5041" s="112">
        <v>63359</v>
      </c>
    </row>
    <row r="5042" spans="1:8" ht="15">
      <c r="A5042" s="108" t="s">
        <v>1190</v>
      </c>
      <c r="B5042" s="109">
        <v>40109</v>
      </c>
      <c r="C5042" s="110">
        <v>2009</v>
      </c>
      <c r="D5042" s="111" t="s">
        <v>231</v>
      </c>
      <c r="E5042" s="111">
        <v>4</v>
      </c>
      <c r="F5042" s="111">
        <v>23</v>
      </c>
      <c r="G5042" s="111" t="s">
        <v>278</v>
      </c>
      <c r="H5042" s="112">
        <v>62617</v>
      </c>
    </row>
    <row r="5043" spans="1:8" ht="15">
      <c r="A5043" s="108" t="s">
        <v>1190</v>
      </c>
      <c r="B5043" s="109">
        <v>40110</v>
      </c>
      <c r="C5043" s="110">
        <v>2009</v>
      </c>
      <c r="D5043" s="111" t="s">
        <v>231</v>
      </c>
      <c r="E5043" s="111">
        <v>4</v>
      </c>
      <c r="F5043" s="111">
        <v>24</v>
      </c>
      <c r="G5043" s="111" t="s">
        <v>279</v>
      </c>
      <c r="H5043" s="112">
        <v>87381</v>
      </c>
    </row>
    <row r="5044" spans="1:8" ht="15">
      <c r="A5044" s="108" t="s">
        <v>1190</v>
      </c>
      <c r="B5044" s="109">
        <v>40111</v>
      </c>
      <c r="C5044" s="110">
        <v>2009</v>
      </c>
      <c r="D5044" s="111" t="s">
        <v>231</v>
      </c>
      <c r="E5044" s="111">
        <v>4</v>
      </c>
      <c r="F5044" s="111">
        <v>25</v>
      </c>
      <c r="G5044" s="111" t="s">
        <v>280</v>
      </c>
      <c r="H5044" s="112">
        <v>59546</v>
      </c>
    </row>
    <row r="5045" spans="1:8" ht="15">
      <c r="A5045" s="108" t="s">
        <v>1190</v>
      </c>
      <c r="B5045" s="109">
        <v>40112</v>
      </c>
      <c r="C5045" s="110">
        <v>2009</v>
      </c>
      <c r="D5045" s="111" t="s">
        <v>231</v>
      </c>
      <c r="E5045" s="111">
        <v>4</v>
      </c>
      <c r="F5045" s="111">
        <v>26</v>
      </c>
      <c r="G5045" s="111" t="s">
        <v>281</v>
      </c>
      <c r="H5045" s="112">
        <v>42786</v>
      </c>
    </row>
    <row r="5046" spans="1:8" ht="15">
      <c r="A5046" s="108" t="s">
        <v>1190</v>
      </c>
      <c r="B5046" s="109">
        <v>40113</v>
      </c>
      <c r="C5046" s="110">
        <v>2009</v>
      </c>
      <c r="D5046" s="111" t="s">
        <v>231</v>
      </c>
      <c r="E5046" s="111">
        <v>4</v>
      </c>
      <c r="F5046" s="111">
        <v>27</v>
      </c>
      <c r="G5046" s="111" t="s">
        <v>282</v>
      </c>
      <c r="H5046" s="112">
        <v>24158</v>
      </c>
    </row>
    <row r="5047" spans="1:8" ht="15">
      <c r="A5047" s="108" t="s">
        <v>1190</v>
      </c>
      <c r="B5047" s="109">
        <v>40114</v>
      </c>
      <c r="C5047" s="110">
        <v>2009</v>
      </c>
      <c r="D5047" s="111" t="s">
        <v>231</v>
      </c>
      <c r="E5047" s="111">
        <v>4</v>
      </c>
      <c r="F5047" s="111">
        <v>28</v>
      </c>
      <c r="G5047" s="111" t="s">
        <v>1343</v>
      </c>
      <c r="H5047" s="112">
        <v>50297</v>
      </c>
    </row>
    <row r="5048" spans="1:8" ht="15">
      <c r="A5048" s="108" t="s">
        <v>1190</v>
      </c>
      <c r="B5048" s="109">
        <v>40115</v>
      </c>
      <c r="C5048" s="110">
        <v>2009</v>
      </c>
      <c r="D5048" s="111" t="s">
        <v>231</v>
      </c>
      <c r="E5048" s="111">
        <v>5</v>
      </c>
      <c r="F5048" s="111">
        <v>29</v>
      </c>
      <c r="G5048" s="111" t="s">
        <v>1342</v>
      </c>
      <c r="H5048" s="112">
        <v>49804</v>
      </c>
    </row>
    <row r="5049" spans="1:8" ht="15">
      <c r="A5049" s="108" t="s">
        <v>1190</v>
      </c>
      <c r="B5049" s="109">
        <v>40116</v>
      </c>
      <c r="C5049" s="110">
        <v>2009</v>
      </c>
      <c r="D5049" s="111" t="s">
        <v>231</v>
      </c>
      <c r="E5049" s="111">
        <v>5</v>
      </c>
      <c r="F5049" s="111">
        <v>30</v>
      </c>
      <c r="G5049" s="111" t="s">
        <v>278</v>
      </c>
      <c r="H5049" s="112">
        <v>36856</v>
      </c>
    </row>
    <row r="5050" spans="1:8" ht="15">
      <c r="A5050" s="108" t="s">
        <v>1190</v>
      </c>
      <c r="B5050" s="109">
        <v>40117</v>
      </c>
      <c r="C5050" s="110">
        <v>2009</v>
      </c>
      <c r="D5050" s="111" t="s">
        <v>231</v>
      </c>
      <c r="E5050" s="111">
        <v>5</v>
      </c>
      <c r="F5050" s="111">
        <v>31</v>
      </c>
      <c r="G5050" s="111" t="s">
        <v>279</v>
      </c>
      <c r="H5050" s="112">
        <v>77173</v>
      </c>
    </row>
    <row r="5051" spans="1:8" ht="15">
      <c r="A5051" s="108" t="s">
        <v>1190</v>
      </c>
      <c r="B5051" s="109">
        <v>40118</v>
      </c>
      <c r="C5051" s="110">
        <v>2009</v>
      </c>
      <c r="D5051" s="111" t="s">
        <v>232</v>
      </c>
      <c r="E5051" s="111">
        <v>1</v>
      </c>
      <c r="F5051" s="111">
        <v>1</v>
      </c>
      <c r="G5051" s="111" t="s">
        <v>280</v>
      </c>
      <c r="H5051" s="112">
        <v>106440</v>
      </c>
    </row>
    <row r="5052" spans="1:8" ht="15">
      <c r="A5052" s="108" t="s">
        <v>1190</v>
      </c>
      <c r="B5052" s="109">
        <v>40119</v>
      </c>
      <c r="C5052" s="110">
        <v>2009</v>
      </c>
      <c r="D5052" s="111" t="s">
        <v>232</v>
      </c>
      <c r="E5052" s="111">
        <v>1</v>
      </c>
      <c r="F5052" s="111">
        <v>2</v>
      </c>
      <c r="G5052" s="111" t="s">
        <v>281</v>
      </c>
      <c r="H5052" s="112">
        <v>70950</v>
      </c>
    </row>
    <row r="5053" spans="1:8" ht="15">
      <c r="A5053" s="108" t="s">
        <v>1190</v>
      </c>
      <c r="B5053" s="109">
        <v>40120</v>
      </c>
      <c r="C5053" s="110">
        <v>2009</v>
      </c>
      <c r="D5053" s="111" t="s">
        <v>232</v>
      </c>
      <c r="E5053" s="111">
        <v>1</v>
      </c>
      <c r="F5053" s="111">
        <v>3</v>
      </c>
      <c r="G5053" s="111" t="s">
        <v>282</v>
      </c>
      <c r="H5053" s="112">
        <v>58601</v>
      </c>
    </row>
    <row r="5054" spans="1:8" ht="15">
      <c r="A5054" s="108" t="s">
        <v>1190</v>
      </c>
      <c r="B5054" s="109">
        <v>40121</v>
      </c>
      <c r="C5054" s="110">
        <v>2009</v>
      </c>
      <c r="D5054" s="111" t="s">
        <v>232</v>
      </c>
      <c r="E5054" s="111">
        <v>1</v>
      </c>
      <c r="F5054" s="111">
        <v>4</v>
      </c>
      <c r="G5054" s="111" t="s">
        <v>1343</v>
      </c>
      <c r="H5054" s="112">
        <v>145021</v>
      </c>
    </row>
    <row r="5055" spans="1:8" ht="15">
      <c r="A5055" s="108" t="s">
        <v>1190</v>
      </c>
      <c r="B5055" s="109">
        <v>40122</v>
      </c>
      <c r="C5055" s="110">
        <v>2009</v>
      </c>
      <c r="D5055" s="111" t="s">
        <v>232</v>
      </c>
      <c r="E5055" s="111">
        <v>1</v>
      </c>
      <c r="F5055" s="111">
        <v>5</v>
      </c>
      <c r="G5055" s="111" t="s">
        <v>1342</v>
      </c>
      <c r="H5055" s="112">
        <v>120232</v>
      </c>
    </row>
    <row r="5056" spans="1:8" ht="15">
      <c r="A5056" s="108" t="s">
        <v>1190</v>
      </c>
      <c r="B5056" s="109">
        <v>40123</v>
      </c>
      <c r="C5056" s="110">
        <v>2009</v>
      </c>
      <c r="D5056" s="111" t="s">
        <v>232</v>
      </c>
      <c r="E5056" s="111">
        <v>1</v>
      </c>
      <c r="F5056" s="111">
        <v>6</v>
      </c>
      <c r="G5056" s="111" t="s">
        <v>278</v>
      </c>
      <c r="H5056" s="112">
        <v>75340</v>
      </c>
    </row>
    <row r="5057" spans="1:8" ht="15">
      <c r="A5057" s="108" t="s">
        <v>1190</v>
      </c>
      <c r="B5057" s="109">
        <v>40124</v>
      </c>
      <c r="C5057" s="110">
        <v>2009</v>
      </c>
      <c r="D5057" s="111" t="s">
        <v>232</v>
      </c>
      <c r="E5057" s="111">
        <v>1</v>
      </c>
      <c r="F5057" s="111">
        <v>7</v>
      </c>
      <c r="G5057" s="111" t="s">
        <v>279</v>
      </c>
      <c r="H5057" s="112">
        <v>80640</v>
      </c>
    </row>
    <row r="5058" spans="1:8" ht="15">
      <c r="A5058" s="108" t="s">
        <v>1190</v>
      </c>
      <c r="B5058" s="109">
        <v>40125</v>
      </c>
      <c r="C5058" s="110">
        <v>2009</v>
      </c>
      <c r="D5058" s="111" t="s">
        <v>232</v>
      </c>
      <c r="E5058" s="111">
        <v>2</v>
      </c>
      <c r="F5058" s="111">
        <v>8</v>
      </c>
      <c r="G5058" s="111" t="s">
        <v>280</v>
      </c>
      <c r="H5058" s="112">
        <v>123289</v>
      </c>
    </row>
    <row r="5059" spans="1:8" ht="15">
      <c r="A5059" s="108" t="s">
        <v>1190</v>
      </c>
      <c r="B5059" s="109">
        <v>40126</v>
      </c>
      <c r="C5059" s="110">
        <v>2009</v>
      </c>
      <c r="D5059" s="111" t="s">
        <v>232</v>
      </c>
      <c r="E5059" s="111">
        <v>2</v>
      </c>
      <c r="F5059" s="111">
        <v>9</v>
      </c>
      <c r="G5059" s="111" t="s">
        <v>281</v>
      </c>
      <c r="H5059" s="112">
        <v>108985</v>
      </c>
    </row>
    <row r="5060" spans="1:8" ht="15">
      <c r="A5060" s="108" t="s">
        <v>1190</v>
      </c>
      <c r="B5060" s="109">
        <v>40127</v>
      </c>
      <c r="C5060" s="110">
        <v>2009</v>
      </c>
      <c r="D5060" s="111" t="s">
        <v>232</v>
      </c>
      <c r="E5060" s="111">
        <v>2</v>
      </c>
      <c r="F5060" s="111">
        <v>10</v>
      </c>
      <c r="G5060" s="111" t="s">
        <v>282</v>
      </c>
      <c r="H5060" s="112">
        <v>142723</v>
      </c>
    </row>
    <row r="5061" spans="1:8" ht="15">
      <c r="A5061" s="108" t="s">
        <v>1190</v>
      </c>
      <c r="B5061" s="109">
        <v>40128</v>
      </c>
      <c r="C5061" s="110">
        <v>2009</v>
      </c>
      <c r="D5061" s="111" t="s">
        <v>232</v>
      </c>
      <c r="E5061" s="111">
        <v>2</v>
      </c>
      <c r="F5061" s="111">
        <v>11</v>
      </c>
      <c r="G5061" s="111" t="s">
        <v>1343</v>
      </c>
      <c r="H5061" s="112">
        <v>81714</v>
      </c>
    </row>
    <row r="5062" spans="1:8" ht="15">
      <c r="A5062" s="108" t="s">
        <v>1190</v>
      </c>
      <c r="B5062" s="109">
        <v>40129</v>
      </c>
      <c r="C5062" s="110">
        <v>2009</v>
      </c>
      <c r="D5062" s="111" t="s">
        <v>232</v>
      </c>
      <c r="E5062" s="111">
        <v>2</v>
      </c>
      <c r="F5062" s="111">
        <v>12</v>
      </c>
      <c r="G5062" s="111" t="s">
        <v>1342</v>
      </c>
      <c r="H5062" s="112">
        <v>136488</v>
      </c>
    </row>
    <row r="5063" spans="1:8" ht="15">
      <c r="A5063" s="108" t="s">
        <v>1190</v>
      </c>
      <c r="B5063" s="109">
        <v>40130</v>
      </c>
      <c r="C5063" s="110">
        <v>2009</v>
      </c>
      <c r="D5063" s="111" t="s">
        <v>232</v>
      </c>
      <c r="E5063" s="111">
        <v>2</v>
      </c>
      <c r="F5063" s="111">
        <v>13</v>
      </c>
      <c r="G5063" s="111" t="s">
        <v>278</v>
      </c>
      <c r="H5063" s="112">
        <v>55434</v>
      </c>
    </row>
    <row r="5064" spans="1:8" ht="15">
      <c r="A5064" s="108" t="s">
        <v>1190</v>
      </c>
      <c r="B5064" s="109">
        <v>40131</v>
      </c>
      <c r="C5064" s="110">
        <v>2009</v>
      </c>
      <c r="D5064" s="111" t="s">
        <v>232</v>
      </c>
      <c r="E5064" s="111">
        <v>2</v>
      </c>
      <c r="F5064" s="111">
        <v>14</v>
      </c>
      <c r="G5064" s="111" t="s">
        <v>279</v>
      </c>
      <c r="H5064" s="112">
        <v>137767</v>
      </c>
    </row>
    <row r="5065" spans="1:8" ht="15">
      <c r="A5065" s="108" t="s">
        <v>1190</v>
      </c>
      <c r="B5065" s="109">
        <v>40132</v>
      </c>
      <c r="C5065" s="110">
        <v>2009</v>
      </c>
      <c r="D5065" s="111" t="s">
        <v>232</v>
      </c>
      <c r="E5065" s="111">
        <v>3</v>
      </c>
      <c r="F5065" s="111">
        <v>15</v>
      </c>
      <c r="G5065" s="111" t="s">
        <v>280</v>
      </c>
      <c r="H5065" s="112">
        <v>135790</v>
      </c>
    </row>
    <row r="5066" spans="1:8" ht="15">
      <c r="A5066" s="108" t="s">
        <v>1190</v>
      </c>
      <c r="B5066" s="109">
        <v>40133</v>
      </c>
      <c r="C5066" s="110">
        <v>2009</v>
      </c>
      <c r="D5066" s="111" t="s">
        <v>232</v>
      </c>
      <c r="E5066" s="111">
        <v>3</v>
      </c>
      <c r="F5066" s="111">
        <v>16</v>
      </c>
      <c r="G5066" s="111" t="s">
        <v>281</v>
      </c>
      <c r="H5066" s="112">
        <v>142112</v>
      </c>
    </row>
    <row r="5067" spans="1:8" ht="15">
      <c r="A5067" s="108" t="s">
        <v>1190</v>
      </c>
      <c r="B5067" s="109">
        <v>40134</v>
      </c>
      <c r="C5067" s="110">
        <v>2009</v>
      </c>
      <c r="D5067" s="111" t="s">
        <v>232</v>
      </c>
      <c r="E5067" s="111">
        <v>3</v>
      </c>
      <c r="F5067" s="111">
        <v>17</v>
      </c>
      <c r="G5067" s="111" t="s">
        <v>282</v>
      </c>
      <c r="H5067" s="112">
        <v>145320</v>
      </c>
    </row>
    <row r="5068" spans="1:8" ht="15">
      <c r="A5068" s="108" t="s">
        <v>1190</v>
      </c>
      <c r="B5068" s="109">
        <v>40135</v>
      </c>
      <c r="C5068" s="110">
        <v>2009</v>
      </c>
      <c r="D5068" s="111" t="s">
        <v>232</v>
      </c>
      <c r="E5068" s="111">
        <v>3</v>
      </c>
      <c r="F5068" s="111">
        <v>18</v>
      </c>
      <c r="G5068" s="111" t="s">
        <v>1343</v>
      </c>
      <c r="H5068" s="112">
        <v>115639</v>
      </c>
    </row>
    <row r="5069" spans="1:8" ht="15">
      <c r="A5069" s="108" t="s">
        <v>1190</v>
      </c>
      <c r="B5069" s="109">
        <v>40136</v>
      </c>
      <c r="C5069" s="110">
        <v>2009</v>
      </c>
      <c r="D5069" s="111" t="s">
        <v>232</v>
      </c>
      <c r="E5069" s="111">
        <v>3</v>
      </c>
      <c r="F5069" s="111">
        <v>19</v>
      </c>
      <c r="G5069" s="111" t="s">
        <v>1342</v>
      </c>
      <c r="H5069" s="112">
        <v>136916</v>
      </c>
    </row>
    <row r="5070" spans="1:8" ht="15">
      <c r="A5070" s="108" t="s">
        <v>1190</v>
      </c>
      <c r="B5070" s="109">
        <v>40137</v>
      </c>
      <c r="C5070" s="110">
        <v>2009</v>
      </c>
      <c r="D5070" s="111" t="s">
        <v>232</v>
      </c>
      <c r="E5070" s="111">
        <v>3</v>
      </c>
      <c r="F5070" s="111">
        <v>20</v>
      </c>
      <c r="G5070" s="111" t="s">
        <v>278</v>
      </c>
      <c r="H5070" s="112">
        <v>120013</v>
      </c>
    </row>
    <row r="5071" spans="1:8" ht="15">
      <c r="A5071" s="108" t="s">
        <v>1190</v>
      </c>
      <c r="B5071" s="109">
        <v>40138</v>
      </c>
      <c r="C5071" s="110">
        <v>2009</v>
      </c>
      <c r="D5071" s="111" t="s">
        <v>232</v>
      </c>
      <c r="E5071" s="111">
        <v>3</v>
      </c>
      <c r="F5071" s="111">
        <v>21</v>
      </c>
      <c r="G5071" s="111" t="s">
        <v>279</v>
      </c>
      <c r="H5071" s="112">
        <v>69588</v>
      </c>
    </row>
    <row r="5072" spans="1:8" ht="15">
      <c r="A5072" s="108" t="s">
        <v>1190</v>
      </c>
      <c r="B5072" s="109">
        <v>40139</v>
      </c>
      <c r="C5072" s="110">
        <v>2009</v>
      </c>
      <c r="D5072" s="111" t="s">
        <v>232</v>
      </c>
      <c r="E5072" s="111">
        <v>4</v>
      </c>
      <c r="F5072" s="111">
        <v>22</v>
      </c>
      <c r="G5072" s="111" t="s">
        <v>280</v>
      </c>
      <c r="H5072" s="112">
        <v>103781</v>
      </c>
    </row>
    <row r="5073" spans="1:8" ht="15">
      <c r="A5073" s="108" t="s">
        <v>1190</v>
      </c>
      <c r="B5073" s="109">
        <v>40140</v>
      </c>
      <c r="C5073" s="110">
        <v>2009</v>
      </c>
      <c r="D5073" s="111" t="s">
        <v>232</v>
      </c>
      <c r="E5073" s="111">
        <v>4</v>
      </c>
      <c r="F5073" s="111">
        <v>23</v>
      </c>
      <c r="G5073" s="111" t="s">
        <v>281</v>
      </c>
      <c r="H5073" s="112">
        <v>115955</v>
      </c>
    </row>
    <row r="5074" spans="1:8" ht="15">
      <c r="A5074" s="108" t="s">
        <v>1190</v>
      </c>
      <c r="B5074" s="109">
        <v>40141</v>
      </c>
      <c r="C5074" s="110">
        <v>2009</v>
      </c>
      <c r="D5074" s="111" t="s">
        <v>232</v>
      </c>
      <c r="E5074" s="111">
        <v>4</v>
      </c>
      <c r="F5074" s="111">
        <v>24</v>
      </c>
      <c r="G5074" s="111" t="s">
        <v>282</v>
      </c>
      <c r="H5074" s="112">
        <v>43654</v>
      </c>
    </row>
    <row r="5075" spans="1:8" ht="15">
      <c r="A5075" s="108" t="s">
        <v>1190</v>
      </c>
      <c r="B5075" s="109">
        <v>40142</v>
      </c>
      <c r="C5075" s="110">
        <v>2009</v>
      </c>
      <c r="D5075" s="111" t="s">
        <v>232</v>
      </c>
      <c r="E5075" s="111">
        <v>4</v>
      </c>
      <c r="F5075" s="111">
        <v>25</v>
      </c>
      <c r="G5075" s="111" t="s">
        <v>1343</v>
      </c>
      <c r="H5075" s="112">
        <v>80919</v>
      </c>
    </row>
    <row r="5076" spans="1:8" ht="15">
      <c r="A5076" s="108" t="s">
        <v>1190</v>
      </c>
      <c r="B5076" s="109">
        <v>40143</v>
      </c>
      <c r="C5076" s="110">
        <v>2009</v>
      </c>
      <c r="D5076" s="111" t="s">
        <v>232</v>
      </c>
      <c r="E5076" s="111">
        <v>4</v>
      </c>
      <c r="F5076" s="111">
        <v>26</v>
      </c>
      <c r="G5076" s="111" t="s">
        <v>1342</v>
      </c>
      <c r="H5076" s="112">
        <v>128130</v>
      </c>
    </row>
    <row r="5077" spans="1:8" ht="15">
      <c r="A5077" s="108" t="s">
        <v>1190</v>
      </c>
      <c r="B5077" s="109">
        <v>40144</v>
      </c>
      <c r="C5077" s="110">
        <v>2009</v>
      </c>
      <c r="D5077" s="111" t="s">
        <v>232</v>
      </c>
      <c r="E5077" s="111">
        <v>4</v>
      </c>
      <c r="F5077" s="111">
        <v>27</v>
      </c>
      <c r="G5077" s="111" t="s">
        <v>278</v>
      </c>
      <c r="H5077" s="112">
        <v>104318</v>
      </c>
    </row>
    <row r="5078" spans="1:8" ht="15">
      <c r="A5078" s="108" t="s">
        <v>1190</v>
      </c>
      <c r="B5078" s="109">
        <v>40145</v>
      </c>
      <c r="C5078" s="110">
        <v>2009</v>
      </c>
      <c r="D5078" s="111" t="s">
        <v>232</v>
      </c>
      <c r="E5078" s="111">
        <v>4</v>
      </c>
      <c r="F5078" s="111">
        <v>28</v>
      </c>
      <c r="G5078" s="111" t="s">
        <v>279</v>
      </c>
      <c r="H5078" s="112">
        <v>73896</v>
      </c>
    </row>
    <row r="5079" spans="1:8" ht="15">
      <c r="A5079" s="108" t="s">
        <v>1190</v>
      </c>
      <c r="B5079" s="109">
        <v>40146</v>
      </c>
      <c r="C5079" s="110">
        <v>2009</v>
      </c>
      <c r="D5079" s="111" t="s">
        <v>232</v>
      </c>
      <c r="E5079" s="111">
        <v>5</v>
      </c>
      <c r="F5079" s="111">
        <v>29</v>
      </c>
      <c r="G5079" s="111" t="s">
        <v>280</v>
      </c>
      <c r="H5079" s="112">
        <v>115157</v>
      </c>
    </row>
    <row r="5080" spans="1:8" ht="15">
      <c r="A5080" s="108" t="s">
        <v>1190</v>
      </c>
      <c r="B5080" s="109">
        <v>40147</v>
      </c>
      <c r="C5080" s="110">
        <v>2009</v>
      </c>
      <c r="D5080" s="111" t="s">
        <v>232</v>
      </c>
      <c r="E5080" s="111">
        <v>5</v>
      </c>
      <c r="F5080" s="111">
        <v>30</v>
      </c>
      <c r="G5080" s="111" t="s">
        <v>281</v>
      </c>
      <c r="H5080" s="112">
        <v>148032</v>
      </c>
    </row>
    <row r="5081" spans="1:8" ht="15">
      <c r="A5081" s="108" t="s">
        <v>1190</v>
      </c>
      <c r="B5081" s="109">
        <v>40148</v>
      </c>
      <c r="C5081" s="110">
        <v>2009</v>
      </c>
      <c r="D5081" s="111" t="s">
        <v>233</v>
      </c>
      <c r="E5081" s="111">
        <v>1</v>
      </c>
      <c r="F5081" s="111">
        <v>1</v>
      </c>
      <c r="G5081" s="111" t="s">
        <v>282</v>
      </c>
      <c r="H5081" s="112">
        <v>105585</v>
      </c>
    </row>
    <row r="5082" spans="1:8" ht="15">
      <c r="A5082" s="108" t="s">
        <v>1190</v>
      </c>
      <c r="B5082" s="109">
        <v>40149</v>
      </c>
      <c r="C5082" s="110">
        <v>2009</v>
      </c>
      <c r="D5082" s="111" t="s">
        <v>233</v>
      </c>
      <c r="E5082" s="111">
        <v>1</v>
      </c>
      <c r="F5082" s="111">
        <v>2</v>
      </c>
      <c r="G5082" s="111" t="s">
        <v>1343</v>
      </c>
      <c r="H5082" s="112">
        <v>136119</v>
      </c>
    </row>
    <row r="5083" spans="1:8" ht="15">
      <c r="A5083" s="108" t="s">
        <v>1190</v>
      </c>
      <c r="B5083" s="109">
        <v>40150</v>
      </c>
      <c r="C5083" s="110">
        <v>2009</v>
      </c>
      <c r="D5083" s="111" t="s">
        <v>233</v>
      </c>
      <c r="E5083" s="111">
        <v>1</v>
      </c>
      <c r="F5083" s="111">
        <v>3</v>
      </c>
      <c r="G5083" s="111" t="s">
        <v>1342</v>
      </c>
      <c r="H5083" s="112">
        <v>128972</v>
      </c>
    </row>
    <row r="5084" spans="1:8" ht="15">
      <c r="A5084" s="108" t="s">
        <v>1190</v>
      </c>
      <c r="B5084" s="109">
        <v>40151</v>
      </c>
      <c r="C5084" s="110">
        <v>2009</v>
      </c>
      <c r="D5084" s="111" t="s">
        <v>233</v>
      </c>
      <c r="E5084" s="111">
        <v>1</v>
      </c>
      <c r="F5084" s="111">
        <v>4</v>
      </c>
      <c r="G5084" s="111" t="s">
        <v>278</v>
      </c>
      <c r="H5084" s="112">
        <v>58199</v>
      </c>
    </row>
    <row r="5085" spans="1:8" ht="15">
      <c r="A5085" s="108" t="s">
        <v>1190</v>
      </c>
      <c r="B5085" s="109">
        <v>40152</v>
      </c>
      <c r="C5085" s="110">
        <v>2009</v>
      </c>
      <c r="D5085" s="111" t="s">
        <v>233</v>
      </c>
      <c r="E5085" s="111">
        <v>1</v>
      </c>
      <c r="F5085" s="111">
        <v>5</v>
      </c>
      <c r="G5085" s="111" t="s">
        <v>279</v>
      </c>
      <c r="H5085" s="112">
        <v>76243</v>
      </c>
    </row>
    <row r="5086" spans="1:8" ht="15">
      <c r="A5086" s="108" t="s">
        <v>1190</v>
      </c>
      <c r="B5086" s="109">
        <v>40153</v>
      </c>
      <c r="C5086" s="110">
        <v>2009</v>
      </c>
      <c r="D5086" s="111" t="s">
        <v>233</v>
      </c>
      <c r="E5086" s="111">
        <v>1</v>
      </c>
      <c r="F5086" s="111">
        <v>6</v>
      </c>
      <c r="G5086" s="111" t="s">
        <v>280</v>
      </c>
      <c r="H5086" s="112">
        <v>142675</v>
      </c>
    </row>
    <row r="5087" spans="1:8" ht="15">
      <c r="A5087" s="108" t="s">
        <v>1190</v>
      </c>
      <c r="B5087" s="109">
        <v>40154</v>
      </c>
      <c r="C5087" s="110">
        <v>2009</v>
      </c>
      <c r="D5087" s="111" t="s">
        <v>233</v>
      </c>
      <c r="E5087" s="111">
        <v>1</v>
      </c>
      <c r="F5087" s="111">
        <v>7</v>
      </c>
      <c r="G5087" s="111" t="s">
        <v>281</v>
      </c>
      <c r="H5087" s="112">
        <v>110488</v>
      </c>
    </row>
    <row r="5088" spans="1:8" ht="15">
      <c r="A5088" s="108" t="s">
        <v>1190</v>
      </c>
      <c r="B5088" s="109">
        <v>40155</v>
      </c>
      <c r="C5088" s="110">
        <v>2009</v>
      </c>
      <c r="D5088" s="111" t="s">
        <v>233</v>
      </c>
      <c r="E5088" s="111">
        <v>2</v>
      </c>
      <c r="F5088" s="111">
        <v>8</v>
      </c>
      <c r="G5088" s="111" t="s">
        <v>282</v>
      </c>
      <c r="H5088" s="112">
        <v>110588</v>
      </c>
    </row>
    <row r="5089" spans="1:8" ht="15">
      <c r="A5089" s="108" t="s">
        <v>1190</v>
      </c>
      <c r="B5089" s="109">
        <v>40156</v>
      </c>
      <c r="C5089" s="110">
        <v>2009</v>
      </c>
      <c r="D5089" s="111" t="s">
        <v>233</v>
      </c>
      <c r="E5089" s="111">
        <v>2</v>
      </c>
      <c r="F5089" s="111">
        <v>9</v>
      </c>
      <c r="G5089" s="111" t="s">
        <v>1343</v>
      </c>
      <c r="H5089" s="112">
        <v>66490</v>
      </c>
    </row>
    <row r="5090" spans="1:8" ht="15">
      <c r="A5090" s="108" t="s">
        <v>1190</v>
      </c>
      <c r="B5090" s="109">
        <v>40157</v>
      </c>
      <c r="C5090" s="110">
        <v>2009</v>
      </c>
      <c r="D5090" s="111" t="s">
        <v>233</v>
      </c>
      <c r="E5090" s="111">
        <v>2</v>
      </c>
      <c r="F5090" s="111">
        <v>10</v>
      </c>
      <c r="G5090" s="111" t="s">
        <v>1342</v>
      </c>
      <c r="H5090" s="112">
        <v>104383</v>
      </c>
    </row>
    <row r="5091" spans="1:8" ht="15">
      <c r="A5091" s="108" t="s">
        <v>1190</v>
      </c>
      <c r="B5091" s="109">
        <v>40158</v>
      </c>
      <c r="C5091" s="110">
        <v>2009</v>
      </c>
      <c r="D5091" s="111" t="s">
        <v>233</v>
      </c>
      <c r="E5091" s="111">
        <v>2</v>
      </c>
      <c r="F5091" s="111">
        <v>11</v>
      </c>
      <c r="G5091" s="111" t="s">
        <v>278</v>
      </c>
      <c r="H5091" s="112">
        <v>48563</v>
      </c>
    </row>
    <row r="5092" spans="1:8" ht="15">
      <c r="A5092" s="108" t="s">
        <v>1190</v>
      </c>
      <c r="B5092" s="109">
        <v>40159</v>
      </c>
      <c r="C5092" s="110">
        <v>2009</v>
      </c>
      <c r="D5092" s="111" t="s">
        <v>233</v>
      </c>
      <c r="E5092" s="111">
        <v>2</v>
      </c>
      <c r="F5092" s="111">
        <v>12</v>
      </c>
      <c r="G5092" s="111" t="s">
        <v>279</v>
      </c>
      <c r="H5092" s="112">
        <v>119684</v>
      </c>
    </row>
    <row r="5093" spans="1:8" ht="15">
      <c r="A5093" s="108" t="s">
        <v>1190</v>
      </c>
      <c r="B5093" s="109">
        <v>40160</v>
      </c>
      <c r="C5093" s="110">
        <v>2009</v>
      </c>
      <c r="D5093" s="111" t="s">
        <v>233</v>
      </c>
      <c r="E5093" s="111">
        <v>2</v>
      </c>
      <c r="F5093" s="111">
        <v>13</v>
      </c>
      <c r="G5093" s="111" t="s">
        <v>280</v>
      </c>
      <c r="H5093" s="112">
        <v>145024</v>
      </c>
    </row>
    <row r="5094" spans="1:8" ht="15">
      <c r="A5094" s="108" t="s">
        <v>1190</v>
      </c>
      <c r="B5094" s="109">
        <v>40161</v>
      </c>
      <c r="C5094" s="110">
        <v>2009</v>
      </c>
      <c r="D5094" s="111" t="s">
        <v>233</v>
      </c>
      <c r="E5094" s="111">
        <v>2</v>
      </c>
      <c r="F5094" s="111">
        <v>14</v>
      </c>
      <c r="G5094" s="111" t="s">
        <v>281</v>
      </c>
      <c r="H5094" s="112">
        <v>106578</v>
      </c>
    </row>
    <row r="5095" spans="1:8" ht="15">
      <c r="A5095" s="108" t="s">
        <v>1190</v>
      </c>
      <c r="B5095" s="109">
        <v>40162</v>
      </c>
      <c r="C5095" s="110">
        <v>2009</v>
      </c>
      <c r="D5095" s="111" t="s">
        <v>233</v>
      </c>
      <c r="E5095" s="111">
        <v>3</v>
      </c>
      <c r="F5095" s="111">
        <v>15</v>
      </c>
      <c r="G5095" s="111" t="s">
        <v>282</v>
      </c>
      <c r="H5095" s="112">
        <v>62719</v>
      </c>
    </row>
    <row r="5096" spans="1:8" ht="15">
      <c r="A5096" s="108" t="s">
        <v>1190</v>
      </c>
      <c r="B5096" s="109">
        <v>40163</v>
      </c>
      <c r="C5096" s="110">
        <v>2009</v>
      </c>
      <c r="D5096" s="111" t="s">
        <v>233</v>
      </c>
      <c r="E5096" s="111">
        <v>3</v>
      </c>
      <c r="F5096" s="111">
        <v>16</v>
      </c>
      <c r="G5096" s="111" t="s">
        <v>1343</v>
      </c>
      <c r="H5096" s="112">
        <v>80197</v>
      </c>
    </row>
    <row r="5097" spans="1:8" ht="15">
      <c r="A5097" s="108" t="s">
        <v>1190</v>
      </c>
      <c r="B5097" s="109">
        <v>40164</v>
      </c>
      <c r="C5097" s="110">
        <v>2009</v>
      </c>
      <c r="D5097" s="111" t="s">
        <v>233</v>
      </c>
      <c r="E5097" s="111">
        <v>3</v>
      </c>
      <c r="F5097" s="111">
        <v>17</v>
      </c>
      <c r="G5097" s="111" t="s">
        <v>1342</v>
      </c>
      <c r="H5097" s="112">
        <v>139718</v>
      </c>
    </row>
    <row r="5098" spans="1:8" ht="15">
      <c r="A5098" s="108" t="s">
        <v>1190</v>
      </c>
      <c r="B5098" s="109">
        <v>40165</v>
      </c>
      <c r="C5098" s="110">
        <v>2009</v>
      </c>
      <c r="D5098" s="111" t="s">
        <v>233</v>
      </c>
      <c r="E5098" s="111">
        <v>3</v>
      </c>
      <c r="F5098" s="111">
        <v>18</v>
      </c>
      <c r="G5098" s="111" t="s">
        <v>278</v>
      </c>
      <c r="H5098" s="112">
        <v>62824</v>
      </c>
    </row>
    <row r="5099" spans="1:8" ht="15">
      <c r="A5099" s="108" t="s">
        <v>1190</v>
      </c>
      <c r="B5099" s="109">
        <v>40166</v>
      </c>
      <c r="C5099" s="110">
        <v>2009</v>
      </c>
      <c r="D5099" s="111" t="s">
        <v>233</v>
      </c>
      <c r="E5099" s="111">
        <v>3</v>
      </c>
      <c r="F5099" s="111">
        <v>19</v>
      </c>
      <c r="G5099" s="111" t="s">
        <v>279</v>
      </c>
      <c r="H5099" s="112">
        <v>146727</v>
      </c>
    </row>
    <row r="5100" spans="1:8" ht="15">
      <c r="A5100" s="108" t="s">
        <v>1190</v>
      </c>
      <c r="B5100" s="109">
        <v>40167</v>
      </c>
      <c r="C5100" s="110">
        <v>2009</v>
      </c>
      <c r="D5100" s="111" t="s">
        <v>233</v>
      </c>
      <c r="E5100" s="111">
        <v>3</v>
      </c>
      <c r="F5100" s="111">
        <v>20</v>
      </c>
      <c r="G5100" s="111" t="s">
        <v>280</v>
      </c>
      <c r="H5100" s="112">
        <v>152459</v>
      </c>
    </row>
    <row r="5101" spans="1:8" ht="15">
      <c r="A5101" s="108" t="s">
        <v>1190</v>
      </c>
      <c r="B5101" s="109">
        <v>40168</v>
      </c>
      <c r="C5101" s="110">
        <v>2009</v>
      </c>
      <c r="D5101" s="111" t="s">
        <v>233</v>
      </c>
      <c r="E5101" s="111">
        <v>3</v>
      </c>
      <c r="F5101" s="111">
        <v>21</v>
      </c>
      <c r="G5101" s="111" t="s">
        <v>281</v>
      </c>
      <c r="H5101" s="112">
        <v>103267</v>
      </c>
    </row>
    <row r="5102" spans="1:8" ht="15">
      <c r="A5102" s="108" t="s">
        <v>1190</v>
      </c>
      <c r="B5102" s="109">
        <v>40169</v>
      </c>
      <c r="C5102" s="110">
        <v>2009</v>
      </c>
      <c r="D5102" s="111" t="s">
        <v>233</v>
      </c>
      <c r="E5102" s="111">
        <v>4</v>
      </c>
      <c r="F5102" s="111">
        <v>22</v>
      </c>
      <c r="G5102" s="111" t="s">
        <v>282</v>
      </c>
      <c r="H5102" s="112">
        <v>91532</v>
      </c>
    </row>
    <row r="5103" spans="1:8" ht="15">
      <c r="A5103" s="108" t="s">
        <v>1190</v>
      </c>
      <c r="B5103" s="109">
        <v>40170</v>
      </c>
      <c r="C5103" s="110">
        <v>2009</v>
      </c>
      <c r="D5103" s="111" t="s">
        <v>233</v>
      </c>
      <c r="E5103" s="111">
        <v>4</v>
      </c>
      <c r="F5103" s="111">
        <v>23</v>
      </c>
      <c r="G5103" s="111" t="s">
        <v>1343</v>
      </c>
      <c r="H5103" s="112">
        <v>138970</v>
      </c>
    </row>
    <row r="5104" spans="1:8" ht="15">
      <c r="A5104" s="108" t="s">
        <v>1190</v>
      </c>
      <c r="B5104" s="109">
        <v>40171</v>
      </c>
      <c r="C5104" s="110">
        <v>2009</v>
      </c>
      <c r="D5104" s="111" t="s">
        <v>233</v>
      </c>
      <c r="E5104" s="111">
        <v>4</v>
      </c>
      <c r="F5104" s="111">
        <v>24</v>
      </c>
      <c r="G5104" s="111" t="s">
        <v>1342</v>
      </c>
      <c r="H5104" s="112">
        <v>94349</v>
      </c>
    </row>
    <row r="5105" spans="1:8" ht="15">
      <c r="A5105" s="108" t="s">
        <v>1190</v>
      </c>
      <c r="B5105" s="109">
        <v>40172</v>
      </c>
      <c r="C5105" s="110">
        <v>2009</v>
      </c>
      <c r="D5105" s="111" t="s">
        <v>233</v>
      </c>
      <c r="E5105" s="111">
        <v>4</v>
      </c>
      <c r="F5105" s="111">
        <v>25</v>
      </c>
      <c r="G5105" s="111" t="s">
        <v>278</v>
      </c>
      <c r="H5105" s="112">
        <v>131342</v>
      </c>
    </row>
    <row r="5106" spans="1:8" ht="15">
      <c r="A5106" s="108" t="s">
        <v>1190</v>
      </c>
      <c r="B5106" s="109">
        <v>40173</v>
      </c>
      <c r="C5106" s="110">
        <v>2009</v>
      </c>
      <c r="D5106" s="111" t="s">
        <v>233</v>
      </c>
      <c r="E5106" s="111">
        <v>4</v>
      </c>
      <c r="F5106" s="111">
        <v>26</v>
      </c>
      <c r="G5106" s="111" t="s">
        <v>279</v>
      </c>
      <c r="H5106" s="112">
        <v>100785</v>
      </c>
    </row>
    <row r="5107" spans="1:8" ht="15">
      <c r="A5107" s="108" t="s">
        <v>1190</v>
      </c>
      <c r="B5107" s="109">
        <v>40174</v>
      </c>
      <c r="C5107" s="110">
        <v>2009</v>
      </c>
      <c r="D5107" s="111" t="s">
        <v>233</v>
      </c>
      <c r="E5107" s="111">
        <v>4</v>
      </c>
      <c r="F5107" s="111">
        <v>27</v>
      </c>
      <c r="G5107" s="111" t="s">
        <v>280</v>
      </c>
      <c r="H5107" s="112">
        <v>114496</v>
      </c>
    </row>
    <row r="5108" spans="1:8" ht="15">
      <c r="A5108" s="108" t="s">
        <v>1190</v>
      </c>
      <c r="B5108" s="109">
        <v>40175</v>
      </c>
      <c r="C5108" s="110">
        <v>2009</v>
      </c>
      <c r="D5108" s="111" t="s">
        <v>233</v>
      </c>
      <c r="E5108" s="111">
        <v>4</v>
      </c>
      <c r="F5108" s="111">
        <v>28</v>
      </c>
      <c r="G5108" s="111" t="s">
        <v>281</v>
      </c>
      <c r="H5108" s="112">
        <v>102308</v>
      </c>
    </row>
    <row r="5109" spans="1:8" ht="15">
      <c r="A5109" s="108" t="s">
        <v>1190</v>
      </c>
      <c r="B5109" s="109">
        <v>40176</v>
      </c>
      <c r="C5109" s="110">
        <v>2009</v>
      </c>
      <c r="D5109" s="111" t="s">
        <v>233</v>
      </c>
      <c r="E5109" s="111">
        <v>5</v>
      </c>
      <c r="F5109" s="111">
        <v>29</v>
      </c>
      <c r="G5109" s="111" t="s">
        <v>282</v>
      </c>
      <c r="H5109" s="112">
        <v>86267</v>
      </c>
    </row>
    <row r="5110" spans="1:8" ht="15">
      <c r="A5110" s="108" t="s">
        <v>1190</v>
      </c>
      <c r="B5110" s="109">
        <v>40177</v>
      </c>
      <c r="C5110" s="110">
        <v>2009</v>
      </c>
      <c r="D5110" s="111" t="s">
        <v>233</v>
      </c>
      <c r="E5110" s="111">
        <v>5</v>
      </c>
      <c r="F5110" s="111">
        <v>30</v>
      </c>
      <c r="G5110" s="111" t="s">
        <v>1343</v>
      </c>
      <c r="H5110" s="112">
        <v>121636</v>
      </c>
    </row>
    <row r="5111" spans="1:8" ht="15">
      <c r="A5111" s="108" t="s">
        <v>1190</v>
      </c>
      <c r="B5111" s="109">
        <v>40178</v>
      </c>
      <c r="C5111" s="110">
        <v>2009</v>
      </c>
      <c r="D5111" s="111" t="s">
        <v>233</v>
      </c>
      <c r="E5111" s="111">
        <v>5</v>
      </c>
      <c r="F5111" s="111">
        <v>31</v>
      </c>
      <c r="G5111" s="111" t="s">
        <v>1342</v>
      </c>
      <c r="H5111" s="112">
        <v>41262</v>
      </c>
    </row>
    <row r="5112" spans="1:8" ht="15">
      <c r="A5112" s="108" t="s">
        <v>1187</v>
      </c>
      <c r="B5112" s="109">
        <v>39814</v>
      </c>
      <c r="C5112" s="110">
        <v>2009</v>
      </c>
      <c r="D5112" s="111" t="s">
        <v>1347</v>
      </c>
      <c r="E5112" s="111">
        <v>1</v>
      </c>
      <c r="F5112" s="111">
        <v>1</v>
      </c>
      <c r="G5112" s="111" t="s">
        <v>278</v>
      </c>
      <c r="H5112" s="112">
        <v>152544</v>
      </c>
    </row>
    <row r="5113" spans="1:8" ht="15">
      <c r="A5113" s="108" t="s">
        <v>1187</v>
      </c>
      <c r="B5113" s="109">
        <v>39815</v>
      </c>
      <c r="C5113" s="110">
        <v>2009</v>
      </c>
      <c r="D5113" s="111" t="s">
        <v>1347</v>
      </c>
      <c r="E5113" s="111">
        <v>1</v>
      </c>
      <c r="F5113" s="111">
        <v>2</v>
      </c>
      <c r="G5113" s="111" t="s">
        <v>279</v>
      </c>
      <c r="H5113" s="112">
        <v>118550</v>
      </c>
    </row>
    <row r="5114" spans="1:8" ht="15">
      <c r="A5114" s="108" t="s">
        <v>1187</v>
      </c>
      <c r="B5114" s="109">
        <v>39816</v>
      </c>
      <c r="C5114" s="110">
        <v>2009</v>
      </c>
      <c r="D5114" s="111" t="s">
        <v>1347</v>
      </c>
      <c r="E5114" s="111">
        <v>1</v>
      </c>
      <c r="F5114" s="111">
        <v>3</v>
      </c>
      <c r="G5114" s="111" t="s">
        <v>280</v>
      </c>
      <c r="H5114" s="112">
        <v>133216</v>
      </c>
    </row>
    <row r="5115" spans="1:8" ht="15">
      <c r="A5115" s="108" t="s">
        <v>1187</v>
      </c>
      <c r="B5115" s="109">
        <v>39817</v>
      </c>
      <c r="C5115" s="110">
        <v>2009</v>
      </c>
      <c r="D5115" s="111" t="s">
        <v>1347</v>
      </c>
      <c r="E5115" s="111">
        <v>1</v>
      </c>
      <c r="F5115" s="111">
        <v>4</v>
      </c>
      <c r="G5115" s="111" t="s">
        <v>281</v>
      </c>
      <c r="H5115" s="112">
        <v>74144</v>
      </c>
    </row>
    <row r="5116" spans="1:8" ht="15">
      <c r="A5116" s="108" t="s">
        <v>1187</v>
      </c>
      <c r="B5116" s="109">
        <v>39818</v>
      </c>
      <c r="C5116" s="110">
        <v>2009</v>
      </c>
      <c r="D5116" s="111" t="s">
        <v>1347</v>
      </c>
      <c r="E5116" s="111">
        <v>1</v>
      </c>
      <c r="F5116" s="111">
        <v>5</v>
      </c>
      <c r="G5116" s="111" t="s">
        <v>282</v>
      </c>
      <c r="H5116" s="112">
        <v>61582</v>
      </c>
    </row>
    <row r="5117" spans="1:8" ht="15">
      <c r="A5117" s="108" t="s">
        <v>1187</v>
      </c>
      <c r="B5117" s="109">
        <v>39819</v>
      </c>
      <c r="C5117" s="110">
        <v>2009</v>
      </c>
      <c r="D5117" s="111" t="s">
        <v>1347</v>
      </c>
      <c r="E5117" s="111">
        <v>1</v>
      </c>
      <c r="F5117" s="111">
        <v>6</v>
      </c>
      <c r="G5117" s="111" t="s">
        <v>1343</v>
      </c>
      <c r="H5117" s="112">
        <v>116804</v>
      </c>
    </row>
    <row r="5118" spans="1:8" ht="15">
      <c r="A5118" s="108" t="s">
        <v>1187</v>
      </c>
      <c r="B5118" s="109">
        <v>39820</v>
      </c>
      <c r="C5118" s="110">
        <v>2009</v>
      </c>
      <c r="D5118" s="111" t="s">
        <v>1347</v>
      </c>
      <c r="E5118" s="111">
        <v>1</v>
      </c>
      <c r="F5118" s="111">
        <v>7</v>
      </c>
      <c r="G5118" s="111" t="s">
        <v>1342</v>
      </c>
      <c r="H5118" s="112">
        <v>85041</v>
      </c>
    </row>
    <row r="5119" spans="1:8" ht="15">
      <c r="A5119" s="108" t="s">
        <v>1187</v>
      </c>
      <c r="B5119" s="109">
        <v>39821</v>
      </c>
      <c r="C5119" s="110">
        <v>2009</v>
      </c>
      <c r="D5119" s="111" t="s">
        <v>1347</v>
      </c>
      <c r="E5119" s="111">
        <v>2</v>
      </c>
      <c r="F5119" s="111">
        <v>8</v>
      </c>
      <c r="G5119" s="111" t="s">
        <v>278</v>
      </c>
      <c r="H5119" s="112">
        <v>121332</v>
      </c>
    </row>
    <row r="5120" spans="1:8" ht="15">
      <c r="A5120" s="108" t="s">
        <v>1187</v>
      </c>
      <c r="B5120" s="109">
        <v>39822</v>
      </c>
      <c r="C5120" s="110">
        <v>2009</v>
      </c>
      <c r="D5120" s="111" t="s">
        <v>1347</v>
      </c>
      <c r="E5120" s="111">
        <v>2</v>
      </c>
      <c r="F5120" s="111">
        <v>9</v>
      </c>
      <c r="G5120" s="111" t="s">
        <v>279</v>
      </c>
      <c r="H5120" s="112">
        <v>49736</v>
      </c>
    </row>
    <row r="5121" spans="1:8" ht="15">
      <c r="A5121" s="108" t="s">
        <v>1187</v>
      </c>
      <c r="B5121" s="109">
        <v>39823</v>
      </c>
      <c r="C5121" s="110">
        <v>2009</v>
      </c>
      <c r="D5121" s="111" t="s">
        <v>1347</v>
      </c>
      <c r="E5121" s="111">
        <v>2</v>
      </c>
      <c r="F5121" s="111">
        <v>10</v>
      </c>
      <c r="G5121" s="111" t="s">
        <v>280</v>
      </c>
      <c r="H5121" s="112">
        <v>64530</v>
      </c>
    </row>
    <row r="5122" spans="1:8" ht="15">
      <c r="A5122" s="108" t="s">
        <v>1187</v>
      </c>
      <c r="B5122" s="109">
        <v>39824</v>
      </c>
      <c r="C5122" s="110">
        <v>2009</v>
      </c>
      <c r="D5122" s="111" t="s">
        <v>1347</v>
      </c>
      <c r="E5122" s="111">
        <v>2</v>
      </c>
      <c r="F5122" s="111">
        <v>11</v>
      </c>
      <c r="G5122" s="111" t="s">
        <v>281</v>
      </c>
      <c r="H5122" s="112">
        <v>75367</v>
      </c>
    </row>
    <row r="5123" spans="1:8" ht="15">
      <c r="A5123" s="108" t="s">
        <v>1187</v>
      </c>
      <c r="B5123" s="109">
        <v>39825</v>
      </c>
      <c r="C5123" s="110">
        <v>2009</v>
      </c>
      <c r="D5123" s="111" t="s">
        <v>1347</v>
      </c>
      <c r="E5123" s="111">
        <v>2</v>
      </c>
      <c r="F5123" s="111">
        <v>12</v>
      </c>
      <c r="G5123" s="111" t="s">
        <v>282</v>
      </c>
      <c r="H5123" s="112">
        <v>62924</v>
      </c>
    </row>
    <row r="5124" spans="1:8" ht="15">
      <c r="A5124" s="108" t="s">
        <v>1187</v>
      </c>
      <c r="B5124" s="109">
        <v>39826</v>
      </c>
      <c r="C5124" s="110">
        <v>2009</v>
      </c>
      <c r="D5124" s="111" t="s">
        <v>1347</v>
      </c>
      <c r="E5124" s="111">
        <v>2</v>
      </c>
      <c r="F5124" s="111">
        <v>13</v>
      </c>
      <c r="G5124" s="111" t="s">
        <v>1343</v>
      </c>
      <c r="H5124" s="112">
        <v>151335</v>
      </c>
    </row>
    <row r="5125" spans="1:8" ht="15">
      <c r="A5125" s="108" t="s">
        <v>1187</v>
      </c>
      <c r="B5125" s="109">
        <v>39827</v>
      </c>
      <c r="C5125" s="110">
        <v>2009</v>
      </c>
      <c r="D5125" s="111" t="s">
        <v>1347</v>
      </c>
      <c r="E5125" s="111">
        <v>2</v>
      </c>
      <c r="F5125" s="111">
        <v>14</v>
      </c>
      <c r="G5125" s="111" t="s">
        <v>1342</v>
      </c>
      <c r="H5125" s="112">
        <v>152966</v>
      </c>
    </row>
    <row r="5126" spans="1:8" ht="15">
      <c r="A5126" s="108" t="s">
        <v>1187</v>
      </c>
      <c r="B5126" s="109">
        <v>39828</v>
      </c>
      <c r="C5126" s="110">
        <v>2009</v>
      </c>
      <c r="D5126" s="111" t="s">
        <v>1347</v>
      </c>
      <c r="E5126" s="111">
        <v>3</v>
      </c>
      <c r="F5126" s="111">
        <v>15</v>
      </c>
      <c r="G5126" s="111" t="s">
        <v>278</v>
      </c>
      <c r="H5126" s="112">
        <v>59964</v>
      </c>
    </row>
    <row r="5127" spans="1:8" ht="15">
      <c r="A5127" s="108" t="s">
        <v>1187</v>
      </c>
      <c r="B5127" s="109">
        <v>39829</v>
      </c>
      <c r="C5127" s="110">
        <v>2009</v>
      </c>
      <c r="D5127" s="111" t="s">
        <v>1347</v>
      </c>
      <c r="E5127" s="111">
        <v>3</v>
      </c>
      <c r="F5127" s="111">
        <v>16</v>
      </c>
      <c r="G5127" s="111" t="s">
        <v>279</v>
      </c>
      <c r="H5127" s="112">
        <v>81528</v>
      </c>
    </row>
    <row r="5128" spans="1:8" ht="15">
      <c r="A5128" s="108" t="s">
        <v>1187</v>
      </c>
      <c r="B5128" s="109">
        <v>39830</v>
      </c>
      <c r="C5128" s="110">
        <v>2009</v>
      </c>
      <c r="D5128" s="111" t="s">
        <v>1347</v>
      </c>
      <c r="E5128" s="111">
        <v>3</v>
      </c>
      <c r="F5128" s="111">
        <v>17</v>
      </c>
      <c r="G5128" s="111" t="s">
        <v>280</v>
      </c>
      <c r="H5128" s="112">
        <v>153753</v>
      </c>
    </row>
    <row r="5129" spans="1:8" ht="15">
      <c r="A5129" s="108" t="s">
        <v>1187</v>
      </c>
      <c r="B5129" s="109">
        <v>39831</v>
      </c>
      <c r="C5129" s="110">
        <v>2009</v>
      </c>
      <c r="D5129" s="111" t="s">
        <v>1347</v>
      </c>
      <c r="E5129" s="111">
        <v>3</v>
      </c>
      <c r="F5129" s="111">
        <v>18</v>
      </c>
      <c r="G5129" s="111" t="s">
        <v>281</v>
      </c>
      <c r="H5129" s="112">
        <v>91894</v>
      </c>
    </row>
    <row r="5130" spans="1:8" ht="15">
      <c r="A5130" s="108" t="s">
        <v>1187</v>
      </c>
      <c r="B5130" s="109">
        <v>39832</v>
      </c>
      <c r="C5130" s="110">
        <v>2009</v>
      </c>
      <c r="D5130" s="111" t="s">
        <v>1347</v>
      </c>
      <c r="E5130" s="111">
        <v>3</v>
      </c>
      <c r="F5130" s="111">
        <v>19</v>
      </c>
      <c r="G5130" s="111" t="s">
        <v>282</v>
      </c>
      <c r="H5130" s="112">
        <v>70185</v>
      </c>
    </row>
    <row r="5131" spans="1:8" ht="15">
      <c r="A5131" s="108" t="s">
        <v>1187</v>
      </c>
      <c r="B5131" s="109">
        <v>39833</v>
      </c>
      <c r="C5131" s="110">
        <v>2009</v>
      </c>
      <c r="D5131" s="111" t="s">
        <v>1347</v>
      </c>
      <c r="E5131" s="111">
        <v>3</v>
      </c>
      <c r="F5131" s="111">
        <v>20</v>
      </c>
      <c r="G5131" s="111" t="s">
        <v>1343</v>
      </c>
      <c r="H5131" s="112">
        <v>138543</v>
      </c>
    </row>
    <row r="5132" spans="1:8" ht="15">
      <c r="A5132" s="108" t="s">
        <v>1187</v>
      </c>
      <c r="B5132" s="109">
        <v>39834</v>
      </c>
      <c r="C5132" s="110">
        <v>2009</v>
      </c>
      <c r="D5132" s="111" t="s">
        <v>1347</v>
      </c>
      <c r="E5132" s="111">
        <v>3</v>
      </c>
      <c r="F5132" s="111">
        <v>21</v>
      </c>
      <c r="G5132" s="111" t="s">
        <v>1342</v>
      </c>
      <c r="H5132" s="112">
        <v>50347</v>
      </c>
    </row>
    <row r="5133" spans="1:8" ht="15">
      <c r="A5133" s="108" t="s">
        <v>1187</v>
      </c>
      <c r="B5133" s="109">
        <v>39835</v>
      </c>
      <c r="C5133" s="110">
        <v>2009</v>
      </c>
      <c r="D5133" s="111" t="s">
        <v>1347</v>
      </c>
      <c r="E5133" s="111">
        <v>4</v>
      </c>
      <c r="F5133" s="111">
        <v>22</v>
      </c>
      <c r="G5133" s="111" t="s">
        <v>278</v>
      </c>
      <c r="H5133" s="112">
        <v>52981</v>
      </c>
    </row>
    <row r="5134" spans="1:8" ht="15">
      <c r="A5134" s="108" t="s">
        <v>1187</v>
      </c>
      <c r="B5134" s="109">
        <v>39836</v>
      </c>
      <c r="C5134" s="110">
        <v>2009</v>
      </c>
      <c r="D5134" s="111" t="s">
        <v>1347</v>
      </c>
      <c r="E5134" s="111">
        <v>4</v>
      </c>
      <c r="F5134" s="111">
        <v>23</v>
      </c>
      <c r="G5134" s="111" t="s">
        <v>279</v>
      </c>
      <c r="H5134" s="112">
        <v>145737</v>
      </c>
    </row>
    <row r="5135" spans="1:8" ht="15">
      <c r="A5135" s="108" t="s">
        <v>1187</v>
      </c>
      <c r="B5135" s="109">
        <v>39837</v>
      </c>
      <c r="C5135" s="110">
        <v>2009</v>
      </c>
      <c r="D5135" s="111" t="s">
        <v>1347</v>
      </c>
      <c r="E5135" s="111">
        <v>4</v>
      </c>
      <c r="F5135" s="111">
        <v>24</v>
      </c>
      <c r="G5135" s="111" t="s">
        <v>280</v>
      </c>
      <c r="H5135" s="112">
        <v>157767</v>
      </c>
    </row>
    <row r="5136" spans="1:8" ht="15">
      <c r="A5136" s="108" t="s">
        <v>1187</v>
      </c>
      <c r="B5136" s="109">
        <v>39838</v>
      </c>
      <c r="C5136" s="110">
        <v>2009</v>
      </c>
      <c r="D5136" s="111" t="s">
        <v>1347</v>
      </c>
      <c r="E5136" s="111">
        <v>4</v>
      </c>
      <c r="F5136" s="111">
        <v>25</v>
      </c>
      <c r="G5136" s="111" t="s">
        <v>281</v>
      </c>
      <c r="H5136" s="112">
        <v>64984</v>
      </c>
    </row>
    <row r="5137" spans="1:8" ht="15">
      <c r="A5137" s="108" t="s">
        <v>1187</v>
      </c>
      <c r="B5137" s="109">
        <v>39839</v>
      </c>
      <c r="C5137" s="110">
        <v>2009</v>
      </c>
      <c r="D5137" s="111" t="s">
        <v>1347</v>
      </c>
      <c r="E5137" s="111">
        <v>4</v>
      </c>
      <c r="F5137" s="111">
        <v>26</v>
      </c>
      <c r="G5137" s="111" t="s">
        <v>282</v>
      </c>
      <c r="H5137" s="112">
        <v>157291</v>
      </c>
    </row>
    <row r="5138" spans="1:8" ht="15">
      <c r="A5138" s="108" t="s">
        <v>1187</v>
      </c>
      <c r="B5138" s="109">
        <v>39840</v>
      </c>
      <c r="C5138" s="110">
        <v>2009</v>
      </c>
      <c r="D5138" s="111" t="s">
        <v>1347</v>
      </c>
      <c r="E5138" s="111">
        <v>4</v>
      </c>
      <c r="F5138" s="111">
        <v>27</v>
      </c>
      <c r="G5138" s="111" t="s">
        <v>1343</v>
      </c>
      <c r="H5138" s="112">
        <v>61410</v>
      </c>
    </row>
    <row r="5139" spans="1:8" ht="15">
      <c r="A5139" s="108" t="s">
        <v>1187</v>
      </c>
      <c r="B5139" s="109">
        <v>39841</v>
      </c>
      <c r="C5139" s="110">
        <v>2009</v>
      </c>
      <c r="D5139" s="111" t="s">
        <v>1347</v>
      </c>
      <c r="E5139" s="111">
        <v>4</v>
      </c>
      <c r="F5139" s="111">
        <v>28</v>
      </c>
      <c r="G5139" s="111" t="s">
        <v>1342</v>
      </c>
      <c r="H5139" s="112">
        <v>78860</v>
      </c>
    </row>
    <row r="5140" spans="1:8" ht="15">
      <c r="A5140" s="108" t="s">
        <v>1187</v>
      </c>
      <c r="B5140" s="109">
        <v>39842</v>
      </c>
      <c r="C5140" s="110">
        <v>2009</v>
      </c>
      <c r="D5140" s="111" t="s">
        <v>1347</v>
      </c>
      <c r="E5140" s="111">
        <v>5</v>
      </c>
      <c r="F5140" s="111">
        <v>29</v>
      </c>
      <c r="G5140" s="111" t="s">
        <v>278</v>
      </c>
      <c r="H5140" s="112">
        <v>132096</v>
      </c>
    </row>
    <row r="5141" spans="1:8" ht="15">
      <c r="A5141" s="108" t="s">
        <v>1187</v>
      </c>
      <c r="B5141" s="109">
        <v>39843</v>
      </c>
      <c r="C5141" s="110">
        <v>2009</v>
      </c>
      <c r="D5141" s="111" t="s">
        <v>1347</v>
      </c>
      <c r="E5141" s="111">
        <v>5</v>
      </c>
      <c r="F5141" s="111">
        <v>30</v>
      </c>
      <c r="G5141" s="111" t="s">
        <v>279</v>
      </c>
      <c r="H5141" s="112">
        <v>93747</v>
      </c>
    </row>
    <row r="5142" spans="1:8" ht="15">
      <c r="A5142" s="108" t="s">
        <v>1187</v>
      </c>
      <c r="B5142" s="109">
        <v>39844</v>
      </c>
      <c r="C5142" s="110">
        <v>2009</v>
      </c>
      <c r="D5142" s="111" t="s">
        <v>1347</v>
      </c>
      <c r="E5142" s="111">
        <v>5</v>
      </c>
      <c r="F5142" s="111">
        <v>31</v>
      </c>
      <c r="G5142" s="111" t="s">
        <v>280</v>
      </c>
      <c r="H5142" s="112">
        <v>61915</v>
      </c>
    </row>
    <row r="5143" spans="1:8" ht="15">
      <c r="A5143" s="108" t="s">
        <v>1187</v>
      </c>
      <c r="B5143" s="109">
        <v>39845</v>
      </c>
      <c r="C5143" s="110">
        <v>2009</v>
      </c>
      <c r="D5143" s="111" t="s">
        <v>223</v>
      </c>
      <c r="E5143" s="111">
        <v>1</v>
      </c>
      <c r="F5143" s="111">
        <v>1</v>
      </c>
      <c r="G5143" s="111" t="s">
        <v>281</v>
      </c>
      <c r="H5143" s="112">
        <v>65861</v>
      </c>
    </row>
    <row r="5144" spans="1:8" ht="15">
      <c r="A5144" s="108" t="s">
        <v>1187</v>
      </c>
      <c r="B5144" s="109">
        <v>39846</v>
      </c>
      <c r="C5144" s="110">
        <v>2009</v>
      </c>
      <c r="D5144" s="111" t="s">
        <v>223</v>
      </c>
      <c r="E5144" s="111">
        <v>1</v>
      </c>
      <c r="F5144" s="111">
        <v>2</v>
      </c>
      <c r="G5144" s="111" t="s">
        <v>282</v>
      </c>
      <c r="H5144" s="112">
        <v>44575</v>
      </c>
    </row>
    <row r="5145" spans="1:8" ht="15">
      <c r="A5145" s="108" t="s">
        <v>1187</v>
      </c>
      <c r="B5145" s="109">
        <v>39847</v>
      </c>
      <c r="C5145" s="110">
        <v>2009</v>
      </c>
      <c r="D5145" s="111" t="s">
        <v>223</v>
      </c>
      <c r="E5145" s="111">
        <v>1</v>
      </c>
      <c r="F5145" s="111">
        <v>3</v>
      </c>
      <c r="G5145" s="111" t="s">
        <v>1343</v>
      </c>
      <c r="H5145" s="112">
        <v>99028</v>
      </c>
    </row>
    <row r="5146" spans="1:8" ht="15">
      <c r="A5146" s="108" t="s">
        <v>1187</v>
      </c>
      <c r="B5146" s="109">
        <v>39848</v>
      </c>
      <c r="C5146" s="110">
        <v>2009</v>
      </c>
      <c r="D5146" s="111" t="s">
        <v>223</v>
      </c>
      <c r="E5146" s="111">
        <v>1</v>
      </c>
      <c r="F5146" s="111">
        <v>4</v>
      </c>
      <c r="G5146" s="111" t="s">
        <v>1342</v>
      </c>
      <c r="H5146" s="112">
        <v>68063</v>
      </c>
    </row>
    <row r="5147" spans="1:8" ht="15">
      <c r="A5147" s="108" t="s">
        <v>1187</v>
      </c>
      <c r="B5147" s="109">
        <v>39849</v>
      </c>
      <c r="C5147" s="110">
        <v>2009</v>
      </c>
      <c r="D5147" s="111" t="s">
        <v>223</v>
      </c>
      <c r="E5147" s="111">
        <v>1</v>
      </c>
      <c r="F5147" s="111">
        <v>5</v>
      </c>
      <c r="G5147" s="111" t="s">
        <v>278</v>
      </c>
      <c r="H5147" s="112">
        <v>70949</v>
      </c>
    </row>
    <row r="5148" spans="1:8" ht="15">
      <c r="A5148" s="108" t="s">
        <v>1187</v>
      </c>
      <c r="B5148" s="109">
        <v>39850</v>
      </c>
      <c r="C5148" s="110">
        <v>2009</v>
      </c>
      <c r="D5148" s="111" t="s">
        <v>223</v>
      </c>
      <c r="E5148" s="111">
        <v>1</v>
      </c>
      <c r="F5148" s="111">
        <v>6</v>
      </c>
      <c r="G5148" s="111" t="s">
        <v>279</v>
      </c>
      <c r="H5148" s="112">
        <v>53346</v>
      </c>
    </row>
    <row r="5149" spans="1:8" ht="15">
      <c r="A5149" s="108" t="s">
        <v>1187</v>
      </c>
      <c r="B5149" s="109">
        <v>39851</v>
      </c>
      <c r="C5149" s="110">
        <v>2009</v>
      </c>
      <c r="D5149" s="111" t="s">
        <v>223</v>
      </c>
      <c r="E5149" s="111">
        <v>1</v>
      </c>
      <c r="F5149" s="111">
        <v>7</v>
      </c>
      <c r="G5149" s="111" t="s">
        <v>280</v>
      </c>
      <c r="H5149" s="112">
        <v>112055</v>
      </c>
    </row>
    <row r="5150" spans="1:8" ht="15">
      <c r="A5150" s="108" t="s">
        <v>1187</v>
      </c>
      <c r="B5150" s="109">
        <v>39852</v>
      </c>
      <c r="C5150" s="110">
        <v>2009</v>
      </c>
      <c r="D5150" s="111" t="s">
        <v>223</v>
      </c>
      <c r="E5150" s="111">
        <v>2</v>
      </c>
      <c r="F5150" s="111">
        <v>8</v>
      </c>
      <c r="G5150" s="111" t="s">
        <v>281</v>
      </c>
      <c r="H5150" s="112">
        <v>53035</v>
      </c>
    </row>
    <row r="5151" spans="1:8" ht="15">
      <c r="A5151" s="108" t="s">
        <v>1187</v>
      </c>
      <c r="B5151" s="109">
        <v>39853</v>
      </c>
      <c r="C5151" s="110">
        <v>2009</v>
      </c>
      <c r="D5151" s="111" t="s">
        <v>223</v>
      </c>
      <c r="E5151" s="111">
        <v>2</v>
      </c>
      <c r="F5151" s="111">
        <v>9</v>
      </c>
      <c r="G5151" s="111" t="s">
        <v>282</v>
      </c>
      <c r="H5151" s="112">
        <v>149365</v>
      </c>
    </row>
    <row r="5152" spans="1:8" ht="15">
      <c r="A5152" s="108" t="s">
        <v>1187</v>
      </c>
      <c r="B5152" s="109">
        <v>39854</v>
      </c>
      <c r="C5152" s="110">
        <v>2009</v>
      </c>
      <c r="D5152" s="111" t="s">
        <v>223</v>
      </c>
      <c r="E5152" s="111">
        <v>2</v>
      </c>
      <c r="F5152" s="111">
        <v>10</v>
      </c>
      <c r="G5152" s="111" t="s">
        <v>1343</v>
      </c>
      <c r="H5152" s="112">
        <v>112027</v>
      </c>
    </row>
    <row r="5153" spans="1:8" ht="15">
      <c r="A5153" s="108" t="s">
        <v>1187</v>
      </c>
      <c r="B5153" s="109">
        <v>39855</v>
      </c>
      <c r="C5153" s="110">
        <v>2009</v>
      </c>
      <c r="D5153" s="111" t="s">
        <v>223</v>
      </c>
      <c r="E5153" s="111">
        <v>2</v>
      </c>
      <c r="F5153" s="111">
        <v>11</v>
      </c>
      <c r="G5153" s="111" t="s">
        <v>1342</v>
      </c>
      <c r="H5153" s="112">
        <v>83754</v>
      </c>
    </row>
    <row r="5154" spans="1:8" ht="15">
      <c r="A5154" s="108" t="s">
        <v>1187</v>
      </c>
      <c r="B5154" s="109">
        <v>39856</v>
      </c>
      <c r="C5154" s="110">
        <v>2009</v>
      </c>
      <c r="D5154" s="111" t="s">
        <v>223</v>
      </c>
      <c r="E5154" s="111">
        <v>2</v>
      </c>
      <c r="F5154" s="111">
        <v>12</v>
      </c>
      <c r="G5154" s="111" t="s">
        <v>278</v>
      </c>
      <c r="H5154" s="112">
        <v>44778</v>
      </c>
    </row>
    <row r="5155" spans="1:8" ht="15">
      <c r="A5155" s="108" t="s">
        <v>1187</v>
      </c>
      <c r="B5155" s="109">
        <v>39857</v>
      </c>
      <c r="C5155" s="110">
        <v>2009</v>
      </c>
      <c r="D5155" s="111" t="s">
        <v>223</v>
      </c>
      <c r="E5155" s="111">
        <v>2</v>
      </c>
      <c r="F5155" s="111">
        <v>13</v>
      </c>
      <c r="G5155" s="111" t="s">
        <v>279</v>
      </c>
      <c r="H5155" s="112">
        <v>87168</v>
      </c>
    </row>
    <row r="5156" spans="1:8" ht="15">
      <c r="A5156" s="108" t="s">
        <v>1187</v>
      </c>
      <c r="B5156" s="109">
        <v>39858</v>
      </c>
      <c r="C5156" s="110">
        <v>2009</v>
      </c>
      <c r="D5156" s="111" t="s">
        <v>223</v>
      </c>
      <c r="E5156" s="111">
        <v>2</v>
      </c>
      <c r="F5156" s="111">
        <v>14</v>
      </c>
      <c r="G5156" s="111" t="s">
        <v>280</v>
      </c>
      <c r="H5156" s="112">
        <v>55624</v>
      </c>
    </row>
    <row r="5157" spans="1:8" ht="15">
      <c r="A5157" s="108" t="s">
        <v>1187</v>
      </c>
      <c r="B5157" s="109">
        <v>39859</v>
      </c>
      <c r="C5157" s="110">
        <v>2009</v>
      </c>
      <c r="D5157" s="111" t="s">
        <v>223</v>
      </c>
      <c r="E5157" s="111">
        <v>3</v>
      </c>
      <c r="F5157" s="111">
        <v>15</v>
      </c>
      <c r="G5157" s="111" t="s">
        <v>281</v>
      </c>
      <c r="H5157" s="112">
        <v>79401</v>
      </c>
    </row>
    <row r="5158" spans="1:8" ht="15">
      <c r="A5158" s="108" t="s">
        <v>1187</v>
      </c>
      <c r="B5158" s="109">
        <v>39860</v>
      </c>
      <c r="C5158" s="110">
        <v>2009</v>
      </c>
      <c r="D5158" s="111" t="s">
        <v>223</v>
      </c>
      <c r="E5158" s="111">
        <v>3</v>
      </c>
      <c r="F5158" s="111">
        <v>16</v>
      </c>
      <c r="G5158" s="111" t="s">
        <v>282</v>
      </c>
      <c r="H5158" s="112">
        <v>76094</v>
      </c>
    </row>
    <row r="5159" spans="1:8" ht="15">
      <c r="A5159" s="108" t="s">
        <v>1187</v>
      </c>
      <c r="B5159" s="109">
        <v>39861</v>
      </c>
      <c r="C5159" s="110">
        <v>2009</v>
      </c>
      <c r="D5159" s="111" t="s">
        <v>223</v>
      </c>
      <c r="E5159" s="111">
        <v>3</v>
      </c>
      <c r="F5159" s="111">
        <v>17</v>
      </c>
      <c r="G5159" s="111" t="s">
        <v>1343</v>
      </c>
      <c r="H5159" s="112">
        <v>39442</v>
      </c>
    </row>
    <row r="5160" spans="1:8" ht="15">
      <c r="A5160" s="108" t="s">
        <v>1187</v>
      </c>
      <c r="B5160" s="109">
        <v>39862</v>
      </c>
      <c r="C5160" s="110">
        <v>2009</v>
      </c>
      <c r="D5160" s="111" t="s">
        <v>223</v>
      </c>
      <c r="E5160" s="111">
        <v>3</v>
      </c>
      <c r="F5160" s="111">
        <v>18</v>
      </c>
      <c r="G5160" s="111" t="s">
        <v>1342</v>
      </c>
      <c r="H5160" s="112">
        <v>56734</v>
      </c>
    </row>
    <row r="5161" spans="1:8" ht="15">
      <c r="A5161" s="108" t="s">
        <v>1187</v>
      </c>
      <c r="B5161" s="109">
        <v>39863</v>
      </c>
      <c r="C5161" s="110">
        <v>2009</v>
      </c>
      <c r="D5161" s="111" t="s">
        <v>223</v>
      </c>
      <c r="E5161" s="111">
        <v>3</v>
      </c>
      <c r="F5161" s="111">
        <v>19</v>
      </c>
      <c r="G5161" s="111" t="s">
        <v>278</v>
      </c>
      <c r="H5161" s="112">
        <v>38625</v>
      </c>
    </row>
    <row r="5162" spans="1:8" ht="15">
      <c r="A5162" s="108" t="s">
        <v>1187</v>
      </c>
      <c r="B5162" s="109">
        <v>39864</v>
      </c>
      <c r="C5162" s="110">
        <v>2009</v>
      </c>
      <c r="D5162" s="111" t="s">
        <v>223</v>
      </c>
      <c r="E5162" s="111">
        <v>3</v>
      </c>
      <c r="F5162" s="111">
        <v>20</v>
      </c>
      <c r="G5162" s="111" t="s">
        <v>279</v>
      </c>
      <c r="H5162" s="112">
        <v>58053</v>
      </c>
    </row>
    <row r="5163" spans="1:8" ht="15">
      <c r="A5163" s="108" t="s">
        <v>1187</v>
      </c>
      <c r="B5163" s="109">
        <v>39865</v>
      </c>
      <c r="C5163" s="110">
        <v>2009</v>
      </c>
      <c r="D5163" s="111" t="s">
        <v>223</v>
      </c>
      <c r="E5163" s="111">
        <v>3</v>
      </c>
      <c r="F5163" s="111">
        <v>21</v>
      </c>
      <c r="G5163" s="111" t="s">
        <v>280</v>
      </c>
      <c r="H5163" s="112">
        <v>22520</v>
      </c>
    </row>
    <row r="5164" spans="1:8" ht="15">
      <c r="A5164" s="108" t="s">
        <v>1187</v>
      </c>
      <c r="B5164" s="109">
        <v>39866</v>
      </c>
      <c r="C5164" s="110">
        <v>2009</v>
      </c>
      <c r="D5164" s="111" t="s">
        <v>223</v>
      </c>
      <c r="E5164" s="111">
        <v>4</v>
      </c>
      <c r="F5164" s="111">
        <v>22</v>
      </c>
      <c r="G5164" s="111" t="s">
        <v>281</v>
      </c>
      <c r="H5164" s="112">
        <v>17273</v>
      </c>
    </row>
    <row r="5165" spans="1:8" ht="15">
      <c r="A5165" s="108" t="s">
        <v>1187</v>
      </c>
      <c r="B5165" s="109">
        <v>39867</v>
      </c>
      <c r="C5165" s="110">
        <v>2009</v>
      </c>
      <c r="D5165" s="111" t="s">
        <v>223</v>
      </c>
      <c r="E5165" s="111">
        <v>4</v>
      </c>
      <c r="F5165" s="111">
        <v>23</v>
      </c>
      <c r="G5165" s="111" t="s">
        <v>282</v>
      </c>
      <c r="H5165" s="112">
        <v>75807</v>
      </c>
    </row>
    <row r="5166" spans="1:8" ht="15">
      <c r="A5166" s="108" t="s">
        <v>1187</v>
      </c>
      <c r="B5166" s="109">
        <v>39868</v>
      </c>
      <c r="C5166" s="110">
        <v>2009</v>
      </c>
      <c r="D5166" s="111" t="s">
        <v>223</v>
      </c>
      <c r="E5166" s="111">
        <v>4</v>
      </c>
      <c r="F5166" s="111">
        <v>24</v>
      </c>
      <c r="G5166" s="111" t="s">
        <v>1343</v>
      </c>
      <c r="H5166" s="112">
        <v>42834</v>
      </c>
    </row>
    <row r="5167" spans="1:8" ht="15">
      <c r="A5167" s="108" t="s">
        <v>1187</v>
      </c>
      <c r="B5167" s="109">
        <v>39869</v>
      </c>
      <c r="C5167" s="110">
        <v>2009</v>
      </c>
      <c r="D5167" s="111" t="s">
        <v>223</v>
      </c>
      <c r="E5167" s="111">
        <v>4</v>
      </c>
      <c r="F5167" s="111">
        <v>25</v>
      </c>
      <c r="G5167" s="111" t="s">
        <v>1342</v>
      </c>
      <c r="H5167" s="112">
        <v>70888</v>
      </c>
    </row>
    <row r="5168" spans="1:8" ht="15">
      <c r="A5168" s="108" t="s">
        <v>1187</v>
      </c>
      <c r="B5168" s="109">
        <v>39870</v>
      </c>
      <c r="C5168" s="110">
        <v>2009</v>
      </c>
      <c r="D5168" s="111" t="s">
        <v>223</v>
      </c>
      <c r="E5168" s="111">
        <v>4</v>
      </c>
      <c r="F5168" s="111">
        <v>26</v>
      </c>
      <c r="G5168" s="111" t="s">
        <v>278</v>
      </c>
      <c r="H5168" s="112">
        <v>23979</v>
      </c>
    </row>
    <row r="5169" spans="1:8" ht="15">
      <c r="A5169" s="108" t="s">
        <v>1187</v>
      </c>
      <c r="B5169" s="109">
        <v>39871</v>
      </c>
      <c r="C5169" s="110">
        <v>2009</v>
      </c>
      <c r="D5169" s="111" t="s">
        <v>223</v>
      </c>
      <c r="E5169" s="111">
        <v>4</v>
      </c>
      <c r="F5169" s="111">
        <v>27</v>
      </c>
      <c r="G5169" s="111" t="s">
        <v>279</v>
      </c>
      <c r="H5169" s="112">
        <v>55952</v>
      </c>
    </row>
    <row r="5170" spans="1:8" ht="15">
      <c r="A5170" s="108" t="s">
        <v>1187</v>
      </c>
      <c r="B5170" s="109">
        <v>39872</v>
      </c>
      <c r="C5170" s="110">
        <v>2009</v>
      </c>
      <c r="D5170" s="111" t="s">
        <v>223</v>
      </c>
      <c r="E5170" s="111">
        <v>4</v>
      </c>
      <c r="F5170" s="111">
        <v>28</v>
      </c>
      <c r="G5170" s="111" t="s">
        <v>280</v>
      </c>
      <c r="H5170" s="112">
        <v>51222</v>
      </c>
    </row>
    <row r="5171" spans="1:8" ht="15">
      <c r="A5171" s="108" t="s">
        <v>1187</v>
      </c>
      <c r="B5171" s="109">
        <v>39873</v>
      </c>
      <c r="C5171" s="110">
        <v>2009</v>
      </c>
      <c r="D5171" s="111" t="s">
        <v>224</v>
      </c>
      <c r="E5171" s="111">
        <v>1</v>
      </c>
      <c r="F5171" s="111">
        <v>1</v>
      </c>
      <c r="G5171" s="111" t="s">
        <v>281</v>
      </c>
      <c r="H5171" s="112">
        <v>79312</v>
      </c>
    </row>
    <row r="5172" spans="1:8" ht="15">
      <c r="A5172" s="108" t="s">
        <v>1187</v>
      </c>
      <c r="B5172" s="109">
        <v>39874</v>
      </c>
      <c r="C5172" s="110">
        <v>2009</v>
      </c>
      <c r="D5172" s="111" t="s">
        <v>224</v>
      </c>
      <c r="E5172" s="111">
        <v>1</v>
      </c>
      <c r="F5172" s="111">
        <v>2</v>
      </c>
      <c r="G5172" s="111" t="s">
        <v>282</v>
      </c>
      <c r="H5172" s="112">
        <v>54537</v>
      </c>
    </row>
    <row r="5173" spans="1:8" ht="15">
      <c r="A5173" s="108" t="s">
        <v>1187</v>
      </c>
      <c r="B5173" s="109">
        <v>39875</v>
      </c>
      <c r="C5173" s="110">
        <v>2009</v>
      </c>
      <c r="D5173" s="111" t="s">
        <v>224</v>
      </c>
      <c r="E5173" s="111">
        <v>1</v>
      </c>
      <c r="F5173" s="111">
        <v>3</v>
      </c>
      <c r="G5173" s="111" t="s">
        <v>1343</v>
      </c>
      <c r="H5173" s="112">
        <v>54086</v>
      </c>
    </row>
    <row r="5174" spans="1:8" ht="15">
      <c r="A5174" s="108" t="s">
        <v>1187</v>
      </c>
      <c r="B5174" s="109">
        <v>39876</v>
      </c>
      <c r="C5174" s="110">
        <v>2009</v>
      </c>
      <c r="D5174" s="111" t="s">
        <v>224</v>
      </c>
      <c r="E5174" s="111">
        <v>1</v>
      </c>
      <c r="F5174" s="111">
        <v>4</v>
      </c>
      <c r="G5174" s="111" t="s">
        <v>1342</v>
      </c>
      <c r="H5174" s="112">
        <v>34233</v>
      </c>
    </row>
    <row r="5175" spans="1:8" ht="15">
      <c r="A5175" s="108" t="s">
        <v>1187</v>
      </c>
      <c r="B5175" s="109">
        <v>39877</v>
      </c>
      <c r="C5175" s="110">
        <v>2009</v>
      </c>
      <c r="D5175" s="111" t="s">
        <v>224</v>
      </c>
      <c r="E5175" s="111">
        <v>1</v>
      </c>
      <c r="F5175" s="111">
        <v>5</v>
      </c>
      <c r="G5175" s="111" t="s">
        <v>278</v>
      </c>
      <c r="H5175" s="112">
        <v>61158</v>
      </c>
    </row>
    <row r="5176" spans="1:8" ht="15">
      <c r="A5176" s="108" t="s">
        <v>1187</v>
      </c>
      <c r="B5176" s="109">
        <v>39878</v>
      </c>
      <c r="C5176" s="110">
        <v>2009</v>
      </c>
      <c r="D5176" s="111" t="s">
        <v>224</v>
      </c>
      <c r="E5176" s="111">
        <v>1</v>
      </c>
      <c r="F5176" s="111">
        <v>6</v>
      </c>
      <c r="G5176" s="111" t="s">
        <v>279</v>
      </c>
      <c r="H5176" s="112">
        <v>31078</v>
      </c>
    </row>
    <row r="5177" spans="1:8" ht="15">
      <c r="A5177" s="108" t="s">
        <v>1187</v>
      </c>
      <c r="B5177" s="109">
        <v>39879</v>
      </c>
      <c r="C5177" s="110">
        <v>2009</v>
      </c>
      <c r="D5177" s="111" t="s">
        <v>224</v>
      </c>
      <c r="E5177" s="111">
        <v>1</v>
      </c>
      <c r="F5177" s="111">
        <v>7</v>
      </c>
      <c r="G5177" s="111" t="s">
        <v>280</v>
      </c>
      <c r="H5177" s="112">
        <v>74677</v>
      </c>
    </row>
    <row r="5178" spans="1:8" ht="15">
      <c r="A5178" s="108" t="s">
        <v>1187</v>
      </c>
      <c r="B5178" s="109">
        <v>39880</v>
      </c>
      <c r="C5178" s="110">
        <v>2009</v>
      </c>
      <c r="D5178" s="111" t="s">
        <v>224</v>
      </c>
      <c r="E5178" s="111">
        <v>2</v>
      </c>
      <c r="F5178" s="111">
        <v>8</v>
      </c>
      <c r="G5178" s="111" t="s">
        <v>281</v>
      </c>
      <c r="H5178" s="112">
        <v>88990</v>
      </c>
    </row>
    <row r="5179" spans="1:8" ht="15">
      <c r="A5179" s="108" t="s">
        <v>1187</v>
      </c>
      <c r="B5179" s="109">
        <v>39881</v>
      </c>
      <c r="C5179" s="110">
        <v>2009</v>
      </c>
      <c r="D5179" s="111" t="s">
        <v>224</v>
      </c>
      <c r="E5179" s="111">
        <v>2</v>
      </c>
      <c r="F5179" s="111">
        <v>9</v>
      </c>
      <c r="G5179" s="111" t="s">
        <v>282</v>
      </c>
      <c r="H5179" s="112">
        <v>29455</v>
      </c>
    </row>
    <row r="5180" spans="1:8" ht="15">
      <c r="A5180" s="108" t="s">
        <v>1187</v>
      </c>
      <c r="B5180" s="109">
        <v>39882</v>
      </c>
      <c r="C5180" s="110">
        <v>2009</v>
      </c>
      <c r="D5180" s="111" t="s">
        <v>224</v>
      </c>
      <c r="E5180" s="111">
        <v>2</v>
      </c>
      <c r="F5180" s="111">
        <v>10</v>
      </c>
      <c r="G5180" s="111" t="s">
        <v>1343</v>
      </c>
      <c r="H5180" s="112">
        <v>27090</v>
      </c>
    </row>
    <row r="5181" spans="1:8" ht="15">
      <c r="A5181" s="108" t="s">
        <v>1187</v>
      </c>
      <c r="B5181" s="109">
        <v>39883</v>
      </c>
      <c r="C5181" s="110">
        <v>2009</v>
      </c>
      <c r="D5181" s="111" t="s">
        <v>224</v>
      </c>
      <c r="E5181" s="111">
        <v>2</v>
      </c>
      <c r="F5181" s="111">
        <v>11</v>
      </c>
      <c r="G5181" s="111" t="s">
        <v>1342</v>
      </c>
      <c r="H5181" s="112">
        <v>65488</v>
      </c>
    </row>
    <row r="5182" spans="1:8" ht="15">
      <c r="A5182" s="108" t="s">
        <v>1187</v>
      </c>
      <c r="B5182" s="109">
        <v>39884</v>
      </c>
      <c r="C5182" s="110">
        <v>2009</v>
      </c>
      <c r="D5182" s="111" t="s">
        <v>224</v>
      </c>
      <c r="E5182" s="111">
        <v>2</v>
      </c>
      <c r="F5182" s="111">
        <v>12</v>
      </c>
      <c r="G5182" s="111" t="s">
        <v>278</v>
      </c>
      <c r="H5182" s="112">
        <v>36229</v>
      </c>
    </row>
    <row r="5183" spans="1:8" ht="15">
      <c r="A5183" s="108" t="s">
        <v>1187</v>
      </c>
      <c r="B5183" s="109">
        <v>39885</v>
      </c>
      <c r="C5183" s="110">
        <v>2009</v>
      </c>
      <c r="D5183" s="111" t="s">
        <v>224</v>
      </c>
      <c r="E5183" s="111">
        <v>2</v>
      </c>
      <c r="F5183" s="111">
        <v>13</v>
      </c>
      <c r="G5183" s="111" t="s">
        <v>279</v>
      </c>
      <c r="H5183" s="112">
        <v>26169</v>
      </c>
    </row>
    <row r="5184" spans="1:8" ht="15">
      <c r="A5184" s="108" t="s">
        <v>1187</v>
      </c>
      <c r="B5184" s="109">
        <v>39886</v>
      </c>
      <c r="C5184" s="110">
        <v>2009</v>
      </c>
      <c r="D5184" s="111" t="s">
        <v>224</v>
      </c>
      <c r="E5184" s="111">
        <v>2</v>
      </c>
      <c r="F5184" s="111">
        <v>14</v>
      </c>
      <c r="G5184" s="111" t="s">
        <v>280</v>
      </c>
      <c r="H5184" s="112">
        <v>74165</v>
      </c>
    </row>
    <row r="5185" spans="1:8" ht="15">
      <c r="A5185" s="108" t="s">
        <v>1187</v>
      </c>
      <c r="B5185" s="109">
        <v>39887</v>
      </c>
      <c r="C5185" s="110">
        <v>2009</v>
      </c>
      <c r="D5185" s="111" t="s">
        <v>224</v>
      </c>
      <c r="E5185" s="111">
        <v>3</v>
      </c>
      <c r="F5185" s="111">
        <v>15</v>
      </c>
      <c r="G5185" s="111" t="s">
        <v>281</v>
      </c>
      <c r="H5185" s="112">
        <v>38861</v>
      </c>
    </row>
    <row r="5186" spans="1:8" ht="15">
      <c r="A5186" s="108" t="s">
        <v>1187</v>
      </c>
      <c r="B5186" s="109">
        <v>39888</v>
      </c>
      <c r="C5186" s="110">
        <v>2009</v>
      </c>
      <c r="D5186" s="111" t="s">
        <v>224</v>
      </c>
      <c r="E5186" s="111">
        <v>3</v>
      </c>
      <c r="F5186" s="111">
        <v>16</v>
      </c>
      <c r="G5186" s="111" t="s">
        <v>282</v>
      </c>
      <c r="H5186" s="112">
        <v>81117</v>
      </c>
    </row>
    <row r="5187" spans="1:8" ht="15">
      <c r="A5187" s="108" t="s">
        <v>1187</v>
      </c>
      <c r="B5187" s="109">
        <v>39889</v>
      </c>
      <c r="C5187" s="110">
        <v>2009</v>
      </c>
      <c r="D5187" s="111" t="s">
        <v>224</v>
      </c>
      <c r="E5187" s="111">
        <v>3</v>
      </c>
      <c r="F5187" s="111">
        <v>17</v>
      </c>
      <c r="G5187" s="111" t="s">
        <v>1343</v>
      </c>
      <c r="H5187" s="112">
        <v>34588</v>
      </c>
    </row>
    <row r="5188" spans="1:8" ht="15">
      <c r="A5188" s="108" t="s">
        <v>1187</v>
      </c>
      <c r="B5188" s="109">
        <v>39890</v>
      </c>
      <c r="C5188" s="110">
        <v>2009</v>
      </c>
      <c r="D5188" s="111" t="s">
        <v>224</v>
      </c>
      <c r="E5188" s="111">
        <v>3</v>
      </c>
      <c r="F5188" s="111">
        <v>18</v>
      </c>
      <c r="G5188" s="111" t="s">
        <v>1342</v>
      </c>
      <c r="H5188" s="112">
        <v>51101</v>
      </c>
    </row>
    <row r="5189" spans="1:8" ht="15">
      <c r="A5189" s="108" t="s">
        <v>1187</v>
      </c>
      <c r="B5189" s="109">
        <v>39891</v>
      </c>
      <c r="C5189" s="110">
        <v>2009</v>
      </c>
      <c r="D5189" s="111" t="s">
        <v>224</v>
      </c>
      <c r="E5189" s="111">
        <v>3</v>
      </c>
      <c r="F5189" s="111">
        <v>19</v>
      </c>
      <c r="G5189" s="111" t="s">
        <v>278</v>
      </c>
      <c r="H5189" s="112">
        <v>72497</v>
      </c>
    </row>
    <row r="5190" spans="1:8" ht="15">
      <c r="A5190" s="108" t="s">
        <v>1187</v>
      </c>
      <c r="B5190" s="109">
        <v>39892</v>
      </c>
      <c r="C5190" s="110">
        <v>2009</v>
      </c>
      <c r="D5190" s="111" t="s">
        <v>224</v>
      </c>
      <c r="E5190" s="111">
        <v>3</v>
      </c>
      <c r="F5190" s="111">
        <v>20</v>
      </c>
      <c r="G5190" s="111" t="s">
        <v>279</v>
      </c>
      <c r="H5190" s="112">
        <v>77049</v>
      </c>
    </row>
    <row r="5191" spans="1:8" ht="15">
      <c r="A5191" s="108" t="s">
        <v>1187</v>
      </c>
      <c r="B5191" s="109">
        <v>39893</v>
      </c>
      <c r="C5191" s="110">
        <v>2009</v>
      </c>
      <c r="D5191" s="111" t="s">
        <v>224</v>
      </c>
      <c r="E5191" s="111">
        <v>3</v>
      </c>
      <c r="F5191" s="111">
        <v>21</v>
      </c>
      <c r="G5191" s="111" t="s">
        <v>280</v>
      </c>
      <c r="H5191" s="112">
        <v>45484</v>
      </c>
    </row>
    <row r="5192" spans="1:8" ht="15">
      <c r="A5192" s="108" t="s">
        <v>1187</v>
      </c>
      <c r="B5192" s="109">
        <v>39894</v>
      </c>
      <c r="C5192" s="110">
        <v>2009</v>
      </c>
      <c r="D5192" s="111" t="s">
        <v>224</v>
      </c>
      <c r="E5192" s="111">
        <v>4</v>
      </c>
      <c r="F5192" s="111">
        <v>22</v>
      </c>
      <c r="G5192" s="111" t="s">
        <v>281</v>
      </c>
      <c r="H5192" s="112">
        <v>33907</v>
      </c>
    </row>
    <row r="5193" spans="1:8" ht="15">
      <c r="A5193" s="108" t="s">
        <v>1187</v>
      </c>
      <c r="B5193" s="109">
        <v>39895</v>
      </c>
      <c r="C5193" s="110">
        <v>2009</v>
      </c>
      <c r="D5193" s="111" t="s">
        <v>224</v>
      </c>
      <c r="E5193" s="111">
        <v>4</v>
      </c>
      <c r="F5193" s="111">
        <v>23</v>
      </c>
      <c r="G5193" s="111" t="s">
        <v>282</v>
      </c>
      <c r="H5193" s="112">
        <v>75131</v>
      </c>
    </row>
    <row r="5194" spans="1:8" ht="15">
      <c r="A5194" s="108" t="s">
        <v>1187</v>
      </c>
      <c r="B5194" s="109">
        <v>39896</v>
      </c>
      <c r="C5194" s="110">
        <v>2009</v>
      </c>
      <c r="D5194" s="111" t="s">
        <v>224</v>
      </c>
      <c r="E5194" s="111">
        <v>4</v>
      </c>
      <c r="F5194" s="111">
        <v>24</v>
      </c>
      <c r="G5194" s="111" t="s">
        <v>1343</v>
      </c>
      <c r="H5194" s="112">
        <v>86776</v>
      </c>
    </row>
    <row r="5195" spans="1:8" ht="15">
      <c r="A5195" s="108" t="s">
        <v>1187</v>
      </c>
      <c r="B5195" s="109">
        <v>39897</v>
      </c>
      <c r="C5195" s="110">
        <v>2009</v>
      </c>
      <c r="D5195" s="111" t="s">
        <v>224</v>
      </c>
      <c r="E5195" s="111">
        <v>4</v>
      </c>
      <c r="F5195" s="111">
        <v>25</v>
      </c>
      <c r="G5195" s="111" t="s">
        <v>1342</v>
      </c>
      <c r="H5195" s="112">
        <v>33206</v>
      </c>
    </row>
    <row r="5196" spans="1:8" ht="15">
      <c r="A5196" s="108" t="s">
        <v>1187</v>
      </c>
      <c r="B5196" s="109">
        <v>39898</v>
      </c>
      <c r="C5196" s="110">
        <v>2009</v>
      </c>
      <c r="D5196" s="111" t="s">
        <v>224</v>
      </c>
      <c r="E5196" s="111">
        <v>4</v>
      </c>
      <c r="F5196" s="111">
        <v>26</v>
      </c>
      <c r="G5196" s="111" t="s">
        <v>278</v>
      </c>
      <c r="H5196" s="112">
        <v>69560</v>
      </c>
    </row>
    <row r="5197" spans="1:8" ht="15">
      <c r="A5197" s="108" t="s">
        <v>1187</v>
      </c>
      <c r="B5197" s="109">
        <v>39899</v>
      </c>
      <c r="C5197" s="110">
        <v>2009</v>
      </c>
      <c r="D5197" s="111" t="s">
        <v>224</v>
      </c>
      <c r="E5197" s="111">
        <v>4</v>
      </c>
      <c r="F5197" s="111">
        <v>27</v>
      </c>
      <c r="G5197" s="111" t="s">
        <v>279</v>
      </c>
      <c r="H5197" s="112">
        <v>38957</v>
      </c>
    </row>
    <row r="5198" spans="1:8" ht="15">
      <c r="A5198" s="108" t="s">
        <v>1187</v>
      </c>
      <c r="B5198" s="109">
        <v>39900</v>
      </c>
      <c r="C5198" s="110">
        <v>2009</v>
      </c>
      <c r="D5198" s="111" t="s">
        <v>224</v>
      </c>
      <c r="E5198" s="111">
        <v>4</v>
      </c>
      <c r="F5198" s="111">
        <v>28</v>
      </c>
      <c r="G5198" s="111" t="s">
        <v>280</v>
      </c>
      <c r="H5198" s="112">
        <v>64874</v>
      </c>
    </row>
    <row r="5199" spans="1:8" ht="15">
      <c r="A5199" s="108" t="s">
        <v>1187</v>
      </c>
      <c r="B5199" s="109">
        <v>39901</v>
      </c>
      <c r="C5199" s="110">
        <v>2009</v>
      </c>
      <c r="D5199" s="111" t="s">
        <v>224</v>
      </c>
      <c r="E5199" s="111">
        <v>5</v>
      </c>
      <c r="F5199" s="111">
        <v>29</v>
      </c>
      <c r="G5199" s="111" t="s">
        <v>281</v>
      </c>
      <c r="H5199" s="112">
        <v>88686</v>
      </c>
    </row>
    <row r="5200" spans="1:8" ht="15">
      <c r="A5200" s="108" t="s">
        <v>1187</v>
      </c>
      <c r="B5200" s="109">
        <v>39902</v>
      </c>
      <c r="C5200" s="110">
        <v>2009</v>
      </c>
      <c r="D5200" s="111" t="s">
        <v>224</v>
      </c>
      <c r="E5200" s="111">
        <v>5</v>
      </c>
      <c r="F5200" s="111">
        <v>30</v>
      </c>
      <c r="G5200" s="111" t="s">
        <v>282</v>
      </c>
      <c r="H5200" s="112">
        <v>19332</v>
      </c>
    </row>
    <row r="5201" spans="1:8" ht="15">
      <c r="A5201" s="108" t="s">
        <v>1187</v>
      </c>
      <c r="B5201" s="109">
        <v>39903</v>
      </c>
      <c r="C5201" s="110">
        <v>2009</v>
      </c>
      <c r="D5201" s="111" t="s">
        <v>224</v>
      </c>
      <c r="E5201" s="111">
        <v>5</v>
      </c>
      <c r="F5201" s="111">
        <v>31</v>
      </c>
      <c r="G5201" s="111" t="s">
        <v>1343</v>
      </c>
      <c r="H5201" s="112">
        <v>57417</v>
      </c>
    </row>
    <row r="5202" spans="1:8" ht="15">
      <c r="A5202" s="108" t="s">
        <v>1187</v>
      </c>
      <c r="B5202" s="109">
        <v>39904</v>
      </c>
      <c r="C5202" s="110">
        <v>2009</v>
      </c>
      <c r="D5202" s="111" t="s">
        <v>225</v>
      </c>
      <c r="E5202" s="111">
        <v>1</v>
      </c>
      <c r="F5202" s="111">
        <v>1</v>
      </c>
      <c r="G5202" s="111" t="s">
        <v>1342</v>
      </c>
      <c r="H5202" s="112">
        <v>29515</v>
      </c>
    </row>
    <row r="5203" spans="1:8" ht="15">
      <c r="A5203" s="108" t="s">
        <v>1187</v>
      </c>
      <c r="B5203" s="109">
        <v>39905</v>
      </c>
      <c r="C5203" s="110">
        <v>2009</v>
      </c>
      <c r="D5203" s="111" t="s">
        <v>225</v>
      </c>
      <c r="E5203" s="111">
        <v>1</v>
      </c>
      <c r="F5203" s="111">
        <v>2</v>
      </c>
      <c r="G5203" s="111" t="s">
        <v>278</v>
      </c>
      <c r="H5203" s="112">
        <v>52729</v>
      </c>
    </row>
    <row r="5204" spans="1:8" ht="15">
      <c r="A5204" s="108" t="s">
        <v>1187</v>
      </c>
      <c r="B5204" s="109">
        <v>39906</v>
      </c>
      <c r="C5204" s="110">
        <v>2009</v>
      </c>
      <c r="D5204" s="111" t="s">
        <v>225</v>
      </c>
      <c r="E5204" s="111">
        <v>1</v>
      </c>
      <c r="F5204" s="111">
        <v>3</v>
      </c>
      <c r="G5204" s="111" t="s">
        <v>279</v>
      </c>
      <c r="H5204" s="112">
        <v>73051</v>
      </c>
    </row>
    <row r="5205" spans="1:8" ht="15">
      <c r="A5205" s="108" t="s">
        <v>1187</v>
      </c>
      <c r="B5205" s="109">
        <v>39907</v>
      </c>
      <c r="C5205" s="110">
        <v>2009</v>
      </c>
      <c r="D5205" s="111" t="s">
        <v>225</v>
      </c>
      <c r="E5205" s="111">
        <v>1</v>
      </c>
      <c r="F5205" s="111">
        <v>4</v>
      </c>
      <c r="G5205" s="111" t="s">
        <v>280</v>
      </c>
      <c r="H5205" s="112">
        <v>21864</v>
      </c>
    </row>
    <row r="5206" spans="1:8" ht="15">
      <c r="A5206" s="108" t="s">
        <v>1187</v>
      </c>
      <c r="B5206" s="109">
        <v>39908</v>
      </c>
      <c r="C5206" s="110">
        <v>2009</v>
      </c>
      <c r="D5206" s="111" t="s">
        <v>225</v>
      </c>
      <c r="E5206" s="111">
        <v>1</v>
      </c>
      <c r="F5206" s="111">
        <v>5</v>
      </c>
      <c r="G5206" s="111" t="s">
        <v>281</v>
      </c>
      <c r="H5206" s="112">
        <v>79486</v>
      </c>
    </row>
    <row r="5207" spans="1:8" ht="15">
      <c r="A5207" s="108" t="s">
        <v>1187</v>
      </c>
      <c r="B5207" s="109">
        <v>39909</v>
      </c>
      <c r="C5207" s="110">
        <v>2009</v>
      </c>
      <c r="D5207" s="111" t="s">
        <v>225</v>
      </c>
      <c r="E5207" s="111">
        <v>1</v>
      </c>
      <c r="F5207" s="111">
        <v>6</v>
      </c>
      <c r="G5207" s="111" t="s">
        <v>282</v>
      </c>
      <c r="H5207" s="112">
        <v>15367</v>
      </c>
    </row>
    <row r="5208" spans="1:8" ht="15">
      <c r="A5208" s="108" t="s">
        <v>1187</v>
      </c>
      <c r="B5208" s="109">
        <v>39910</v>
      </c>
      <c r="C5208" s="110">
        <v>2009</v>
      </c>
      <c r="D5208" s="111" t="s">
        <v>225</v>
      </c>
      <c r="E5208" s="111">
        <v>1</v>
      </c>
      <c r="F5208" s="111">
        <v>7</v>
      </c>
      <c r="G5208" s="111" t="s">
        <v>1343</v>
      </c>
      <c r="H5208" s="112">
        <v>71184</v>
      </c>
    </row>
    <row r="5209" spans="1:8" ht="15">
      <c r="A5209" s="108" t="s">
        <v>1187</v>
      </c>
      <c r="B5209" s="109">
        <v>39911</v>
      </c>
      <c r="C5209" s="110">
        <v>2009</v>
      </c>
      <c r="D5209" s="111" t="s">
        <v>225</v>
      </c>
      <c r="E5209" s="111">
        <v>2</v>
      </c>
      <c r="F5209" s="111">
        <v>8</v>
      </c>
      <c r="G5209" s="111" t="s">
        <v>1342</v>
      </c>
      <c r="H5209" s="112">
        <v>83912</v>
      </c>
    </row>
    <row r="5210" spans="1:8" ht="15">
      <c r="A5210" s="108" t="s">
        <v>1187</v>
      </c>
      <c r="B5210" s="109">
        <v>39912</v>
      </c>
      <c r="C5210" s="110">
        <v>2009</v>
      </c>
      <c r="D5210" s="111" t="s">
        <v>225</v>
      </c>
      <c r="E5210" s="111">
        <v>2</v>
      </c>
      <c r="F5210" s="111">
        <v>9</v>
      </c>
      <c r="G5210" s="111" t="s">
        <v>278</v>
      </c>
      <c r="H5210" s="112">
        <v>88070</v>
      </c>
    </row>
    <row r="5211" spans="1:8" ht="15">
      <c r="A5211" s="108" t="s">
        <v>1187</v>
      </c>
      <c r="B5211" s="109">
        <v>39913</v>
      </c>
      <c r="C5211" s="110">
        <v>2009</v>
      </c>
      <c r="D5211" s="111" t="s">
        <v>225</v>
      </c>
      <c r="E5211" s="111">
        <v>2</v>
      </c>
      <c r="F5211" s="111">
        <v>10</v>
      </c>
      <c r="G5211" s="111" t="s">
        <v>279</v>
      </c>
      <c r="H5211" s="112">
        <v>61300</v>
      </c>
    </row>
    <row r="5212" spans="1:8" ht="15">
      <c r="A5212" s="108" t="s">
        <v>1187</v>
      </c>
      <c r="B5212" s="109">
        <v>39914</v>
      </c>
      <c r="C5212" s="110">
        <v>2009</v>
      </c>
      <c r="D5212" s="111" t="s">
        <v>225</v>
      </c>
      <c r="E5212" s="111">
        <v>2</v>
      </c>
      <c r="F5212" s="111">
        <v>11</v>
      </c>
      <c r="G5212" s="111" t="s">
        <v>280</v>
      </c>
      <c r="H5212" s="112">
        <v>50535</v>
      </c>
    </row>
    <row r="5213" spans="1:8" ht="15">
      <c r="A5213" s="108" t="s">
        <v>1187</v>
      </c>
      <c r="B5213" s="109">
        <v>39915</v>
      </c>
      <c r="C5213" s="110">
        <v>2009</v>
      </c>
      <c r="D5213" s="111" t="s">
        <v>225</v>
      </c>
      <c r="E5213" s="111">
        <v>2</v>
      </c>
      <c r="F5213" s="111">
        <v>12</v>
      </c>
      <c r="G5213" s="111" t="s">
        <v>281</v>
      </c>
      <c r="H5213" s="112">
        <v>25096</v>
      </c>
    </row>
    <row r="5214" spans="1:8" ht="15">
      <c r="A5214" s="108" t="s">
        <v>1187</v>
      </c>
      <c r="B5214" s="109">
        <v>39916</v>
      </c>
      <c r="C5214" s="110">
        <v>2009</v>
      </c>
      <c r="D5214" s="111" t="s">
        <v>225</v>
      </c>
      <c r="E5214" s="111">
        <v>2</v>
      </c>
      <c r="F5214" s="111">
        <v>13</v>
      </c>
      <c r="G5214" s="111" t="s">
        <v>282</v>
      </c>
      <c r="H5214" s="112">
        <v>70972</v>
      </c>
    </row>
    <row r="5215" spans="1:8" ht="15">
      <c r="A5215" s="108" t="s">
        <v>1187</v>
      </c>
      <c r="B5215" s="109">
        <v>39917</v>
      </c>
      <c r="C5215" s="110">
        <v>2009</v>
      </c>
      <c r="D5215" s="111" t="s">
        <v>225</v>
      </c>
      <c r="E5215" s="111">
        <v>2</v>
      </c>
      <c r="F5215" s="111">
        <v>14</v>
      </c>
      <c r="G5215" s="111" t="s">
        <v>1343</v>
      </c>
      <c r="H5215" s="112">
        <v>48711</v>
      </c>
    </row>
    <row r="5216" spans="1:8" ht="15">
      <c r="A5216" s="108" t="s">
        <v>1187</v>
      </c>
      <c r="B5216" s="109">
        <v>39918</v>
      </c>
      <c r="C5216" s="110">
        <v>2009</v>
      </c>
      <c r="D5216" s="111" t="s">
        <v>225</v>
      </c>
      <c r="E5216" s="111">
        <v>3</v>
      </c>
      <c r="F5216" s="111">
        <v>15</v>
      </c>
      <c r="G5216" s="111" t="s">
        <v>1342</v>
      </c>
      <c r="H5216" s="112">
        <v>44314</v>
      </c>
    </row>
    <row r="5217" spans="1:8" ht="15">
      <c r="A5217" s="108" t="s">
        <v>1187</v>
      </c>
      <c r="B5217" s="109">
        <v>39919</v>
      </c>
      <c r="C5217" s="110">
        <v>2009</v>
      </c>
      <c r="D5217" s="111" t="s">
        <v>225</v>
      </c>
      <c r="E5217" s="111">
        <v>3</v>
      </c>
      <c r="F5217" s="111">
        <v>16</v>
      </c>
      <c r="G5217" s="111" t="s">
        <v>278</v>
      </c>
      <c r="H5217" s="112">
        <v>27248</v>
      </c>
    </row>
    <row r="5218" spans="1:8" ht="15">
      <c r="A5218" s="108" t="s">
        <v>1187</v>
      </c>
      <c r="B5218" s="109">
        <v>39920</v>
      </c>
      <c r="C5218" s="110">
        <v>2009</v>
      </c>
      <c r="D5218" s="111" t="s">
        <v>225</v>
      </c>
      <c r="E5218" s="111">
        <v>3</v>
      </c>
      <c r="F5218" s="111">
        <v>17</v>
      </c>
      <c r="G5218" s="111" t="s">
        <v>279</v>
      </c>
      <c r="H5218" s="112">
        <v>30487</v>
      </c>
    </row>
    <row r="5219" spans="1:8" ht="15">
      <c r="A5219" s="108" t="s">
        <v>1187</v>
      </c>
      <c r="B5219" s="109">
        <v>39921</v>
      </c>
      <c r="C5219" s="110">
        <v>2009</v>
      </c>
      <c r="D5219" s="111" t="s">
        <v>225</v>
      </c>
      <c r="E5219" s="111">
        <v>3</v>
      </c>
      <c r="F5219" s="111">
        <v>18</v>
      </c>
      <c r="G5219" s="111" t="s">
        <v>280</v>
      </c>
      <c r="H5219" s="112">
        <v>37800</v>
      </c>
    </row>
    <row r="5220" spans="1:8" ht="15">
      <c r="A5220" s="108" t="s">
        <v>1187</v>
      </c>
      <c r="B5220" s="109">
        <v>39922</v>
      </c>
      <c r="C5220" s="110">
        <v>2009</v>
      </c>
      <c r="D5220" s="111" t="s">
        <v>225</v>
      </c>
      <c r="E5220" s="111">
        <v>3</v>
      </c>
      <c r="F5220" s="111">
        <v>19</v>
      </c>
      <c r="G5220" s="111" t="s">
        <v>281</v>
      </c>
      <c r="H5220" s="112">
        <v>75135</v>
      </c>
    </row>
    <row r="5221" spans="1:8" ht="15">
      <c r="A5221" s="108" t="s">
        <v>1187</v>
      </c>
      <c r="B5221" s="109">
        <v>39923</v>
      </c>
      <c r="C5221" s="110">
        <v>2009</v>
      </c>
      <c r="D5221" s="111" t="s">
        <v>225</v>
      </c>
      <c r="E5221" s="111">
        <v>3</v>
      </c>
      <c r="F5221" s="111">
        <v>20</v>
      </c>
      <c r="G5221" s="111" t="s">
        <v>282</v>
      </c>
      <c r="H5221" s="112">
        <v>14628</v>
      </c>
    </row>
    <row r="5222" spans="1:8" ht="15">
      <c r="A5222" s="108" t="s">
        <v>1187</v>
      </c>
      <c r="B5222" s="109">
        <v>39924</v>
      </c>
      <c r="C5222" s="110">
        <v>2009</v>
      </c>
      <c r="D5222" s="111" t="s">
        <v>225</v>
      </c>
      <c r="E5222" s="111">
        <v>3</v>
      </c>
      <c r="F5222" s="111">
        <v>21</v>
      </c>
      <c r="G5222" s="111" t="s">
        <v>1343</v>
      </c>
      <c r="H5222" s="112">
        <v>54824</v>
      </c>
    </row>
    <row r="5223" spans="1:8" ht="15">
      <c r="A5223" s="108" t="s">
        <v>1187</v>
      </c>
      <c r="B5223" s="109">
        <v>39925</v>
      </c>
      <c r="C5223" s="110">
        <v>2009</v>
      </c>
      <c r="D5223" s="111" t="s">
        <v>225</v>
      </c>
      <c r="E5223" s="111">
        <v>4</v>
      </c>
      <c r="F5223" s="111">
        <v>22</v>
      </c>
      <c r="G5223" s="111" t="s">
        <v>1342</v>
      </c>
      <c r="H5223" s="112">
        <v>33886</v>
      </c>
    </row>
    <row r="5224" spans="1:8" ht="15">
      <c r="A5224" s="108" t="s">
        <v>1187</v>
      </c>
      <c r="B5224" s="109">
        <v>39926</v>
      </c>
      <c r="C5224" s="110">
        <v>2009</v>
      </c>
      <c r="D5224" s="111" t="s">
        <v>225</v>
      </c>
      <c r="E5224" s="111">
        <v>4</v>
      </c>
      <c r="F5224" s="111">
        <v>23</v>
      </c>
      <c r="G5224" s="111" t="s">
        <v>278</v>
      </c>
      <c r="H5224" s="112">
        <v>31005</v>
      </c>
    </row>
    <row r="5225" spans="1:8" ht="15">
      <c r="A5225" s="108" t="s">
        <v>1187</v>
      </c>
      <c r="B5225" s="109">
        <v>39927</v>
      </c>
      <c r="C5225" s="110">
        <v>2009</v>
      </c>
      <c r="D5225" s="111" t="s">
        <v>225</v>
      </c>
      <c r="E5225" s="111">
        <v>4</v>
      </c>
      <c r="F5225" s="111">
        <v>24</v>
      </c>
      <c r="G5225" s="111" t="s">
        <v>279</v>
      </c>
      <c r="H5225" s="112">
        <v>52037</v>
      </c>
    </row>
    <row r="5226" spans="1:8" ht="15">
      <c r="A5226" s="108" t="s">
        <v>1187</v>
      </c>
      <c r="B5226" s="109">
        <v>39928</v>
      </c>
      <c r="C5226" s="110">
        <v>2009</v>
      </c>
      <c r="D5226" s="111" t="s">
        <v>225</v>
      </c>
      <c r="E5226" s="111">
        <v>4</v>
      </c>
      <c r="F5226" s="111">
        <v>25</v>
      </c>
      <c r="G5226" s="111" t="s">
        <v>280</v>
      </c>
      <c r="H5226" s="112">
        <v>61017</v>
      </c>
    </row>
    <row r="5227" spans="1:8" ht="15">
      <c r="A5227" s="108" t="s">
        <v>1187</v>
      </c>
      <c r="B5227" s="109">
        <v>39929</v>
      </c>
      <c r="C5227" s="110">
        <v>2009</v>
      </c>
      <c r="D5227" s="111" t="s">
        <v>225</v>
      </c>
      <c r="E5227" s="111">
        <v>4</v>
      </c>
      <c r="F5227" s="111">
        <v>26</v>
      </c>
      <c r="G5227" s="111" t="s">
        <v>281</v>
      </c>
      <c r="H5227" s="112">
        <v>77111</v>
      </c>
    </row>
    <row r="5228" spans="1:8" ht="15">
      <c r="A5228" s="108" t="s">
        <v>1187</v>
      </c>
      <c r="B5228" s="109">
        <v>39930</v>
      </c>
      <c r="C5228" s="110">
        <v>2009</v>
      </c>
      <c r="D5228" s="111" t="s">
        <v>225</v>
      </c>
      <c r="E5228" s="111">
        <v>4</v>
      </c>
      <c r="F5228" s="111">
        <v>27</v>
      </c>
      <c r="G5228" s="111" t="s">
        <v>282</v>
      </c>
      <c r="H5228" s="112">
        <v>51192</v>
      </c>
    </row>
    <row r="5229" spans="1:8" ht="15">
      <c r="A5229" s="108" t="s">
        <v>1187</v>
      </c>
      <c r="B5229" s="109">
        <v>39931</v>
      </c>
      <c r="C5229" s="110">
        <v>2009</v>
      </c>
      <c r="D5229" s="111" t="s">
        <v>225</v>
      </c>
      <c r="E5229" s="111">
        <v>4</v>
      </c>
      <c r="F5229" s="111">
        <v>28</v>
      </c>
      <c r="G5229" s="111" t="s">
        <v>1343</v>
      </c>
      <c r="H5229" s="112">
        <v>21044</v>
      </c>
    </row>
    <row r="5230" spans="1:8" ht="15">
      <c r="A5230" s="108" t="s">
        <v>1187</v>
      </c>
      <c r="B5230" s="109">
        <v>39932</v>
      </c>
      <c r="C5230" s="110">
        <v>2009</v>
      </c>
      <c r="D5230" s="111" t="s">
        <v>225</v>
      </c>
      <c r="E5230" s="111">
        <v>5</v>
      </c>
      <c r="F5230" s="111">
        <v>29</v>
      </c>
      <c r="G5230" s="111" t="s">
        <v>1342</v>
      </c>
      <c r="H5230" s="112">
        <v>87173</v>
      </c>
    </row>
    <row r="5231" spans="1:8" ht="15">
      <c r="A5231" s="108" t="s">
        <v>1187</v>
      </c>
      <c r="B5231" s="109">
        <v>39933</v>
      </c>
      <c r="C5231" s="110">
        <v>2009</v>
      </c>
      <c r="D5231" s="111" t="s">
        <v>225</v>
      </c>
      <c r="E5231" s="111">
        <v>5</v>
      </c>
      <c r="F5231" s="111">
        <v>30</v>
      </c>
      <c r="G5231" s="111" t="s">
        <v>278</v>
      </c>
      <c r="H5231" s="112">
        <v>44721</v>
      </c>
    </row>
    <row r="5232" spans="1:8" ht="15">
      <c r="A5232" s="108" t="s">
        <v>1187</v>
      </c>
      <c r="B5232" s="109">
        <v>39934</v>
      </c>
      <c r="C5232" s="110">
        <v>2009</v>
      </c>
      <c r="D5232" s="111" t="s">
        <v>226</v>
      </c>
      <c r="E5232" s="111">
        <v>1</v>
      </c>
      <c r="F5232" s="111">
        <v>1</v>
      </c>
      <c r="G5232" s="111" t="s">
        <v>279</v>
      </c>
      <c r="H5232" s="112">
        <v>63836</v>
      </c>
    </row>
    <row r="5233" spans="1:8" ht="15">
      <c r="A5233" s="108" t="s">
        <v>1187</v>
      </c>
      <c r="B5233" s="109">
        <v>39935</v>
      </c>
      <c r="C5233" s="110">
        <v>2009</v>
      </c>
      <c r="D5233" s="111" t="s">
        <v>226</v>
      </c>
      <c r="E5233" s="111">
        <v>1</v>
      </c>
      <c r="F5233" s="111">
        <v>2</v>
      </c>
      <c r="G5233" s="111" t="s">
        <v>280</v>
      </c>
      <c r="H5233" s="112">
        <v>23113</v>
      </c>
    </row>
    <row r="5234" spans="1:8" ht="15">
      <c r="A5234" s="108" t="s">
        <v>1187</v>
      </c>
      <c r="B5234" s="109">
        <v>39936</v>
      </c>
      <c r="C5234" s="110">
        <v>2009</v>
      </c>
      <c r="D5234" s="111" t="s">
        <v>226</v>
      </c>
      <c r="E5234" s="111">
        <v>1</v>
      </c>
      <c r="F5234" s="111">
        <v>3</v>
      </c>
      <c r="G5234" s="111" t="s">
        <v>281</v>
      </c>
      <c r="H5234" s="112">
        <v>30811</v>
      </c>
    </row>
    <row r="5235" spans="1:8" ht="15">
      <c r="A5235" s="108" t="s">
        <v>1187</v>
      </c>
      <c r="B5235" s="109">
        <v>39937</v>
      </c>
      <c r="C5235" s="110">
        <v>2009</v>
      </c>
      <c r="D5235" s="111" t="s">
        <v>226</v>
      </c>
      <c r="E5235" s="111">
        <v>1</v>
      </c>
      <c r="F5235" s="111">
        <v>4</v>
      </c>
      <c r="G5235" s="111" t="s">
        <v>282</v>
      </c>
      <c r="H5235" s="112">
        <v>26214</v>
      </c>
    </row>
    <row r="5236" spans="1:8" ht="15">
      <c r="A5236" s="108" t="s">
        <v>1187</v>
      </c>
      <c r="B5236" s="109">
        <v>39938</v>
      </c>
      <c r="C5236" s="110">
        <v>2009</v>
      </c>
      <c r="D5236" s="111" t="s">
        <v>226</v>
      </c>
      <c r="E5236" s="111">
        <v>1</v>
      </c>
      <c r="F5236" s="111">
        <v>5</v>
      </c>
      <c r="G5236" s="111" t="s">
        <v>1343</v>
      </c>
      <c r="H5236" s="112">
        <v>82327</v>
      </c>
    </row>
    <row r="5237" spans="1:8" ht="15">
      <c r="A5237" s="108" t="s">
        <v>1187</v>
      </c>
      <c r="B5237" s="109">
        <v>39939</v>
      </c>
      <c r="C5237" s="110">
        <v>2009</v>
      </c>
      <c r="D5237" s="111" t="s">
        <v>226</v>
      </c>
      <c r="E5237" s="111">
        <v>1</v>
      </c>
      <c r="F5237" s="111">
        <v>6</v>
      </c>
      <c r="G5237" s="111" t="s">
        <v>1342</v>
      </c>
      <c r="H5237" s="112">
        <v>67541</v>
      </c>
    </row>
    <row r="5238" spans="1:8" ht="15">
      <c r="A5238" s="108" t="s">
        <v>1187</v>
      </c>
      <c r="B5238" s="109">
        <v>39940</v>
      </c>
      <c r="C5238" s="110">
        <v>2009</v>
      </c>
      <c r="D5238" s="111" t="s">
        <v>226</v>
      </c>
      <c r="E5238" s="111">
        <v>1</v>
      </c>
      <c r="F5238" s="111">
        <v>7</v>
      </c>
      <c r="G5238" s="111" t="s">
        <v>278</v>
      </c>
      <c r="H5238" s="112">
        <v>87532</v>
      </c>
    </row>
    <row r="5239" spans="1:8" ht="15">
      <c r="A5239" s="108" t="s">
        <v>1187</v>
      </c>
      <c r="B5239" s="109">
        <v>39941</v>
      </c>
      <c r="C5239" s="110">
        <v>2009</v>
      </c>
      <c r="D5239" s="111" t="s">
        <v>226</v>
      </c>
      <c r="E5239" s="111">
        <v>2</v>
      </c>
      <c r="F5239" s="111">
        <v>8</v>
      </c>
      <c r="G5239" s="111" t="s">
        <v>279</v>
      </c>
      <c r="H5239" s="112">
        <v>30730</v>
      </c>
    </row>
    <row r="5240" spans="1:8" ht="15">
      <c r="A5240" s="108" t="s">
        <v>1187</v>
      </c>
      <c r="B5240" s="109">
        <v>39942</v>
      </c>
      <c r="C5240" s="110">
        <v>2009</v>
      </c>
      <c r="D5240" s="111" t="s">
        <v>226</v>
      </c>
      <c r="E5240" s="111">
        <v>2</v>
      </c>
      <c r="F5240" s="111">
        <v>9</v>
      </c>
      <c r="G5240" s="111" t="s">
        <v>280</v>
      </c>
      <c r="H5240" s="112">
        <v>71540</v>
      </c>
    </row>
    <row r="5241" spans="1:8" ht="15">
      <c r="A5241" s="108" t="s">
        <v>1187</v>
      </c>
      <c r="B5241" s="109">
        <v>39943</v>
      </c>
      <c r="C5241" s="110">
        <v>2009</v>
      </c>
      <c r="D5241" s="111" t="s">
        <v>226</v>
      </c>
      <c r="E5241" s="111">
        <v>2</v>
      </c>
      <c r="F5241" s="111">
        <v>10</v>
      </c>
      <c r="G5241" s="111" t="s">
        <v>281</v>
      </c>
      <c r="H5241" s="112">
        <v>15213</v>
      </c>
    </row>
    <row r="5242" spans="1:8" ht="15">
      <c r="A5242" s="108" t="s">
        <v>1187</v>
      </c>
      <c r="B5242" s="109">
        <v>39944</v>
      </c>
      <c r="C5242" s="110">
        <v>2009</v>
      </c>
      <c r="D5242" s="111" t="s">
        <v>226</v>
      </c>
      <c r="E5242" s="111">
        <v>2</v>
      </c>
      <c r="F5242" s="111">
        <v>11</v>
      </c>
      <c r="G5242" s="111" t="s">
        <v>282</v>
      </c>
      <c r="H5242" s="112">
        <v>67113</v>
      </c>
    </row>
    <row r="5243" spans="1:8" ht="15">
      <c r="A5243" s="108" t="s">
        <v>1187</v>
      </c>
      <c r="B5243" s="109">
        <v>39945</v>
      </c>
      <c r="C5243" s="110">
        <v>2009</v>
      </c>
      <c r="D5243" s="111" t="s">
        <v>226</v>
      </c>
      <c r="E5243" s="111">
        <v>2</v>
      </c>
      <c r="F5243" s="111">
        <v>12</v>
      </c>
      <c r="G5243" s="111" t="s">
        <v>1343</v>
      </c>
      <c r="H5243" s="112">
        <v>50866</v>
      </c>
    </row>
    <row r="5244" spans="1:8" ht="15">
      <c r="A5244" s="108" t="s">
        <v>1187</v>
      </c>
      <c r="B5244" s="109">
        <v>39946</v>
      </c>
      <c r="C5244" s="110">
        <v>2009</v>
      </c>
      <c r="D5244" s="111" t="s">
        <v>226</v>
      </c>
      <c r="E5244" s="111">
        <v>2</v>
      </c>
      <c r="F5244" s="111">
        <v>13</v>
      </c>
      <c r="G5244" s="111" t="s">
        <v>1342</v>
      </c>
      <c r="H5244" s="112">
        <v>36111</v>
      </c>
    </row>
    <row r="5245" spans="1:8" ht="15">
      <c r="A5245" s="108" t="s">
        <v>1187</v>
      </c>
      <c r="B5245" s="109">
        <v>39947</v>
      </c>
      <c r="C5245" s="110">
        <v>2009</v>
      </c>
      <c r="D5245" s="111" t="s">
        <v>226</v>
      </c>
      <c r="E5245" s="111">
        <v>2</v>
      </c>
      <c r="F5245" s="111">
        <v>14</v>
      </c>
      <c r="G5245" s="111" t="s">
        <v>278</v>
      </c>
      <c r="H5245" s="112">
        <v>19750</v>
      </c>
    </row>
    <row r="5246" spans="1:8" ht="15">
      <c r="A5246" s="108" t="s">
        <v>1187</v>
      </c>
      <c r="B5246" s="109">
        <v>39948</v>
      </c>
      <c r="C5246" s="110">
        <v>2009</v>
      </c>
      <c r="D5246" s="111" t="s">
        <v>226</v>
      </c>
      <c r="E5246" s="111">
        <v>3</v>
      </c>
      <c r="F5246" s="111">
        <v>15</v>
      </c>
      <c r="G5246" s="111" t="s">
        <v>279</v>
      </c>
      <c r="H5246" s="112">
        <v>60537</v>
      </c>
    </row>
    <row r="5247" spans="1:8" ht="15">
      <c r="A5247" s="108" t="s">
        <v>1187</v>
      </c>
      <c r="B5247" s="109">
        <v>39949</v>
      </c>
      <c r="C5247" s="110">
        <v>2009</v>
      </c>
      <c r="D5247" s="111" t="s">
        <v>226</v>
      </c>
      <c r="E5247" s="111">
        <v>3</v>
      </c>
      <c r="F5247" s="111">
        <v>16</v>
      </c>
      <c r="G5247" s="111" t="s">
        <v>280</v>
      </c>
      <c r="H5247" s="112">
        <v>48132</v>
      </c>
    </row>
    <row r="5248" spans="1:8" ht="15">
      <c r="A5248" s="108" t="s">
        <v>1187</v>
      </c>
      <c r="B5248" s="109">
        <v>39950</v>
      </c>
      <c r="C5248" s="110">
        <v>2009</v>
      </c>
      <c r="D5248" s="111" t="s">
        <v>226</v>
      </c>
      <c r="E5248" s="111">
        <v>3</v>
      </c>
      <c r="F5248" s="111">
        <v>17</v>
      </c>
      <c r="G5248" s="111" t="s">
        <v>281</v>
      </c>
      <c r="H5248" s="112">
        <v>72274</v>
      </c>
    </row>
    <row r="5249" spans="1:8" ht="15">
      <c r="A5249" s="108" t="s">
        <v>1187</v>
      </c>
      <c r="B5249" s="109">
        <v>39951</v>
      </c>
      <c r="C5249" s="110">
        <v>2009</v>
      </c>
      <c r="D5249" s="111" t="s">
        <v>226</v>
      </c>
      <c r="E5249" s="111">
        <v>3</v>
      </c>
      <c r="F5249" s="111">
        <v>18</v>
      </c>
      <c r="G5249" s="111" t="s">
        <v>282</v>
      </c>
      <c r="H5249" s="112">
        <v>29435</v>
      </c>
    </row>
    <row r="5250" spans="1:8" ht="15">
      <c r="A5250" s="108" t="s">
        <v>1187</v>
      </c>
      <c r="B5250" s="109">
        <v>39952</v>
      </c>
      <c r="C5250" s="110">
        <v>2009</v>
      </c>
      <c r="D5250" s="111" t="s">
        <v>226</v>
      </c>
      <c r="E5250" s="111">
        <v>3</v>
      </c>
      <c r="F5250" s="111">
        <v>19</v>
      </c>
      <c r="G5250" s="111" t="s">
        <v>1343</v>
      </c>
      <c r="H5250" s="112">
        <v>48356</v>
      </c>
    </row>
    <row r="5251" spans="1:8" ht="15">
      <c r="A5251" s="108" t="s">
        <v>1187</v>
      </c>
      <c r="B5251" s="109">
        <v>39953</v>
      </c>
      <c r="C5251" s="110">
        <v>2009</v>
      </c>
      <c r="D5251" s="111" t="s">
        <v>226</v>
      </c>
      <c r="E5251" s="111">
        <v>3</v>
      </c>
      <c r="F5251" s="111">
        <v>20</v>
      </c>
      <c r="G5251" s="111" t="s">
        <v>1342</v>
      </c>
      <c r="H5251" s="112">
        <v>78244</v>
      </c>
    </row>
    <row r="5252" spans="1:8" ht="15">
      <c r="A5252" s="108" t="s">
        <v>1187</v>
      </c>
      <c r="B5252" s="109">
        <v>39954</v>
      </c>
      <c r="C5252" s="110">
        <v>2009</v>
      </c>
      <c r="D5252" s="111" t="s">
        <v>226</v>
      </c>
      <c r="E5252" s="111">
        <v>3</v>
      </c>
      <c r="F5252" s="111">
        <v>21</v>
      </c>
      <c r="G5252" s="111" t="s">
        <v>278</v>
      </c>
      <c r="H5252" s="112">
        <v>63221</v>
      </c>
    </row>
    <row r="5253" spans="1:8" ht="15">
      <c r="A5253" s="108" t="s">
        <v>1187</v>
      </c>
      <c r="B5253" s="109">
        <v>39955</v>
      </c>
      <c r="C5253" s="110">
        <v>2009</v>
      </c>
      <c r="D5253" s="111" t="s">
        <v>226</v>
      </c>
      <c r="E5253" s="111">
        <v>4</v>
      </c>
      <c r="F5253" s="111">
        <v>22</v>
      </c>
      <c r="G5253" s="111" t="s">
        <v>279</v>
      </c>
      <c r="H5253" s="112">
        <v>43013</v>
      </c>
    </row>
    <row r="5254" spans="1:8" ht="15">
      <c r="A5254" s="108" t="s">
        <v>1187</v>
      </c>
      <c r="B5254" s="109">
        <v>39956</v>
      </c>
      <c r="C5254" s="110">
        <v>2009</v>
      </c>
      <c r="D5254" s="111" t="s">
        <v>226</v>
      </c>
      <c r="E5254" s="111">
        <v>4</v>
      </c>
      <c r="F5254" s="111">
        <v>23</v>
      </c>
      <c r="G5254" s="111" t="s">
        <v>280</v>
      </c>
      <c r="H5254" s="112">
        <v>78588</v>
      </c>
    </row>
    <row r="5255" spans="1:8" ht="15">
      <c r="A5255" s="108" t="s">
        <v>1187</v>
      </c>
      <c r="B5255" s="109">
        <v>39957</v>
      </c>
      <c r="C5255" s="110">
        <v>2009</v>
      </c>
      <c r="D5255" s="111" t="s">
        <v>226</v>
      </c>
      <c r="E5255" s="111">
        <v>4</v>
      </c>
      <c r="F5255" s="111">
        <v>24</v>
      </c>
      <c r="G5255" s="111" t="s">
        <v>281</v>
      </c>
      <c r="H5255" s="112">
        <v>35122</v>
      </c>
    </row>
    <row r="5256" spans="1:8" ht="15">
      <c r="A5256" s="108" t="s">
        <v>1187</v>
      </c>
      <c r="B5256" s="109">
        <v>39958</v>
      </c>
      <c r="C5256" s="110">
        <v>2009</v>
      </c>
      <c r="D5256" s="111" t="s">
        <v>226</v>
      </c>
      <c r="E5256" s="111">
        <v>4</v>
      </c>
      <c r="F5256" s="111">
        <v>25</v>
      </c>
      <c r="G5256" s="111" t="s">
        <v>282</v>
      </c>
      <c r="H5256" s="112">
        <v>18715</v>
      </c>
    </row>
    <row r="5257" spans="1:8" ht="15">
      <c r="A5257" s="108" t="s">
        <v>1187</v>
      </c>
      <c r="B5257" s="109">
        <v>39959</v>
      </c>
      <c r="C5257" s="110">
        <v>2009</v>
      </c>
      <c r="D5257" s="111" t="s">
        <v>226</v>
      </c>
      <c r="E5257" s="111">
        <v>4</v>
      </c>
      <c r="F5257" s="111">
        <v>26</v>
      </c>
      <c r="G5257" s="111" t="s">
        <v>1343</v>
      </c>
      <c r="H5257" s="112">
        <v>14438</v>
      </c>
    </row>
    <row r="5258" spans="1:8" ht="15">
      <c r="A5258" s="108" t="s">
        <v>1187</v>
      </c>
      <c r="B5258" s="109">
        <v>39960</v>
      </c>
      <c r="C5258" s="110">
        <v>2009</v>
      </c>
      <c r="D5258" s="111" t="s">
        <v>226</v>
      </c>
      <c r="E5258" s="111">
        <v>4</v>
      </c>
      <c r="F5258" s="111">
        <v>27</v>
      </c>
      <c r="G5258" s="111" t="s">
        <v>1342</v>
      </c>
      <c r="H5258" s="112">
        <v>55709</v>
      </c>
    </row>
    <row r="5259" spans="1:8" ht="15">
      <c r="A5259" s="108" t="s">
        <v>1187</v>
      </c>
      <c r="B5259" s="109">
        <v>39961</v>
      </c>
      <c r="C5259" s="110">
        <v>2009</v>
      </c>
      <c r="D5259" s="111" t="s">
        <v>226</v>
      </c>
      <c r="E5259" s="111">
        <v>4</v>
      </c>
      <c r="F5259" s="111">
        <v>28</v>
      </c>
      <c r="G5259" s="111" t="s">
        <v>278</v>
      </c>
      <c r="H5259" s="112">
        <v>40002</v>
      </c>
    </row>
    <row r="5260" spans="1:8" ht="15">
      <c r="A5260" s="108" t="s">
        <v>1187</v>
      </c>
      <c r="B5260" s="109">
        <v>39962</v>
      </c>
      <c r="C5260" s="110">
        <v>2009</v>
      </c>
      <c r="D5260" s="111" t="s">
        <v>226</v>
      </c>
      <c r="E5260" s="111">
        <v>5</v>
      </c>
      <c r="F5260" s="111">
        <v>29</v>
      </c>
      <c r="G5260" s="111" t="s">
        <v>279</v>
      </c>
      <c r="H5260" s="112">
        <v>33854</v>
      </c>
    </row>
    <row r="5261" spans="1:8" ht="15">
      <c r="A5261" s="108" t="s">
        <v>1187</v>
      </c>
      <c r="B5261" s="109">
        <v>39963</v>
      </c>
      <c r="C5261" s="110">
        <v>2009</v>
      </c>
      <c r="D5261" s="111" t="s">
        <v>226</v>
      </c>
      <c r="E5261" s="111">
        <v>5</v>
      </c>
      <c r="F5261" s="111">
        <v>30</v>
      </c>
      <c r="G5261" s="111" t="s">
        <v>280</v>
      </c>
      <c r="H5261" s="112">
        <v>68011</v>
      </c>
    </row>
    <row r="5262" spans="1:8" ht="15">
      <c r="A5262" s="108" t="s">
        <v>1187</v>
      </c>
      <c r="B5262" s="109">
        <v>39964</v>
      </c>
      <c r="C5262" s="110">
        <v>2009</v>
      </c>
      <c r="D5262" s="111" t="s">
        <v>226</v>
      </c>
      <c r="E5262" s="111">
        <v>5</v>
      </c>
      <c r="F5262" s="111">
        <v>31</v>
      </c>
      <c r="G5262" s="111" t="s">
        <v>281</v>
      </c>
      <c r="H5262" s="112">
        <v>20696</v>
      </c>
    </row>
    <row r="5263" spans="1:8" ht="15">
      <c r="A5263" s="108" t="s">
        <v>1187</v>
      </c>
      <c r="B5263" s="109">
        <v>39965</v>
      </c>
      <c r="C5263" s="110">
        <v>2009</v>
      </c>
      <c r="D5263" s="111" t="s">
        <v>227</v>
      </c>
      <c r="E5263" s="111">
        <v>1</v>
      </c>
      <c r="F5263" s="111">
        <v>1</v>
      </c>
      <c r="G5263" s="111" t="s">
        <v>282</v>
      </c>
      <c r="H5263" s="112">
        <v>37957</v>
      </c>
    </row>
    <row r="5264" spans="1:8" ht="15">
      <c r="A5264" s="108" t="s">
        <v>1187</v>
      </c>
      <c r="B5264" s="109">
        <v>39966</v>
      </c>
      <c r="C5264" s="110">
        <v>2009</v>
      </c>
      <c r="D5264" s="111" t="s">
        <v>227</v>
      </c>
      <c r="E5264" s="111">
        <v>1</v>
      </c>
      <c r="F5264" s="111">
        <v>2</v>
      </c>
      <c r="G5264" s="111" t="s">
        <v>1343</v>
      </c>
      <c r="H5264" s="112">
        <v>16488</v>
      </c>
    </row>
    <row r="5265" spans="1:8" ht="15">
      <c r="A5265" s="108" t="s">
        <v>1187</v>
      </c>
      <c r="B5265" s="109">
        <v>39967</v>
      </c>
      <c r="C5265" s="110">
        <v>2009</v>
      </c>
      <c r="D5265" s="111" t="s">
        <v>227</v>
      </c>
      <c r="E5265" s="111">
        <v>1</v>
      </c>
      <c r="F5265" s="111">
        <v>3</v>
      </c>
      <c r="G5265" s="111" t="s">
        <v>1342</v>
      </c>
      <c r="H5265" s="112">
        <v>57565</v>
      </c>
    </row>
    <row r="5266" spans="1:8" ht="15">
      <c r="A5266" s="108" t="s">
        <v>1187</v>
      </c>
      <c r="B5266" s="109">
        <v>39968</v>
      </c>
      <c r="C5266" s="110">
        <v>2009</v>
      </c>
      <c r="D5266" s="111" t="s">
        <v>227</v>
      </c>
      <c r="E5266" s="111">
        <v>1</v>
      </c>
      <c r="F5266" s="111">
        <v>4</v>
      </c>
      <c r="G5266" s="111" t="s">
        <v>278</v>
      </c>
      <c r="H5266" s="112">
        <v>71880</v>
      </c>
    </row>
    <row r="5267" spans="1:8" ht="15">
      <c r="A5267" s="108" t="s">
        <v>1187</v>
      </c>
      <c r="B5267" s="109">
        <v>39969</v>
      </c>
      <c r="C5267" s="110">
        <v>2009</v>
      </c>
      <c r="D5267" s="111" t="s">
        <v>227</v>
      </c>
      <c r="E5267" s="111">
        <v>1</v>
      </c>
      <c r="F5267" s="111">
        <v>5</v>
      </c>
      <c r="G5267" s="111" t="s">
        <v>279</v>
      </c>
      <c r="H5267" s="112">
        <v>69112</v>
      </c>
    </row>
    <row r="5268" spans="1:8" ht="15">
      <c r="A5268" s="108" t="s">
        <v>1187</v>
      </c>
      <c r="B5268" s="109">
        <v>39970</v>
      </c>
      <c r="C5268" s="110">
        <v>2009</v>
      </c>
      <c r="D5268" s="111" t="s">
        <v>227</v>
      </c>
      <c r="E5268" s="111">
        <v>1</v>
      </c>
      <c r="F5268" s="111">
        <v>6</v>
      </c>
      <c r="G5268" s="111" t="s">
        <v>280</v>
      </c>
      <c r="H5268" s="112">
        <v>74762</v>
      </c>
    </row>
    <row r="5269" spans="1:8" ht="15">
      <c r="A5269" s="108" t="s">
        <v>1187</v>
      </c>
      <c r="B5269" s="109">
        <v>39971</v>
      </c>
      <c r="C5269" s="110">
        <v>2009</v>
      </c>
      <c r="D5269" s="111" t="s">
        <v>227</v>
      </c>
      <c r="E5269" s="111">
        <v>1</v>
      </c>
      <c r="F5269" s="111">
        <v>7</v>
      </c>
      <c r="G5269" s="111" t="s">
        <v>281</v>
      </c>
      <c r="H5269" s="112">
        <v>63135</v>
      </c>
    </row>
    <row r="5270" spans="1:8" ht="15">
      <c r="A5270" s="108" t="s">
        <v>1187</v>
      </c>
      <c r="B5270" s="109">
        <v>39972</v>
      </c>
      <c r="C5270" s="110">
        <v>2009</v>
      </c>
      <c r="D5270" s="111" t="s">
        <v>227</v>
      </c>
      <c r="E5270" s="111">
        <v>2</v>
      </c>
      <c r="F5270" s="111">
        <v>8</v>
      </c>
      <c r="G5270" s="111" t="s">
        <v>282</v>
      </c>
      <c r="H5270" s="112">
        <v>59933</v>
      </c>
    </row>
    <row r="5271" spans="1:8" ht="15">
      <c r="A5271" s="108" t="s">
        <v>1187</v>
      </c>
      <c r="B5271" s="109">
        <v>39973</v>
      </c>
      <c r="C5271" s="110">
        <v>2009</v>
      </c>
      <c r="D5271" s="111" t="s">
        <v>227</v>
      </c>
      <c r="E5271" s="111">
        <v>2</v>
      </c>
      <c r="F5271" s="111">
        <v>9</v>
      </c>
      <c r="G5271" s="111" t="s">
        <v>1343</v>
      </c>
      <c r="H5271" s="112">
        <v>77516</v>
      </c>
    </row>
    <row r="5272" spans="1:8" ht="15">
      <c r="A5272" s="108" t="s">
        <v>1187</v>
      </c>
      <c r="B5272" s="109">
        <v>39974</v>
      </c>
      <c r="C5272" s="110">
        <v>2009</v>
      </c>
      <c r="D5272" s="111" t="s">
        <v>227</v>
      </c>
      <c r="E5272" s="111">
        <v>2</v>
      </c>
      <c r="F5272" s="111">
        <v>10</v>
      </c>
      <c r="G5272" s="111" t="s">
        <v>1342</v>
      </c>
      <c r="H5272" s="112">
        <v>47225</v>
      </c>
    </row>
    <row r="5273" spans="1:8" ht="15">
      <c r="A5273" s="108" t="s">
        <v>1187</v>
      </c>
      <c r="B5273" s="109">
        <v>39975</v>
      </c>
      <c r="C5273" s="110">
        <v>2009</v>
      </c>
      <c r="D5273" s="111" t="s">
        <v>227</v>
      </c>
      <c r="E5273" s="111">
        <v>2</v>
      </c>
      <c r="F5273" s="111">
        <v>11</v>
      </c>
      <c r="G5273" s="111" t="s">
        <v>278</v>
      </c>
      <c r="H5273" s="112">
        <v>70375</v>
      </c>
    </row>
    <row r="5274" spans="1:8" ht="15">
      <c r="A5274" s="108" t="s">
        <v>1187</v>
      </c>
      <c r="B5274" s="109">
        <v>39976</v>
      </c>
      <c r="C5274" s="110">
        <v>2009</v>
      </c>
      <c r="D5274" s="111" t="s">
        <v>227</v>
      </c>
      <c r="E5274" s="111">
        <v>2</v>
      </c>
      <c r="F5274" s="111">
        <v>12</v>
      </c>
      <c r="G5274" s="111" t="s">
        <v>279</v>
      </c>
      <c r="H5274" s="112">
        <v>60954</v>
      </c>
    </row>
    <row r="5275" spans="1:8" ht="15">
      <c r="A5275" s="108" t="s">
        <v>1187</v>
      </c>
      <c r="B5275" s="109">
        <v>39977</v>
      </c>
      <c r="C5275" s="110">
        <v>2009</v>
      </c>
      <c r="D5275" s="111" t="s">
        <v>227</v>
      </c>
      <c r="E5275" s="111">
        <v>2</v>
      </c>
      <c r="F5275" s="111">
        <v>13</v>
      </c>
      <c r="G5275" s="111" t="s">
        <v>280</v>
      </c>
      <c r="H5275" s="112">
        <v>40102</v>
      </c>
    </row>
    <row r="5276" spans="1:8" ht="15">
      <c r="A5276" s="108" t="s">
        <v>1187</v>
      </c>
      <c r="B5276" s="109">
        <v>39978</v>
      </c>
      <c r="C5276" s="110">
        <v>2009</v>
      </c>
      <c r="D5276" s="111" t="s">
        <v>227</v>
      </c>
      <c r="E5276" s="111">
        <v>2</v>
      </c>
      <c r="F5276" s="111">
        <v>14</v>
      </c>
      <c r="G5276" s="111" t="s">
        <v>281</v>
      </c>
      <c r="H5276" s="112">
        <v>39770</v>
      </c>
    </row>
    <row r="5277" spans="1:8" ht="15">
      <c r="A5277" s="108" t="s">
        <v>1187</v>
      </c>
      <c r="B5277" s="109">
        <v>39979</v>
      </c>
      <c r="C5277" s="110">
        <v>2009</v>
      </c>
      <c r="D5277" s="111" t="s">
        <v>227</v>
      </c>
      <c r="E5277" s="111">
        <v>3</v>
      </c>
      <c r="F5277" s="111">
        <v>15</v>
      </c>
      <c r="G5277" s="111" t="s">
        <v>282</v>
      </c>
      <c r="H5277" s="112">
        <v>53774</v>
      </c>
    </row>
    <row r="5278" spans="1:8" ht="15">
      <c r="A5278" s="108" t="s">
        <v>1187</v>
      </c>
      <c r="B5278" s="109">
        <v>39980</v>
      </c>
      <c r="C5278" s="110">
        <v>2009</v>
      </c>
      <c r="D5278" s="111" t="s">
        <v>227</v>
      </c>
      <c r="E5278" s="111">
        <v>3</v>
      </c>
      <c r="F5278" s="111">
        <v>16</v>
      </c>
      <c r="G5278" s="111" t="s">
        <v>1343</v>
      </c>
      <c r="H5278" s="112">
        <v>23985</v>
      </c>
    </row>
    <row r="5279" spans="1:8" ht="15">
      <c r="A5279" s="108" t="s">
        <v>1187</v>
      </c>
      <c r="B5279" s="109">
        <v>39981</v>
      </c>
      <c r="C5279" s="110">
        <v>2009</v>
      </c>
      <c r="D5279" s="111" t="s">
        <v>227</v>
      </c>
      <c r="E5279" s="111">
        <v>3</v>
      </c>
      <c r="F5279" s="111">
        <v>17</v>
      </c>
      <c r="G5279" s="111" t="s">
        <v>1342</v>
      </c>
      <c r="H5279" s="112">
        <v>56859</v>
      </c>
    </row>
    <row r="5280" spans="1:8" ht="15">
      <c r="A5280" s="108" t="s">
        <v>1187</v>
      </c>
      <c r="B5280" s="109">
        <v>39982</v>
      </c>
      <c r="C5280" s="110">
        <v>2009</v>
      </c>
      <c r="D5280" s="111" t="s">
        <v>227</v>
      </c>
      <c r="E5280" s="111">
        <v>3</v>
      </c>
      <c r="F5280" s="111">
        <v>18</v>
      </c>
      <c r="G5280" s="111" t="s">
        <v>278</v>
      </c>
      <c r="H5280" s="112">
        <v>81803</v>
      </c>
    </row>
    <row r="5281" spans="1:8" ht="15">
      <c r="A5281" s="108" t="s">
        <v>1187</v>
      </c>
      <c r="B5281" s="109">
        <v>39983</v>
      </c>
      <c r="C5281" s="110">
        <v>2009</v>
      </c>
      <c r="D5281" s="111" t="s">
        <v>227</v>
      </c>
      <c r="E5281" s="111">
        <v>3</v>
      </c>
      <c r="F5281" s="111">
        <v>19</v>
      </c>
      <c r="G5281" s="111" t="s">
        <v>279</v>
      </c>
      <c r="H5281" s="112">
        <v>27579</v>
      </c>
    </row>
    <row r="5282" spans="1:8" ht="15">
      <c r="A5282" s="108" t="s">
        <v>1187</v>
      </c>
      <c r="B5282" s="109">
        <v>39984</v>
      </c>
      <c r="C5282" s="110">
        <v>2009</v>
      </c>
      <c r="D5282" s="111" t="s">
        <v>227</v>
      </c>
      <c r="E5282" s="111">
        <v>3</v>
      </c>
      <c r="F5282" s="111">
        <v>20</v>
      </c>
      <c r="G5282" s="111" t="s">
        <v>280</v>
      </c>
      <c r="H5282" s="112">
        <v>42567</v>
      </c>
    </row>
    <row r="5283" spans="1:8" ht="15">
      <c r="A5283" s="108" t="s">
        <v>1187</v>
      </c>
      <c r="B5283" s="109">
        <v>39985</v>
      </c>
      <c r="C5283" s="110">
        <v>2009</v>
      </c>
      <c r="D5283" s="111" t="s">
        <v>227</v>
      </c>
      <c r="E5283" s="111">
        <v>3</v>
      </c>
      <c r="F5283" s="111">
        <v>21</v>
      </c>
      <c r="G5283" s="111" t="s">
        <v>281</v>
      </c>
      <c r="H5283" s="112">
        <v>75400</v>
      </c>
    </row>
    <row r="5284" spans="1:8" ht="15">
      <c r="A5284" s="108" t="s">
        <v>1187</v>
      </c>
      <c r="B5284" s="109">
        <v>39986</v>
      </c>
      <c r="C5284" s="110">
        <v>2009</v>
      </c>
      <c r="D5284" s="111" t="s">
        <v>227</v>
      </c>
      <c r="E5284" s="111">
        <v>4</v>
      </c>
      <c r="F5284" s="111">
        <v>22</v>
      </c>
      <c r="G5284" s="111" t="s">
        <v>282</v>
      </c>
      <c r="H5284" s="112">
        <v>81932</v>
      </c>
    </row>
    <row r="5285" spans="1:8" ht="15">
      <c r="A5285" s="108" t="s">
        <v>1187</v>
      </c>
      <c r="B5285" s="109">
        <v>39987</v>
      </c>
      <c r="C5285" s="110">
        <v>2009</v>
      </c>
      <c r="D5285" s="111" t="s">
        <v>227</v>
      </c>
      <c r="E5285" s="111">
        <v>4</v>
      </c>
      <c r="F5285" s="111">
        <v>23</v>
      </c>
      <c r="G5285" s="111" t="s">
        <v>1343</v>
      </c>
      <c r="H5285" s="112">
        <v>60839</v>
      </c>
    </row>
    <row r="5286" spans="1:8" ht="15">
      <c r="A5286" s="108" t="s">
        <v>1187</v>
      </c>
      <c r="B5286" s="109">
        <v>39988</v>
      </c>
      <c r="C5286" s="110">
        <v>2009</v>
      </c>
      <c r="D5286" s="111" t="s">
        <v>227</v>
      </c>
      <c r="E5286" s="111">
        <v>4</v>
      </c>
      <c r="F5286" s="111">
        <v>24</v>
      </c>
      <c r="G5286" s="111" t="s">
        <v>1342</v>
      </c>
      <c r="H5286" s="112">
        <v>24679</v>
      </c>
    </row>
    <row r="5287" spans="1:8" ht="15">
      <c r="A5287" s="108" t="s">
        <v>1187</v>
      </c>
      <c r="B5287" s="109">
        <v>39989</v>
      </c>
      <c r="C5287" s="110">
        <v>2009</v>
      </c>
      <c r="D5287" s="111" t="s">
        <v>227</v>
      </c>
      <c r="E5287" s="111">
        <v>4</v>
      </c>
      <c r="F5287" s="111">
        <v>25</v>
      </c>
      <c r="G5287" s="111" t="s">
        <v>278</v>
      </c>
      <c r="H5287" s="112">
        <v>23105</v>
      </c>
    </row>
    <row r="5288" spans="1:8" ht="15">
      <c r="A5288" s="108" t="s">
        <v>1187</v>
      </c>
      <c r="B5288" s="109">
        <v>39990</v>
      </c>
      <c r="C5288" s="110">
        <v>2009</v>
      </c>
      <c r="D5288" s="111" t="s">
        <v>227</v>
      </c>
      <c r="E5288" s="111">
        <v>4</v>
      </c>
      <c r="F5288" s="111">
        <v>26</v>
      </c>
      <c r="G5288" s="111" t="s">
        <v>279</v>
      </c>
      <c r="H5288" s="112">
        <v>31401</v>
      </c>
    </row>
    <row r="5289" spans="1:8" ht="15">
      <c r="A5289" s="108" t="s">
        <v>1187</v>
      </c>
      <c r="B5289" s="109">
        <v>39991</v>
      </c>
      <c r="C5289" s="110">
        <v>2009</v>
      </c>
      <c r="D5289" s="111" t="s">
        <v>227</v>
      </c>
      <c r="E5289" s="111">
        <v>4</v>
      </c>
      <c r="F5289" s="111">
        <v>27</v>
      </c>
      <c r="G5289" s="111" t="s">
        <v>280</v>
      </c>
      <c r="H5289" s="112">
        <v>38996</v>
      </c>
    </row>
    <row r="5290" spans="1:8" ht="15">
      <c r="A5290" s="108" t="s">
        <v>1187</v>
      </c>
      <c r="B5290" s="109">
        <v>39992</v>
      </c>
      <c r="C5290" s="110">
        <v>2009</v>
      </c>
      <c r="D5290" s="111" t="s">
        <v>227</v>
      </c>
      <c r="E5290" s="111">
        <v>4</v>
      </c>
      <c r="F5290" s="111">
        <v>28</v>
      </c>
      <c r="G5290" s="111" t="s">
        <v>281</v>
      </c>
      <c r="H5290" s="112">
        <v>44515</v>
      </c>
    </row>
    <row r="5291" spans="1:8" ht="15">
      <c r="A5291" s="108" t="s">
        <v>1187</v>
      </c>
      <c r="B5291" s="109">
        <v>39993</v>
      </c>
      <c r="C5291" s="110">
        <v>2009</v>
      </c>
      <c r="D5291" s="111" t="s">
        <v>227</v>
      </c>
      <c r="E5291" s="111">
        <v>5</v>
      </c>
      <c r="F5291" s="111">
        <v>29</v>
      </c>
      <c r="G5291" s="111" t="s">
        <v>282</v>
      </c>
      <c r="H5291" s="112">
        <v>44689</v>
      </c>
    </row>
    <row r="5292" spans="1:8" ht="15">
      <c r="A5292" s="108" t="s">
        <v>1187</v>
      </c>
      <c r="B5292" s="109">
        <v>39994</v>
      </c>
      <c r="C5292" s="110">
        <v>2009</v>
      </c>
      <c r="D5292" s="111" t="s">
        <v>227</v>
      </c>
      <c r="E5292" s="111">
        <v>5</v>
      </c>
      <c r="F5292" s="111">
        <v>30</v>
      </c>
      <c r="G5292" s="111" t="s">
        <v>1343</v>
      </c>
      <c r="H5292" s="112">
        <v>59619</v>
      </c>
    </row>
    <row r="5293" spans="1:8" ht="15">
      <c r="A5293" s="108" t="s">
        <v>1187</v>
      </c>
      <c r="B5293" s="109">
        <v>39995</v>
      </c>
      <c r="C5293" s="110">
        <v>2009</v>
      </c>
      <c r="D5293" s="111" t="s">
        <v>228</v>
      </c>
      <c r="E5293" s="111">
        <v>1</v>
      </c>
      <c r="F5293" s="111">
        <v>1</v>
      </c>
      <c r="G5293" s="111" t="s">
        <v>1342</v>
      </c>
      <c r="H5293" s="112">
        <v>52612</v>
      </c>
    </row>
    <row r="5294" spans="1:8" ht="15">
      <c r="A5294" s="108" t="s">
        <v>1187</v>
      </c>
      <c r="B5294" s="109">
        <v>39996</v>
      </c>
      <c r="C5294" s="110">
        <v>2009</v>
      </c>
      <c r="D5294" s="111" t="s">
        <v>228</v>
      </c>
      <c r="E5294" s="111">
        <v>1</v>
      </c>
      <c r="F5294" s="111">
        <v>2</v>
      </c>
      <c r="G5294" s="111" t="s">
        <v>278</v>
      </c>
      <c r="H5294" s="112">
        <v>41552</v>
      </c>
    </row>
    <row r="5295" spans="1:8" ht="15">
      <c r="A5295" s="108" t="s">
        <v>1187</v>
      </c>
      <c r="B5295" s="109">
        <v>39997</v>
      </c>
      <c r="C5295" s="110">
        <v>2009</v>
      </c>
      <c r="D5295" s="111" t="s">
        <v>228</v>
      </c>
      <c r="E5295" s="111">
        <v>1</v>
      </c>
      <c r="F5295" s="111">
        <v>3</v>
      </c>
      <c r="G5295" s="111" t="s">
        <v>279</v>
      </c>
      <c r="H5295" s="112">
        <v>71908</v>
      </c>
    </row>
    <row r="5296" spans="1:8" ht="15">
      <c r="A5296" s="108" t="s">
        <v>1187</v>
      </c>
      <c r="B5296" s="109">
        <v>39998</v>
      </c>
      <c r="C5296" s="110">
        <v>2009</v>
      </c>
      <c r="D5296" s="111" t="s">
        <v>228</v>
      </c>
      <c r="E5296" s="111">
        <v>1</v>
      </c>
      <c r="F5296" s="111">
        <v>4</v>
      </c>
      <c r="G5296" s="111" t="s">
        <v>280</v>
      </c>
      <c r="H5296" s="112">
        <v>47143</v>
      </c>
    </row>
    <row r="5297" spans="1:8" ht="15">
      <c r="A5297" s="108" t="s">
        <v>1187</v>
      </c>
      <c r="B5297" s="109">
        <v>39999</v>
      </c>
      <c r="C5297" s="110">
        <v>2009</v>
      </c>
      <c r="D5297" s="111" t="s">
        <v>228</v>
      </c>
      <c r="E5297" s="111">
        <v>1</v>
      </c>
      <c r="F5297" s="111">
        <v>5</v>
      </c>
      <c r="G5297" s="111" t="s">
        <v>281</v>
      </c>
      <c r="H5297" s="112">
        <v>57260</v>
      </c>
    </row>
    <row r="5298" spans="1:8" ht="15">
      <c r="A5298" s="108" t="s">
        <v>1187</v>
      </c>
      <c r="B5298" s="109">
        <v>40000</v>
      </c>
      <c r="C5298" s="110">
        <v>2009</v>
      </c>
      <c r="D5298" s="111" t="s">
        <v>228</v>
      </c>
      <c r="E5298" s="111">
        <v>1</v>
      </c>
      <c r="F5298" s="111">
        <v>6</v>
      </c>
      <c r="G5298" s="111" t="s">
        <v>282</v>
      </c>
      <c r="H5298" s="112">
        <v>70513</v>
      </c>
    </row>
    <row r="5299" spans="1:8" ht="15">
      <c r="A5299" s="108" t="s">
        <v>1187</v>
      </c>
      <c r="B5299" s="109">
        <v>40001</v>
      </c>
      <c r="C5299" s="110">
        <v>2009</v>
      </c>
      <c r="D5299" s="111" t="s">
        <v>228</v>
      </c>
      <c r="E5299" s="111">
        <v>1</v>
      </c>
      <c r="F5299" s="111">
        <v>7</v>
      </c>
      <c r="G5299" s="111" t="s">
        <v>1343</v>
      </c>
      <c r="H5299" s="112">
        <v>42250</v>
      </c>
    </row>
    <row r="5300" spans="1:8" ht="15">
      <c r="A5300" s="108" t="s">
        <v>1187</v>
      </c>
      <c r="B5300" s="109">
        <v>40002</v>
      </c>
      <c r="C5300" s="110">
        <v>2009</v>
      </c>
      <c r="D5300" s="111" t="s">
        <v>228</v>
      </c>
      <c r="E5300" s="111">
        <v>2</v>
      </c>
      <c r="F5300" s="111">
        <v>8</v>
      </c>
      <c r="G5300" s="111" t="s">
        <v>1342</v>
      </c>
      <c r="H5300" s="112">
        <v>59662</v>
      </c>
    </row>
    <row r="5301" spans="1:8" ht="15">
      <c r="A5301" s="108" t="s">
        <v>1187</v>
      </c>
      <c r="B5301" s="109">
        <v>40003</v>
      </c>
      <c r="C5301" s="110">
        <v>2009</v>
      </c>
      <c r="D5301" s="111" t="s">
        <v>228</v>
      </c>
      <c r="E5301" s="111">
        <v>2</v>
      </c>
      <c r="F5301" s="111">
        <v>9</v>
      </c>
      <c r="G5301" s="111" t="s">
        <v>278</v>
      </c>
      <c r="H5301" s="112">
        <v>65921</v>
      </c>
    </row>
    <row r="5302" spans="1:8" ht="15">
      <c r="A5302" s="108" t="s">
        <v>1187</v>
      </c>
      <c r="B5302" s="109">
        <v>40004</v>
      </c>
      <c r="C5302" s="110">
        <v>2009</v>
      </c>
      <c r="D5302" s="111" t="s">
        <v>228</v>
      </c>
      <c r="E5302" s="111">
        <v>2</v>
      </c>
      <c r="F5302" s="111">
        <v>10</v>
      </c>
      <c r="G5302" s="111" t="s">
        <v>279</v>
      </c>
      <c r="H5302" s="112">
        <v>19145</v>
      </c>
    </row>
    <row r="5303" spans="1:8" ht="15">
      <c r="A5303" s="108" t="s">
        <v>1187</v>
      </c>
      <c r="B5303" s="109">
        <v>40005</v>
      </c>
      <c r="C5303" s="110">
        <v>2009</v>
      </c>
      <c r="D5303" s="111" t="s">
        <v>228</v>
      </c>
      <c r="E5303" s="111">
        <v>2</v>
      </c>
      <c r="F5303" s="111">
        <v>11</v>
      </c>
      <c r="G5303" s="111" t="s">
        <v>280</v>
      </c>
      <c r="H5303" s="112">
        <v>23655</v>
      </c>
    </row>
    <row r="5304" spans="1:8" ht="15">
      <c r="A5304" s="108" t="s">
        <v>1187</v>
      </c>
      <c r="B5304" s="109">
        <v>40006</v>
      </c>
      <c r="C5304" s="110">
        <v>2009</v>
      </c>
      <c r="D5304" s="111" t="s">
        <v>228</v>
      </c>
      <c r="E5304" s="111">
        <v>2</v>
      </c>
      <c r="F5304" s="111">
        <v>12</v>
      </c>
      <c r="G5304" s="111" t="s">
        <v>281</v>
      </c>
      <c r="H5304" s="112">
        <v>43335</v>
      </c>
    </row>
    <row r="5305" spans="1:8" ht="15">
      <c r="A5305" s="108" t="s">
        <v>1187</v>
      </c>
      <c r="B5305" s="109">
        <v>40007</v>
      </c>
      <c r="C5305" s="110">
        <v>2009</v>
      </c>
      <c r="D5305" s="111" t="s">
        <v>228</v>
      </c>
      <c r="E5305" s="111">
        <v>2</v>
      </c>
      <c r="F5305" s="111">
        <v>13</v>
      </c>
      <c r="G5305" s="111" t="s">
        <v>282</v>
      </c>
      <c r="H5305" s="112">
        <v>53689</v>
      </c>
    </row>
    <row r="5306" spans="1:8" ht="15">
      <c r="A5306" s="108" t="s">
        <v>1187</v>
      </c>
      <c r="B5306" s="109">
        <v>40008</v>
      </c>
      <c r="C5306" s="110">
        <v>2009</v>
      </c>
      <c r="D5306" s="111" t="s">
        <v>228</v>
      </c>
      <c r="E5306" s="111">
        <v>2</v>
      </c>
      <c r="F5306" s="111">
        <v>14</v>
      </c>
      <c r="G5306" s="111" t="s">
        <v>1343</v>
      </c>
      <c r="H5306" s="112">
        <v>47254</v>
      </c>
    </row>
    <row r="5307" spans="1:8" ht="15">
      <c r="A5307" s="108" t="s">
        <v>1187</v>
      </c>
      <c r="B5307" s="109">
        <v>40009</v>
      </c>
      <c r="C5307" s="110">
        <v>2009</v>
      </c>
      <c r="D5307" s="111" t="s">
        <v>228</v>
      </c>
      <c r="E5307" s="111">
        <v>3</v>
      </c>
      <c r="F5307" s="111">
        <v>15</v>
      </c>
      <c r="G5307" s="111" t="s">
        <v>1342</v>
      </c>
      <c r="H5307" s="112">
        <v>35374</v>
      </c>
    </row>
    <row r="5308" spans="1:8" ht="15">
      <c r="A5308" s="108" t="s">
        <v>1187</v>
      </c>
      <c r="B5308" s="109">
        <v>40010</v>
      </c>
      <c r="C5308" s="110">
        <v>2009</v>
      </c>
      <c r="D5308" s="111" t="s">
        <v>228</v>
      </c>
      <c r="E5308" s="111">
        <v>3</v>
      </c>
      <c r="F5308" s="111">
        <v>16</v>
      </c>
      <c r="G5308" s="111" t="s">
        <v>278</v>
      </c>
      <c r="H5308" s="112">
        <v>56246</v>
      </c>
    </row>
    <row r="5309" spans="1:8" ht="15">
      <c r="A5309" s="108" t="s">
        <v>1187</v>
      </c>
      <c r="B5309" s="109">
        <v>40011</v>
      </c>
      <c r="C5309" s="110">
        <v>2009</v>
      </c>
      <c r="D5309" s="111" t="s">
        <v>228</v>
      </c>
      <c r="E5309" s="111">
        <v>3</v>
      </c>
      <c r="F5309" s="111">
        <v>17</v>
      </c>
      <c r="G5309" s="111" t="s">
        <v>279</v>
      </c>
      <c r="H5309" s="112">
        <v>65616</v>
      </c>
    </row>
    <row r="5310" spans="1:8" ht="15">
      <c r="A5310" s="108" t="s">
        <v>1187</v>
      </c>
      <c r="B5310" s="109">
        <v>40012</v>
      </c>
      <c r="C5310" s="110">
        <v>2009</v>
      </c>
      <c r="D5310" s="111" t="s">
        <v>228</v>
      </c>
      <c r="E5310" s="111">
        <v>3</v>
      </c>
      <c r="F5310" s="111">
        <v>18</v>
      </c>
      <c r="G5310" s="111" t="s">
        <v>280</v>
      </c>
      <c r="H5310" s="112">
        <v>14069</v>
      </c>
    </row>
    <row r="5311" spans="1:8" ht="15">
      <c r="A5311" s="108" t="s">
        <v>1187</v>
      </c>
      <c r="B5311" s="109">
        <v>40013</v>
      </c>
      <c r="C5311" s="110">
        <v>2009</v>
      </c>
      <c r="D5311" s="111" t="s">
        <v>228</v>
      </c>
      <c r="E5311" s="111">
        <v>3</v>
      </c>
      <c r="F5311" s="111">
        <v>19</v>
      </c>
      <c r="G5311" s="111" t="s">
        <v>281</v>
      </c>
      <c r="H5311" s="112">
        <v>66953</v>
      </c>
    </row>
    <row r="5312" spans="1:8" ht="15">
      <c r="A5312" s="108" t="s">
        <v>1187</v>
      </c>
      <c r="B5312" s="109">
        <v>40014</v>
      </c>
      <c r="C5312" s="110">
        <v>2009</v>
      </c>
      <c r="D5312" s="111" t="s">
        <v>228</v>
      </c>
      <c r="E5312" s="111">
        <v>3</v>
      </c>
      <c r="F5312" s="111">
        <v>20</v>
      </c>
      <c r="G5312" s="111" t="s">
        <v>282</v>
      </c>
      <c r="H5312" s="112">
        <v>21445</v>
      </c>
    </row>
    <row r="5313" spans="1:8" ht="15">
      <c r="A5313" s="108" t="s">
        <v>1187</v>
      </c>
      <c r="B5313" s="109">
        <v>40015</v>
      </c>
      <c r="C5313" s="110">
        <v>2009</v>
      </c>
      <c r="D5313" s="111" t="s">
        <v>228</v>
      </c>
      <c r="E5313" s="111">
        <v>3</v>
      </c>
      <c r="F5313" s="111">
        <v>21</v>
      </c>
      <c r="G5313" s="111" t="s">
        <v>1343</v>
      </c>
      <c r="H5313" s="112">
        <v>30300</v>
      </c>
    </row>
    <row r="5314" spans="1:8" ht="15">
      <c r="A5314" s="108" t="s">
        <v>1187</v>
      </c>
      <c r="B5314" s="109">
        <v>40016</v>
      </c>
      <c r="C5314" s="110">
        <v>2009</v>
      </c>
      <c r="D5314" s="111" t="s">
        <v>228</v>
      </c>
      <c r="E5314" s="111">
        <v>4</v>
      </c>
      <c r="F5314" s="111">
        <v>22</v>
      </c>
      <c r="G5314" s="111" t="s">
        <v>1342</v>
      </c>
      <c r="H5314" s="112">
        <v>45641</v>
      </c>
    </row>
    <row r="5315" spans="1:8" ht="15">
      <c r="A5315" s="108" t="s">
        <v>1187</v>
      </c>
      <c r="B5315" s="109">
        <v>40017</v>
      </c>
      <c r="C5315" s="110">
        <v>2009</v>
      </c>
      <c r="D5315" s="111" t="s">
        <v>228</v>
      </c>
      <c r="E5315" s="111">
        <v>4</v>
      </c>
      <c r="F5315" s="111">
        <v>23</v>
      </c>
      <c r="G5315" s="111" t="s">
        <v>278</v>
      </c>
      <c r="H5315" s="112">
        <v>61281</v>
      </c>
    </row>
    <row r="5316" spans="1:8" ht="15">
      <c r="A5316" s="108" t="s">
        <v>1187</v>
      </c>
      <c r="B5316" s="109">
        <v>40018</v>
      </c>
      <c r="C5316" s="110">
        <v>2009</v>
      </c>
      <c r="D5316" s="111" t="s">
        <v>228</v>
      </c>
      <c r="E5316" s="111">
        <v>4</v>
      </c>
      <c r="F5316" s="111">
        <v>24</v>
      </c>
      <c r="G5316" s="111" t="s">
        <v>279</v>
      </c>
      <c r="H5316" s="112">
        <v>29636</v>
      </c>
    </row>
    <row r="5317" spans="1:8" ht="15">
      <c r="A5317" s="108" t="s">
        <v>1187</v>
      </c>
      <c r="B5317" s="109">
        <v>40019</v>
      </c>
      <c r="C5317" s="110">
        <v>2009</v>
      </c>
      <c r="D5317" s="111" t="s">
        <v>228</v>
      </c>
      <c r="E5317" s="111">
        <v>4</v>
      </c>
      <c r="F5317" s="111">
        <v>25</v>
      </c>
      <c r="G5317" s="111" t="s">
        <v>280</v>
      </c>
      <c r="H5317" s="112">
        <v>84811</v>
      </c>
    </row>
    <row r="5318" spans="1:8" ht="15">
      <c r="A5318" s="108" t="s">
        <v>1187</v>
      </c>
      <c r="B5318" s="109">
        <v>40020</v>
      </c>
      <c r="C5318" s="110">
        <v>2009</v>
      </c>
      <c r="D5318" s="111" t="s">
        <v>228</v>
      </c>
      <c r="E5318" s="111">
        <v>4</v>
      </c>
      <c r="F5318" s="111">
        <v>26</v>
      </c>
      <c r="G5318" s="111" t="s">
        <v>281</v>
      </c>
      <c r="H5318" s="112">
        <v>14420</v>
      </c>
    </row>
    <row r="5319" spans="1:8" ht="15">
      <c r="A5319" s="108" t="s">
        <v>1187</v>
      </c>
      <c r="B5319" s="109">
        <v>40021</v>
      </c>
      <c r="C5319" s="110">
        <v>2009</v>
      </c>
      <c r="D5319" s="111" t="s">
        <v>228</v>
      </c>
      <c r="E5319" s="111">
        <v>4</v>
      </c>
      <c r="F5319" s="111">
        <v>27</v>
      </c>
      <c r="G5319" s="111" t="s">
        <v>282</v>
      </c>
      <c r="H5319" s="112">
        <v>16492</v>
      </c>
    </row>
    <row r="5320" spans="1:8" ht="15">
      <c r="A5320" s="108" t="s">
        <v>1187</v>
      </c>
      <c r="B5320" s="109">
        <v>40022</v>
      </c>
      <c r="C5320" s="110">
        <v>2009</v>
      </c>
      <c r="D5320" s="111" t="s">
        <v>228</v>
      </c>
      <c r="E5320" s="111">
        <v>4</v>
      </c>
      <c r="F5320" s="111">
        <v>28</v>
      </c>
      <c r="G5320" s="111" t="s">
        <v>1343</v>
      </c>
      <c r="H5320" s="112">
        <v>68519</v>
      </c>
    </row>
    <row r="5321" spans="1:8" ht="15">
      <c r="A5321" s="108" t="s">
        <v>1187</v>
      </c>
      <c r="B5321" s="109">
        <v>40023</v>
      </c>
      <c r="C5321" s="110">
        <v>2009</v>
      </c>
      <c r="D5321" s="111" t="s">
        <v>228</v>
      </c>
      <c r="E5321" s="111">
        <v>5</v>
      </c>
      <c r="F5321" s="111">
        <v>29</v>
      </c>
      <c r="G5321" s="111" t="s">
        <v>1342</v>
      </c>
      <c r="H5321" s="112">
        <v>73321</v>
      </c>
    </row>
    <row r="5322" spans="1:8" ht="15">
      <c r="A5322" s="108" t="s">
        <v>1187</v>
      </c>
      <c r="B5322" s="109">
        <v>40024</v>
      </c>
      <c r="C5322" s="110">
        <v>2009</v>
      </c>
      <c r="D5322" s="111" t="s">
        <v>228</v>
      </c>
      <c r="E5322" s="111">
        <v>5</v>
      </c>
      <c r="F5322" s="111">
        <v>30</v>
      </c>
      <c r="G5322" s="111" t="s">
        <v>278</v>
      </c>
      <c r="H5322" s="112">
        <v>75716</v>
      </c>
    </row>
    <row r="5323" spans="1:8" ht="15">
      <c r="A5323" s="108" t="s">
        <v>1187</v>
      </c>
      <c r="B5323" s="109">
        <v>40025</v>
      </c>
      <c r="C5323" s="110">
        <v>2009</v>
      </c>
      <c r="D5323" s="111" t="s">
        <v>228</v>
      </c>
      <c r="E5323" s="111">
        <v>5</v>
      </c>
      <c r="F5323" s="111">
        <v>31</v>
      </c>
      <c r="G5323" s="111" t="s">
        <v>279</v>
      </c>
      <c r="H5323" s="112">
        <v>51033</v>
      </c>
    </row>
    <row r="5324" spans="1:8" ht="15">
      <c r="A5324" s="108" t="s">
        <v>1187</v>
      </c>
      <c r="B5324" s="109">
        <v>40026</v>
      </c>
      <c r="C5324" s="110">
        <v>2009</v>
      </c>
      <c r="D5324" s="111" t="s">
        <v>229</v>
      </c>
      <c r="E5324" s="111">
        <v>1</v>
      </c>
      <c r="F5324" s="111">
        <v>1</v>
      </c>
      <c r="G5324" s="111" t="s">
        <v>280</v>
      </c>
      <c r="H5324" s="112">
        <v>39871</v>
      </c>
    </row>
    <row r="5325" spans="1:8" ht="15">
      <c r="A5325" s="108" t="s">
        <v>1187</v>
      </c>
      <c r="B5325" s="109">
        <v>40027</v>
      </c>
      <c r="C5325" s="110">
        <v>2009</v>
      </c>
      <c r="D5325" s="111" t="s">
        <v>229</v>
      </c>
      <c r="E5325" s="111">
        <v>1</v>
      </c>
      <c r="F5325" s="111">
        <v>2</v>
      </c>
      <c r="G5325" s="111" t="s">
        <v>281</v>
      </c>
      <c r="H5325" s="112">
        <v>22113</v>
      </c>
    </row>
    <row r="5326" spans="1:8" ht="15">
      <c r="A5326" s="108" t="s">
        <v>1187</v>
      </c>
      <c r="B5326" s="109">
        <v>40028</v>
      </c>
      <c r="C5326" s="110">
        <v>2009</v>
      </c>
      <c r="D5326" s="111" t="s">
        <v>229</v>
      </c>
      <c r="E5326" s="111">
        <v>1</v>
      </c>
      <c r="F5326" s="111">
        <v>3</v>
      </c>
      <c r="G5326" s="111" t="s">
        <v>282</v>
      </c>
      <c r="H5326" s="112">
        <v>31313</v>
      </c>
    </row>
    <row r="5327" spans="1:8" ht="15">
      <c r="A5327" s="108" t="s">
        <v>1187</v>
      </c>
      <c r="B5327" s="109">
        <v>40029</v>
      </c>
      <c r="C5327" s="110">
        <v>2009</v>
      </c>
      <c r="D5327" s="111" t="s">
        <v>229</v>
      </c>
      <c r="E5327" s="111">
        <v>1</v>
      </c>
      <c r="F5327" s="111">
        <v>4</v>
      </c>
      <c r="G5327" s="111" t="s">
        <v>1343</v>
      </c>
      <c r="H5327" s="112">
        <v>41991</v>
      </c>
    </row>
    <row r="5328" spans="1:8" ht="15">
      <c r="A5328" s="108" t="s">
        <v>1187</v>
      </c>
      <c r="B5328" s="109">
        <v>40030</v>
      </c>
      <c r="C5328" s="110">
        <v>2009</v>
      </c>
      <c r="D5328" s="111" t="s">
        <v>229</v>
      </c>
      <c r="E5328" s="111">
        <v>1</v>
      </c>
      <c r="F5328" s="111">
        <v>5</v>
      </c>
      <c r="G5328" s="111" t="s">
        <v>1342</v>
      </c>
      <c r="H5328" s="112">
        <v>73696</v>
      </c>
    </row>
    <row r="5329" spans="1:8" ht="15">
      <c r="A5329" s="108" t="s">
        <v>1187</v>
      </c>
      <c r="B5329" s="109">
        <v>40031</v>
      </c>
      <c r="C5329" s="110">
        <v>2009</v>
      </c>
      <c r="D5329" s="111" t="s">
        <v>229</v>
      </c>
      <c r="E5329" s="111">
        <v>1</v>
      </c>
      <c r="F5329" s="111">
        <v>6</v>
      </c>
      <c r="G5329" s="111" t="s">
        <v>278</v>
      </c>
      <c r="H5329" s="112">
        <v>34183</v>
      </c>
    </row>
    <row r="5330" spans="1:8" ht="15">
      <c r="A5330" s="108" t="s">
        <v>1187</v>
      </c>
      <c r="B5330" s="109">
        <v>40032</v>
      </c>
      <c r="C5330" s="110">
        <v>2009</v>
      </c>
      <c r="D5330" s="111" t="s">
        <v>229</v>
      </c>
      <c r="E5330" s="111">
        <v>1</v>
      </c>
      <c r="F5330" s="111">
        <v>7</v>
      </c>
      <c r="G5330" s="111" t="s">
        <v>279</v>
      </c>
      <c r="H5330" s="112">
        <v>40413</v>
      </c>
    </row>
    <row r="5331" spans="1:8" ht="15">
      <c r="A5331" s="108" t="s">
        <v>1187</v>
      </c>
      <c r="B5331" s="109">
        <v>40033</v>
      </c>
      <c r="C5331" s="110">
        <v>2009</v>
      </c>
      <c r="D5331" s="111" t="s">
        <v>229</v>
      </c>
      <c r="E5331" s="111">
        <v>2</v>
      </c>
      <c r="F5331" s="111">
        <v>8</v>
      </c>
      <c r="G5331" s="111" t="s">
        <v>280</v>
      </c>
      <c r="H5331" s="112">
        <v>17438</v>
      </c>
    </row>
    <row r="5332" spans="1:8" ht="15">
      <c r="A5332" s="108" t="s">
        <v>1187</v>
      </c>
      <c r="B5332" s="109">
        <v>40034</v>
      </c>
      <c r="C5332" s="110">
        <v>2009</v>
      </c>
      <c r="D5332" s="111" t="s">
        <v>229</v>
      </c>
      <c r="E5332" s="111">
        <v>2</v>
      </c>
      <c r="F5332" s="111">
        <v>9</v>
      </c>
      <c r="G5332" s="111" t="s">
        <v>281</v>
      </c>
      <c r="H5332" s="112">
        <v>59127</v>
      </c>
    </row>
    <row r="5333" spans="1:8" ht="15">
      <c r="A5333" s="108" t="s">
        <v>1187</v>
      </c>
      <c r="B5333" s="109">
        <v>40035</v>
      </c>
      <c r="C5333" s="110">
        <v>2009</v>
      </c>
      <c r="D5333" s="111" t="s">
        <v>229</v>
      </c>
      <c r="E5333" s="111">
        <v>2</v>
      </c>
      <c r="F5333" s="111">
        <v>10</v>
      </c>
      <c r="G5333" s="111" t="s">
        <v>282</v>
      </c>
      <c r="H5333" s="112">
        <v>77369</v>
      </c>
    </row>
    <row r="5334" spans="1:8" ht="15">
      <c r="A5334" s="108" t="s">
        <v>1187</v>
      </c>
      <c r="B5334" s="109">
        <v>40036</v>
      </c>
      <c r="C5334" s="110">
        <v>2009</v>
      </c>
      <c r="D5334" s="111" t="s">
        <v>229</v>
      </c>
      <c r="E5334" s="111">
        <v>2</v>
      </c>
      <c r="F5334" s="111">
        <v>11</v>
      </c>
      <c r="G5334" s="111" t="s">
        <v>1343</v>
      </c>
      <c r="H5334" s="112">
        <v>25093</v>
      </c>
    </row>
    <row r="5335" spans="1:8" ht="15">
      <c r="A5335" s="108" t="s">
        <v>1187</v>
      </c>
      <c r="B5335" s="109">
        <v>40037</v>
      </c>
      <c r="C5335" s="110">
        <v>2009</v>
      </c>
      <c r="D5335" s="111" t="s">
        <v>229</v>
      </c>
      <c r="E5335" s="111">
        <v>2</v>
      </c>
      <c r="F5335" s="111">
        <v>12</v>
      </c>
      <c r="G5335" s="111" t="s">
        <v>1342</v>
      </c>
      <c r="H5335" s="112">
        <v>63047</v>
      </c>
    </row>
    <row r="5336" spans="1:8" ht="15">
      <c r="A5336" s="108" t="s">
        <v>1187</v>
      </c>
      <c r="B5336" s="109">
        <v>40038</v>
      </c>
      <c r="C5336" s="110">
        <v>2009</v>
      </c>
      <c r="D5336" s="111" t="s">
        <v>229</v>
      </c>
      <c r="E5336" s="111">
        <v>2</v>
      </c>
      <c r="F5336" s="111">
        <v>13</v>
      </c>
      <c r="G5336" s="111" t="s">
        <v>278</v>
      </c>
      <c r="H5336" s="112">
        <v>84057</v>
      </c>
    </row>
    <row r="5337" spans="1:8" ht="15">
      <c r="A5337" s="108" t="s">
        <v>1187</v>
      </c>
      <c r="B5337" s="109">
        <v>40039</v>
      </c>
      <c r="C5337" s="110">
        <v>2009</v>
      </c>
      <c r="D5337" s="111" t="s">
        <v>229</v>
      </c>
      <c r="E5337" s="111">
        <v>2</v>
      </c>
      <c r="F5337" s="111">
        <v>14</v>
      </c>
      <c r="G5337" s="111" t="s">
        <v>279</v>
      </c>
      <c r="H5337" s="112">
        <v>50749</v>
      </c>
    </row>
    <row r="5338" spans="1:8" ht="15">
      <c r="A5338" s="108" t="s">
        <v>1187</v>
      </c>
      <c r="B5338" s="109">
        <v>40040</v>
      </c>
      <c r="C5338" s="110">
        <v>2009</v>
      </c>
      <c r="D5338" s="111" t="s">
        <v>229</v>
      </c>
      <c r="E5338" s="111">
        <v>3</v>
      </c>
      <c r="F5338" s="111">
        <v>15</v>
      </c>
      <c r="G5338" s="111" t="s">
        <v>280</v>
      </c>
      <c r="H5338" s="112">
        <v>73542</v>
      </c>
    </row>
    <row r="5339" spans="1:8" ht="15">
      <c r="A5339" s="108" t="s">
        <v>1187</v>
      </c>
      <c r="B5339" s="109">
        <v>40041</v>
      </c>
      <c r="C5339" s="110">
        <v>2009</v>
      </c>
      <c r="D5339" s="111" t="s">
        <v>229</v>
      </c>
      <c r="E5339" s="111">
        <v>3</v>
      </c>
      <c r="F5339" s="111">
        <v>16</v>
      </c>
      <c r="G5339" s="111" t="s">
        <v>281</v>
      </c>
      <c r="H5339" s="112">
        <v>65408</v>
      </c>
    </row>
    <row r="5340" spans="1:8" ht="15">
      <c r="A5340" s="108" t="s">
        <v>1187</v>
      </c>
      <c r="B5340" s="109">
        <v>40042</v>
      </c>
      <c r="C5340" s="110">
        <v>2009</v>
      </c>
      <c r="D5340" s="111" t="s">
        <v>229</v>
      </c>
      <c r="E5340" s="111">
        <v>3</v>
      </c>
      <c r="F5340" s="111">
        <v>17</v>
      </c>
      <c r="G5340" s="111" t="s">
        <v>282</v>
      </c>
      <c r="H5340" s="112">
        <v>43778</v>
      </c>
    </row>
    <row r="5341" spans="1:8" ht="15">
      <c r="A5341" s="108" t="s">
        <v>1187</v>
      </c>
      <c r="B5341" s="109">
        <v>40043</v>
      </c>
      <c r="C5341" s="110">
        <v>2009</v>
      </c>
      <c r="D5341" s="111" t="s">
        <v>229</v>
      </c>
      <c r="E5341" s="111">
        <v>3</v>
      </c>
      <c r="F5341" s="111">
        <v>18</v>
      </c>
      <c r="G5341" s="111" t="s">
        <v>1343</v>
      </c>
      <c r="H5341" s="112">
        <v>19993</v>
      </c>
    </row>
    <row r="5342" spans="1:8" ht="15">
      <c r="A5342" s="108" t="s">
        <v>1187</v>
      </c>
      <c r="B5342" s="109">
        <v>40044</v>
      </c>
      <c r="C5342" s="110">
        <v>2009</v>
      </c>
      <c r="D5342" s="111" t="s">
        <v>229</v>
      </c>
      <c r="E5342" s="111">
        <v>3</v>
      </c>
      <c r="F5342" s="111">
        <v>19</v>
      </c>
      <c r="G5342" s="111" t="s">
        <v>1342</v>
      </c>
      <c r="H5342" s="112">
        <v>40349</v>
      </c>
    </row>
    <row r="5343" spans="1:8" ht="15">
      <c r="A5343" s="108" t="s">
        <v>1187</v>
      </c>
      <c r="B5343" s="109">
        <v>40045</v>
      </c>
      <c r="C5343" s="110">
        <v>2009</v>
      </c>
      <c r="D5343" s="111" t="s">
        <v>229</v>
      </c>
      <c r="E5343" s="111">
        <v>3</v>
      </c>
      <c r="F5343" s="111">
        <v>20</v>
      </c>
      <c r="G5343" s="111" t="s">
        <v>278</v>
      </c>
      <c r="H5343" s="112">
        <v>84846</v>
      </c>
    </row>
    <row r="5344" spans="1:8" ht="15">
      <c r="A5344" s="108" t="s">
        <v>1187</v>
      </c>
      <c r="B5344" s="109">
        <v>40046</v>
      </c>
      <c r="C5344" s="110">
        <v>2009</v>
      </c>
      <c r="D5344" s="111" t="s">
        <v>229</v>
      </c>
      <c r="E5344" s="111">
        <v>3</v>
      </c>
      <c r="F5344" s="111">
        <v>21</v>
      </c>
      <c r="G5344" s="111" t="s">
        <v>279</v>
      </c>
      <c r="H5344" s="112">
        <v>88373</v>
      </c>
    </row>
    <row r="5345" spans="1:8" ht="15">
      <c r="A5345" s="108" t="s">
        <v>1187</v>
      </c>
      <c r="B5345" s="109">
        <v>40047</v>
      </c>
      <c r="C5345" s="110">
        <v>2009</v>
      </c>
      <c r="D5345" s="111" t="s">
        <v>229</v>
      </c>
      <c r="E5345" s="111">
        <v>4</v>
      </c>
      <c r="F5345" s="111">
        <v>22</v>
      </c>
      <c r="G5345" s="111" t="s">
        <v>280</v>
      </c>
      <c r="H5345" s="112">
        <v>88781</v>
      </c>
    </row>
    <row r="5346" spans="1:8" ht="15">
      <c r="A5346" s="108" t="s">
        <v>1187</v>
      </c>
      <c r="B5346" s="109">
        <v>40048</v>
      </c>
      <c r="C5346" s="110">
        <v>2009</v>
      </c>
      <c r="D5346" s="111" t="s">
        <v>229</v>
      </c>
      <c r="E5346" s="111">
        <v>4</v>
      </c>
      <c r="F5346" s="111">
        <v>23</v>
      </c>
      <c r="G5346" s="111" t="s">
        <v>281</v>
      </c>
      <c r="H5346" s="112">
        <v>82254</v>
      </c>
    </row>
    <row r="5347" spans="1:8" ht="15">
      <c r="A5347" s="108" t="s">
        <v>1187</v>
      </c>
      <c r="B5347" s="109">
        <v>40049</v>
      </c>
      <c r="C5347" s="110">
        <v>2009</v>
      </c>
      <c r="D5347" s="111" t="s">
        <v>229</v>
      </c>
      <c r="E5347" s="111">
        <v>4</v>
      </c>
      <c r="F5347" s="111">
        <v>24</v>
      </c>
      <c r="G5347" s="111" t="s">
        <v>282</v>
      </c>
      <c r="H5347" s="112">
        <v>24312</v>
      </c>
    </row>
    <row r="5348" spans="1:8" ht="15">
      <c r="A5348" s="108" t="s">
        <v>1187</v>
      </c>
      <c r="B5348" s="109">
        <v>40050</v>
      </c>
      <c r="C5348" s="110">
        <v>2009</v>
      </c>
      <c r="D5348" s="111" t="s">
        <v>229</v>
      </c>
      <c r="E5348" s="111">
        <v>4</v>
      </c>
      <c r="F5348" s="111">
        <v>25</v>
      </c>
      <c r="G5348" s="111" t="s">
        <v>1343</v>
      </c>
      <c r="H5348" s="112">
        <v>39361</v>
      </c>
    </row>
    <row r="5349" spans="1:8" ht="15">
      <c r="A5349" s="108" t="s">
        <v>1187</v>
      </c>
      <c r="B5349" s="109">
        <v>40051</v>
      </c>
      <c r="C5349" s="110">
        <v>2009</v>
      </c>
      <c r="D5349" s="111" t="s">
        <v>229</v>
      </c>
      <c r="E5349" s="111">
        <v>4</v>
      </c>
      <c r="F5349" s="111">
        <v>26</v>
      </c>
      <c r="G5349" s="111" t="s">
        <v>1342</v>
      </c>
      <c r="H5349" s="112">
        <v>42630</v>
      </c>
    </row>
    <row r="5350" spans="1:8" ht="15">
      <c r="A5350" s="108" t="s">
        <v>1187</v>
      </c>
      <c r="B5350" s="109">
        <v>40052</v>
      </c>
      <c r="C5350" s="110">
        <v>2009</v>
      </c>
      <c r="D5350" s="111" t="s">
        <v>229</v>
      </c>
      <c r="E5350" s="111">
        <v>4</v>
      </c>
      <c r="F5350" s="111">
        <v>27</v>
      </c>
      <c r="G5350" s="111" t="s">
        <v>278</v>
      </c>
      <c r="H5350" s="112">
        <v>52076</v>
      </c>
    </row>
    <row r="5351" spans="1:8" ht="15">
      <c r="A5351" s="108" t="s">
        <v>1187</v>
      </c>
      <c r="B5351" s="109">
        <v>40053</v>
      </c>
      <c r="C5351" s="110">
        <v>2009</v>
      </c>
      <c r="D5351" s="111" t="s">
        <v>229</v>
      </c>
      <c r="E5351" s="111">
        <v>4</v>
      </c>
      <c r="F5351" s="111">
        <v>28</v>
      </c>
      <c r="G5351" s="111" t="s">
        <v>279</v>
      </c>
      <c r="H5351" s="112">
        <v>69773</v>
      </c>
    </row>
    <row r="5352" spans="1:8" ht="15">
      <c r="A5352" s="108" t="s">
        <v>1187</v>
      </c>
      <c r="B5352" s="109">
        <v>40054</v>
      </c>
      <c r="C5352" s="110">
        <v>2009</v>
      </c>
      <c r="D5352" s="111" t="s">
        <v>229</v>
      </c>
      <c r="E5352" s="111">
        <v>5</v>
      </c>
      <c r="F5352" s="111">
        <v>29</v>
      </c>
      <c r="G5352" s="111" t="s">
        <v>280</v>
      </c>
      <c r="H5352" s="112">
        <v>59603</v>
      </c>
    </row>
    <row r="5353" spans="1:8" ht="15">
      <c r="A5353" s="108" t="s">
        <v>1187</v>
      </c>
      <c r="B5353" s="109">
        <v>40055</v>
      </c>
      <c r="C5353" s="110">
        <v>2009</v>
      </c>
      <c r="D5353" s="111" t="s">
        <v>229</v>
      </c>
      <c r="E5353" s="111">
        <v>5</v>
      </c>
      <c r="F5353" s="111">
        <v>30</v>
      </c>
      <c r="G5353" s="111" t="s">
        <v>281</v>
      </c>
      <c r="H5353" s="112">
        <v>69418</v>
      </c>
    </row>
    <row r="5354" spans="1:8" ht="15">
      <c r="A5354" s="108" t="s">
        <v>1187</v>
      </c>
      <c r="B5354" s="109">
        <v>40056</v>
      </c>
      <c r="C5354" s="110">
        <v>2009</v>
      </c>
      <c r="D5354" s="111" t="s">
        <v>229</v>
      </c>
      <c r="E5354" s="111">
        <v>5</v>
      </c>
      <c r="F5354" s="111">
        <v>31</v>
      </c>
      <c r="G5354" s="111" t="s">
        <v>282</v>
      </c>
      <c r="H5354" s="112">
        <v>17283</v>
      </c>
    </row>
    <row r="5355" spans="1:8" ht="15">
      <c r="A5355" s="108" t="s">
        <v>1187</v>
      </c>
      <c r="B5355" s="109">
        <v>40057</v>
      </c>
      <c r="C5355" s="110">
        <v>2009</v>
      </c>
      <c r="D5355" s="111" t="s">
        <v>230</v>
      </c>
      <c r="E5355" s="111">
        <v>1</v>
      </c>
      <c r="F5355" s="111">
        <v>1</v>
      </c>
      <c r="G5355" s="111" t="s">
        <v>1343</v>
      </c>
      <c r="H5355" s="112">
        <v>32337</v>
      </c>
    </row>
    <row r="5356" spans="1:8" ht="15">
      <c r="A5356" s="108" t="s">
        <v>1187</v>
      </c>
      <c r="B5356" s="109">
        <v>40058</v>
      </c>
      <c r="C5356" s="110">
        <v>2009</v>
      </c>
      <c r="D5356" s="111" t="s">
        <v>230</v>
      </c>
      <c r="E5356" s="111">
        <v>1</v>
      </c>
      <c r="F5356" s="111">
        <v>2</v>
      </c>
      <c r="G5356" s="111" t="s">
        <v>1342</v>
      </c>
      <c r="H5356" s="112">
        <v>82548</v>
      </c>
    </row>
    <row r="5357" spans="1:8" ht="15">
      <c r="A5357" s="108" t="s">
        <v>1187</v>
      </c>
      <c r="B5357" s="109">
        <v>40059</v>
      </c>
      <c r="C5357" s="110">
        <v>2009</v>
      </c>
      <c r="D5357" s="111" t="s">
        <v>230</v>
      </c>
      <c r="E5357" s="111">
        <v>1</v>
      </c>
      <c r="F5357" s="111">
        <v>3</v>
      </c>
      <c r="G5357" s="111" t="s">
        <v>278</v>
      </c>
      <c r="H5357" s="112">
        <v>46334</v>
      </c>
    </row>
    <row r="5358" spans="1:8" ht="15">
      <c r="A5358" s="108" t="s">
        <v>1187</v>
      </c>
      <c r="B5358" s="109">
        <v>40060</v>
      </c>
      <c r="C5358" s="110">
        <v>2009</v>
      </c>
      <c r="D5358" s="111" t="s">
        <v>230</v>
      </c>
      <c r="E5358" s="111">
        <v>1</v>
      </c>
      <c r="F5358" s="111">
        <v>4</v>
      </c>
      <c r="G5358" s="111" t="s">
        <v>279</v>
      </c>
      <c r="H5358" s="112">
        <v>62545</v>
      </c>
    </row>
    <row r="5359" spans="1:8" ht="15">
      <c r="A5359" s="108" t="s">
        <v>1187</v>
      </c>
      <c r="B5359" s="109">
        <v>40061</v>
      </c>
      <c r="C5359" s="110">
        <v>2009</v>
      </c>
      <c r="D5359" s="111" t="s">
        <v>230</v>
      </c>
      <c r="E5359" s="111">
        <v>1</v>
      </c>
      <c r="F5359" s="111">
        <v>5</v>
      </c>
      <c r="G5359" s="111" t="s">
        <v>280</v>
      </c>
      <c r="H5359" s="112">
        <v>77101</v>
      </c>
    </row>
    <row r="5360" spans="1:8" ht="15">
      <c r="A5360" s="108" t="s">
        <v>1187</v>
      </c>
      <c r="B5360" s="109">
        <v>40062</v>
      </c>
      <c r="C5360" s="110">
        <v>2009</v>
      </c>
      <c r="D5360" s="111" t="s">
        <v>230</v>
      </c>
      <c r="E5360" s="111">
        <v>1</v>
      </c>
      <c r="F5360" s="111">
        <v>6</v>
      </c>
      <c r="G5360" s="111" t="s">
        <v>281</v>
      </c>
      <c r="H5360" s="112">
        <v>83856</v>
      </c>
    </row>
    <row r="5361" spans="1:8" ht="15">
      <c r="A5361" s="108" t="s">
        <v>1187</v>
      </c>
      <c r="B5361" s="109">
        <v>40063</v>
      </c>
      <c r="C5361" s="110">
        <v>2009</v>
      </c>
      <c r="D5361" s="111" t="s">
        <v>230</v>
      </c>
      <c r="E5361" s="111">
        <v>1</v>
      </c>
      <c r="F5361" s="111">
        <v>7</v>
      </c>
      <c r="G5361" s="111" t="s">
        <v>282</v>
      </c>
      <c r="H5361" s="112">
        <v>18221</v>
      </c>
    </row>
    <row r="5362" spans="1:8" ht="15">
      <c r="A5362" s="108" t="s">
        <v>1187</v>
      </c>
      <c r="B5362" s="109">
        <v>40064</v>
      </c>
      <c r="C5362" s="110">
        <v>2009</v>
      </c>
      <c r="D5362" s="111" t="s">
        <v>230</v>
      </c>
      <c r="E5362" s="111">
        <v>2</v>
      </c>
      <c r="F5362" s="111">
        <v>8</v>
      </c>
      <c r="G5362" s="111" t="s">
        <v>1343</v>
      </c>
      <c r="H5362" s="112">
        <v>83529</v>
      </c>
    </row>
    <row r="5363" spans="1:8" ht="15">
      <c r="A5363" s="108" t="s">
        <v>1187</v>
      </c>
      <c r="B5363" s="109">
        <v>40065</v>
      </c>
      <c r="C5363" s="110">
        <v>2009</v>
      </c>
      <c r="D5363" s="111" t="s">
        <v>230</v>
      </c>
      <c r="E5363" s="111">
        <v>2</v>
      </c>
      <c r="F5363" s="111">
        <v>9</v>
      </c>
      <c r="G5363" s="111" t="s">
        <v>1342</v>
      </c>
      <c r="H5363" s="112">
        <v>66947</v>
      </c>
    </row>
    <row r="5364" spans="1:8" ht="15">
      <c r="A5364" s="108" t="s">
        <v>1187</v>
      </c>
      <c r="B5364" s="109">
        <v>40066</v>
      </c>
      <c r="C5364" s="110">
        <v>2009</v>
      </c>
      <c r="D5364" s="111" t="s">
        <v>230</v>
      </c>
      <c r="E5364" s="111">
        <v>2</v>
      </c>
      <c r="F5364" s="111">
        <v>10</v>
      </c>
      <c r="G5364" s="111" t="s">
        <v>278</v>
      </c>
      <c r="H5364" s="112">
        <v>43309</v>
      </c>
    </row>
    <row r="5365" spans="1:8" ht="15">
      <c r="A5365" s="108" t="s">
        <v>1187</v>
      </c>
      <c r="B5365" s="109">
        <v>40067</v>
      </c>
      <c r="C5365" s="110">
        <v>2009</v>
      </c>
      <c r="D5365" s="111" t="s">
        <v>230</v>
      </c>
      <c r="E5365" s="111">
        <v>2</v>
      </c>
      <c r="F5365" s="111">
        <v>11</v>
      </c>
      <c r="G5365" s="111" t="s">
        <v>279</v>
      </c>
      <c r="H5365" s="112">
        <v>64372</v>
      </c>
    </row>
    <row r="5366" spans="1:8" ht="15">
      <c r="A5366" s="108" t="s">
        <v>1187</v>
      </c>
      <c r="B5366" s="109">
        <v>40068</v>
      </c>
      <c r="C5366" s="110">
        <v>2009</v>
      </c>
      <c r="D5366" s="111" t="s">
        <v>230</v>
      </c>
      <c r="E5366" s="111">
        <v>2</v>
      </c>
      <c r="F5366" s="111">
        <v>12</v>
      </c>
      <c r="G5366" s="111" t="s">
        <v>280</v>
      </c>
      <c r="H5366" s="112">
        <v>82685</v>
      </c>
    </row>
    <row r="5367" spans="1:8" ht="15">
      <c r="A5367" s="108" t="s">
        <v>1187</v>
      </c>
      <c r="B5367" s="109">
        <v>40069</v>
      </c>
      <c r="C5367" s="110">
        <v>2009</v>
      </c>
      <c r="D5367" s="111" t="s">
        <v>230</v>
      </c>
      <c r="E5367" s="111">
        <v>2</v>
      </c>
      <c r="F5367" s="111">
        <v>13</v>
      </c>
      <c r="G5367" s="111" t="s">
        <v>281</v>
      </c>
      <c r="H5367" s="112">
        <v>67670</v>
      </c>
    </row>
    <row r="5368" spans="1:8" ht="15">
      <c r="A5368" s="108" t="s">
        <v>1187</v>
      </c>
      <c r="B5368" s="109">
        <v>40070</v>
      </c>
      <c r="C5368" s="110">
        <v>2009</v>
      </c>
      <c r="D5368" s="111" t="s">
        <v>230</v>
      </c>
      <c r="E5368" s="111">
        <v>2</v>
      </c>
      <c r="F5368" s="111">
        <v>14</v>
      </c>
      <c r="G5368" s="111" t="s">
        <v>282</v>
      </c>
      <c r="H5368" s="112">
        <v>32157</v>
      </c>
    </row>
    <row r="5369" spans="1:8" ht="15">
      <c r="A5369" s="108" t="s">
        <v>1187</v>
      </c>
      <c r="B5369" s="109">
        <v>40071</v>
      </c>
      <c r="C5369" s="110">
        <v>2009</v>
      </c>
      <c r="D5369" s="111" t="s">
        <v>230</v>
      </c>
      <c r="E5369" s="111">
        <v>3</v>
      </c>
      <c r="F5369" s="111">
        <v>15</v>
      </c>
      <c r="G5369" s="111" t="s">
        <v>1343</v>
      </c>
      <c r="H5369" s="112">
        <v>53174</v>
      </c>
    </row>
    <row r="5370" spans="1:8" ht="15">
      <c r="A5370" s="108" t="s">
        <v>1187</v>
      </c>
      <c r="B5370" s="109">
        <v>40072</v>
      </c>
      <c r="C5370" s="110">
        <v>2009</v>
      </c>
      <c r="D5370" s="111" t="s">
        <v>230</v>
      </c>
      <c r="E5370" s="111">
        <v>3</v>
      </c>
      <c r="F5370" s="111">
        <v>16</v>
      </c>
      <c r="G5370" s="111" t="s">
        <v>1342</v>
      </c>
      <c r="H5370" s="112">
        <v>44239</v>
      </c>
    </row>
    <row r="5371" spans="1:8" ht="15">
      <c r="A5371" s="108" t="s">
        <v>1187</v>
      </c>
      <c r="B5371" s="109">
        <v>40073</v>
      </c>
      <c r="C5371" s="110">
        <v>2009</v>
      </c>
      <c r="D5371" s="111" t="s">
        <v>230</v>
      </c>
      <c r="E5371" s="111">
        <v>3</v>
      </c>
      <c r="F5371" s="111">
        <v>17</v>
      </c>
      <c r="G5371" s="111" t="s">
        <v>278</v>
      </c>
      <c r="H5371" s="112">
        <v>51543</v>
      </c>
    </row>
    <row r="5372" spans="1:8" ht="15">
      <c r="A5372" s="108" t="s">
        <v>1187</v>
      </c>
      <c r="B5372" s="109">
        <v>40074</v>
      </c>
      <c r="C5372" s="110">
        <v>2009</v>
      </c>
      <c r="D5372" s="111" t="s">
        <v>230</v>
      </c>
      <c r="E5372" s="111">
        <v>3</v>
      </c>
      <c r="F5372" s="111">
        <v>18</v>
      </c>
      <c r="G5372" s="111" t="s">
        <v>279</v>
      </c>
      <c r="H5372" s="112">
        <v>70670</v>
      </c>
    </row>
    <row r="5373" spans="1:8" ht="15">
      <c r="A5373" s="108" t="s">
        <v>1187</v>
      </c>
      <c r="B5373" s="109">
        <v>40075</v>
      </c>
      <c r="C5373" s="110">
        <v>2009</v>
      </c>
      <c r="D5373" s="111" t="s">
        <v>230</v>
      </c>
      <c r="E5373" s="111">
        <v>3</v>
      </c>
      <c r="F5373" s="111">
        <v>19</v>
      </c>
      <c r="G5373" s="111" t="s">
        <v>280</v>
      </c>
      <c r="H5373" s="112">
        <v>26228</v>
      </c>
    </row>
    <row r="5374" spans="1:8" ht="15">
      <c r="A5374" s="108" t="s">
        <v>1187</v>
      </c>
      <c r="B5374" s="109">
        <v>40076</v>
      </c>
      <c r="C5374" s="110">
        <v>2009</v>
      </c>
      <c r="D5374" s="111" t="s">
        <v>230</v>
      </c>
      <c r="E5374" s="111">
        <v>3</v>
      </c>
      <c r="F5374" s="111">
        <v>20</v>
      </c>
      <c r="G5374" s="111" t="s">
        <v>281</v>
      </c>
      <c r="H5374" s="112">
        <v>48482</v>
      </c>
    </row>
    <row r="5375" spans="1:8" ht="15">
      <c r="A5375" s="108" t="s">
        <v>1187</v>
      </c>
      <c r="B5375" s="109">
        <v>40077</v>
      </c>
      <c r="C5375" s="110">
        <v>2009</v>
      </c>
      <c r="D5375" s="111" t="s">
        <v>230</v>
      </c>
      <c r="E5375" s="111">
        <v>3</v>
      </c>
      <c r="F5375" s="111">
        <v>21</v>
      </c>
      <c r="G5375" s="111" t="s">
        <v>282</v>
      </c>
      <c r="H5375" s="112">
        <v>49550</v>
      </c>
    </row>
    <row r="5376" spans="1:8" ht="15">
      <c r="A5376" s="108" t="s">
        <v>1187</v>
      </c>
      <c r="B5376" s="109">
        <v>40078</v>
      </c>
      <c r="C5376" s="110">
        <v>2009</v>
      </c>
      <c r="D5376" s="111" t="s">
        <v>230</v>
      </c>
      <c r="E5376" s="111">
        <v>4</v>
      </c>
      <c r="F5376" s="111">
        <v>22</v>
      </c>
      <c r="G5376" s="111" t="s">
        <v>1343</v>
      </c>
      <c r="H5376" s="112">
        <v>73697</v>
      </c>
    </row>
    <row r="5377" spans="1:8" ht="15">
      <c r="A5377" s="108" t="s">
        <v>1187</v>
      </c>
      <c r="B5377" s="109">
        <v>40079</v>
      </c>
      <c r="C5377" s="110">
        <v>2009</v>
      </c>
      <c r="D5377" s="111" t="s">
        <v>230</v>
      </c>
      <c r="E5377" s="111">
        <v>4</v>
      </c>
      <c r="F5377" s="111">
        <v>23</v>
      </c>
      <c r="G5377" s="111" t="s">
        <v>1342</v>
      </c>
      <c r="H5377" s="112">
        <v>57640</v>
      </c>
    </row>
    <row r="5378" spans="1:8" ht="15">
      <c r="A5378" s="108" t="s">
        <v>1187</v>
      </c>
      <c r="B5378" s="109">
        <v>40080</v>
      </c>
      <c r="C5378" s="110">
        <v>2009</v>
      </c>
      <c r="D5378" s="111" t="s">
        <v>230</v>
      </c>
      <c r="E5378" s="111">
        <v>4</v>
      </c>
      <c r="F5378" s="111">
        <v>24</v>
      </c>
      <c r="G5378" s="111" t="s">
        <v>278</v>
      </c>
      <c r="H5378" s="112">
        <v>73711</v>
      </c>
    </row>
    <row r="5379" spans="1:8" ht="15">
      <c r="A5379" s="108" t="s">
        <v>1187</v>
      </c>
      <c r="B5379" s="109">
        <v>40081</v>
      </c>
      <c r="C5379" s="110">
        <v>2009</v>
      </c>
      <c r="D5379" s="111" t="s">
        <v>230</v>
      </c>
      <c r="E5379" s="111">
        <v>4</v>
      </c>
      <c r="F5379" s="111">
        <v>25</v>
      </c>
      <c r="G5379" s="111" t="s">
        <v>279</v>
      </c>
      <c r="H5379" s="112">
        <v>68498</v>
      </c>
    </row>
    <row r="5380" spans="1:8" ht="15">
      <c r="A5380" s="108" t="s">
        <v>1187</v>
      </c>
      <c r="B5380" s="109">
        <v>40082</v>
      </c>
      <c r="C5380" s="110">
        <v>2009</v>
      </c>
      <c r="D5380" s="111" t="s">
        <v>230</v>
      </c>
      <c r="E5380" s="111">
        <v>4</v>
      </c>
      <c r="F5380" s="111">
        <v>26</v>
      </c>
      <c r="G5380" s="111" t="s">
        <v>280</v>
      </c>
      <c r="H5380" s="112">
        <v>86361</v>
      </c>
    </row>
    <row r="5381" spans="1:8" ht="15">
      <c r="A5381" s="108" t="s">
        <v>1187</v>
      </c>
      <c r="B5381" s="109">
        <v>40083</v>
      </c>
      <c r="C5381" s="110">
        <v>2009</v>
      </c>
      <c r="D5381" s="111" t="s">
        <v>230</v>
      </c>
      <c r="E5381" s="111">
        <v>4</v>
      </c>
      <c r="F5381" s="111">
        <v>27</v>
      </c>
      <c r="G5381" s="111" t="s">
        <v>281</v>
      </c>
      <c r="H5381" s="112">
        <v>75823</v>
      </c>
    </row>
    <row r="5382" spans="1:8" ht="15">
      <c r="A5382" s="108" t="s">
        <v>1187</v>
      </c>
      <c r="B5382" s="109">
        <v>40084</v>
      </c>
      <c r="C5382" s="110">
        <v>2009</v>
      </c>
      <c r="D5382" s="111" t="s">
        <v>230</v>
      </c>
      <c r="E5382" s="111">
        <v>4</v>
      </c>
      <c r="F5382" s="111">
        <v>28</v>
      </c>
      <c r="G5382" s="111" t="s">
        <v>282</v>
      </c>
      <c r="H5382" s="112">
        <v>63018</v>
      </c>
    </row>
    <row r="5383" spans="1:8" ht="15">
      <c r="A5383" s="108" t="s">
        <v>1187</v>
      </c>
      <c r="B5383" s="109">
        <v>40085</v>
      </c>
      <c r="C5383" s="110">
        <v>2009</v>
      </c>
      <c r="D5383" s="111" t="s">
        <v>230</v>
      </c>
      <c r="E5383" s="111">
        <v>5</v>
      </c>
      <c r="F5383" s="111">
        <v>29</v>
      </c>
      <c r="G5383" s="111" t="s">
        <v>1343</v>
      </c>
      <c r="H5383" s="112">
        <v>27393</v>
      </c>
    </row>
    <row r="5384" spans="1:8" ht="15">
      <c r="A5384" s="108" t="s">
        <v>1187</v>
      </c>
      <c r="B5384" s="109">
        <v>40086</v>
      </c>
      <c r="C5384" s="110">
        <v>2009</v>
      </c>
      <c r="D5384" s="111" t="s">
        <v>230</v>
      </c>
      <c r="E5384" s="111">
        <v>5</v>
      </c>
      <c r="F5384" s="111">
        <v>30</v>
      </c>
      <c r="G5384" s="111" t="s">
        <v>1342</v>
      </c>
      <c r="H5384" s="112">
        <v>50938</v>
      </c>
    </row>
    <row r="5385" spans="1:8" ht="15">
      <c r="A5385" s="108" t="s">
        <v>1187</v>
      </c>
      <c r="B5385" s="109">
        <v>40087</v>
      </c>
      <c r="C5385" s="110">
        <v>2009</v>
      </c>
      <c r="D5385" s="111" t="s">
        <v>231</v>
      </c>
      <c r="E5385" s="111">
        <v>1</v>
      </c>
      <c r="F5385" s="111">
        <v>1</v>
      </c>
      <c r="G5385" s="111" t="s">
        <v>278</v>
      </c>
      <c r="H5385" s="112">
        <v>48176</v>
      </c>
    </row>
    <row r="5386" spans="1:8" ht="15">
      <c r="A5386" s="108" t="s">
        <v>1187</v>
      </c>
      <c r="B5386" s="109">
        <v>40088</v>
      </c>
      <c r="C5386" s="110">
        <v>2009</v>
      </c>
      <c r="D5386" s="111" t="s">
        <v>231</v>
      </c>
      <c r="E5386" s="111">
        <v>1</v>
      </c>
      <c r="F5386" s="111">
        <v>2</v>
      </c>
      <c r="G5386" s="111" t="s">
        <v>279</v>
      </c>
      <c r="H5386" s="112">
        <v>34425</v>
      </c>
    </row>
    <row r="5387" spans="1:8" ht="15">
      <c r="A5387" s="108" t="s">
        <v>1187</v>
      </c>
      <c r="B5387" s="109">
        <v>40089</v>
      </c>
      <c r="C5387" s="110">
        <v>2009</v>
      </c>
      <c r="D5387" s="111" t="s">
        <v>231</v>
      </c>
      <c r="E5387" s="111">
        <v>1</v>
      </c>
      <c r="F5387" s="111">
        <v>3</v>
      </c>
      <c r="G5387" s="111" t="s">
        <v>280</v>
      </c>
      <c r="H5387" s="112">
        <v>53401</v>
      </c>
    </row>
    <row r="5388" spans="1:8" ht="15">
      <c r="A5388" s="108" t="s">
        <v>1187</v>
      </c>
      <c r="B5388" s="109">
        <v>40090</v>
      </c>
      <c r="C5388" s="110">
        <v>2009</v>
      </c>
      <c r="D5388" s="111" t="s">
        <v>231</v>
      </c>
      <c r="E5388" s="111">
        <v>1</v>
      </c>
      <c r="F5388" s="111">
        <v>4</v>
      </c>
      <c r="G5388" s="111" t="s">
        <v>281</v>
      </c>
      <c r="H5388" s="112">
        <v>67674</v>
      </c>
    </row>
    <row r="5389" spans="1:8" ht="15">
      <c r="A5389" s="108" t="s">
        <v>1187</v>
      </c>
      <c r="B5389" s="109">
        <v>40091</v>
      </c>
      <c r="C5389" s="110">
        <v>2009</v>
      </c>
      <c r="D5389" s="111" t="s">
        <v>231</v>
      </c>
      <c r="E5389" s="111">
        <v>1</v>
      </c>
      <c r="F5389" s="111">
        <v>5</v>
      </c>
      <c r="G5389" s="111" t="s">
        <v>282</v>
      </c>
      <c r="H5389" s="112">
        <v>29055</v>
      </c>
    </row>
    <row r="5390" spans="1:8" ht="15">
      <c r="A5390" s="108" t="s">
        <v>1187</v>
      </c>
      <c r="B5390" s="109">
        <v>40092</v>
      </c>
      <c r="C5390" s="110">
        <v>2009</v>
      </c>
      <c r="D5390" s="111" t="s">
        <v>231</v>
      </c>
      <c r="E5390" s="111">
        <v>1</v>
      </c>
      <c r="F5390" s="111">
        <v>6</v>
      </c>
      <c r="G5390" s="111" t="s">
        <v>1343</v>
      </c>
      <c r="H5390" s="112">
        <v>88548</v>
      </c>
    </row>
    <row r="5391" spans="1:8" ht="15">
      <c r="A5391" s="108" t="s">
        <v>1187</v>
      </c>
      <c r="B5391" s="109">
        <v>40093</v>
      </c>
      <c r="C5391" s="110">
        <v>2009</v>
      </c>
      <c r="D5391" s="111" t="s">
        <v>231</v>
      </c>
      <c r="E5391" s="111">
        <v>1</v>
      </c>
      <c r="F5391" s="111">
        <v>7</v>
      </c>
      <c r="G5391" s="111" t="s">
        <v>1342</v>
      </c>
      <c r="H5391" s="112">
        <v>85129</v>
      </c>
    </row>
    <row r="5392" spans="1:8" ht="15">
      <c r="A5392" s="108" t="s">
        <v>1187</v>
      </c>
      <c r="B5392" s="109">
        <v>40094</v>
      </c>
      <c r="C5392" s="110">
        <v>2009</v>
      </c>
      <c r="D5392" s="111" t="s">
        <v>231</v>
      </c>
      <c r="E5392" s="111">
        <v>2</v>
      </c>
      <c r="F5392" s="111">
        <v>8</v>
      </c>
      <c r="G5392" s="111" t="s">
        <v>278</v>
      </c>
      <c r="H5392" s="112">
        <v>85785</v>
      </c>
    </row>
    <row r="5393" spans="1:8" ht="15">
      <c r="A5393" s="108" t="s">
        <v>1187</v>
      </c>
      <c r="B5393" s="109">
        <v>40095</v>
      </c>
      <c r="C5393" s="110">
        <v>2009</v>
      </c>
      <c r="D5393" s="111" t="s">
        <v>231</v>
      </c>
      <c r="E5393" s="111">
        <v>2</v>
      </c>
      <c r="F5393" s="111">
        <v>9</v>
      </c>
      <c r="G5393" s="111" t="s">
        <v>279</v>
      </c>
      <c r="H5393" s="112">
        <v>43349</v>
      </c>
    </row>
    <row r="5394" spans="1:8" ht="15">
      <c r="A5394" s="108" t="s">
        <v>1187</v>
      </c>
      <c r="B5394" s="109">
        <v>40096</v>
      </c>
      <c r="C5394" s="110">
        <v>2009</v>
      </c>
      <c r="D5394" s="111" t="s">
        <v>231</v>
      </c>
      <c r="E5394" s="111">
        <v>2</v>
      </c>
      <c r="F5394" s="111">
        <v>10</v>
      </c>
      <c r="G5394" s="111" t="s">
        <v>280</v>
      </c>
      <c r="H5394" s="112">
        <v>52682</v>
      </c>
    </row>
    <row r="5395" spans="1:8" ht="15">
      <c r="A5395" s="108" t="s">
        <v>1187</v>
      </c>
      <c r="B5395" s="109">
        <v>40097</v>
      </c>
      <c r="C5395" s="110">
        <v>2009</v>
      </c>
      <c r="D5395" s="111" t="s">
        <v>231</v>
      </c>
      <c r="E5395" s="111">
        <v>2</v>
      </c>
      <c r="F5395" s="111">
        <v>11</v>
      </c>
      <c r="G5395" s="111" t="s">
        <v>281</v>
      </c>
      <c r="H5395" s="112">
        <v>87699</v>
      </c>
    </row>
    <row r="5396" spans="1:8" ht="15">
      <c r="A5396" s="108" t="s">
        <v>1187</v>
      </c>
      <c r="B5396" s="109">
        <v>40098</v>
      </c>
      <c r="C5396" s="110">
        <v>2009</v>
      </c>
      <c r="D5396" s="111" t="s">
        <v>231</v>
      </c>
      <c r="E5396" s="111">
        <v>2</v>
      </c>
      <c r="F5396" s="111">
        <v>12</v>
      </c>
      <c r="G5396" s="111" t="s">
        <v>282</v>
      </c>
      <c r="H5396" s="112">
        <v>60801</v>
      </c>
    </row>
    <row r="5397" spans="1:8" ht="15">
      <c r="A5397" s="108" t="s">
        <v>1187</v>
      </c>
      <c r="B5397" s="109">
        <v>40099</v>
      </c>
      <c r="C5397" s="110">
        <v>2009</v>
      </c>
      <c r="D5397" s="111" t="s">
        <v>231</v>
      </c>
      <c r="E5397" s="111">
        <v>2</v>
      </c>
      <c r="F5397" s="111">
        <v>13</v>
      </c>
      <c r="G5397" s="111" t="s">
        <v>1343</v>
      </c>
      <c r="H5397" s="112">
        <v>88348</v>
      </c>
    </row>
    <row r="5398" spans="1:8" ht="15">
      <c r="A5398" s="108" t="s">
        <v>1187</v>
      </c>
      <c r="B5398" s="109">
        <v>40100</v>
      </c>
      <c r="C5398" s="110">
        <v>2009</v>
      </c>
      <c r="D5398" s="111" t="s">
        <v>231</v>
      </c>
      <c r="E5398" s="111">
        <v>2</v>
      </c>
      <c r="F5398" s="111">
        <v>14</v>
      </c>
      <c r="G5398" s="111" t="s">
        <v>1342</v>
      </c>
      <c r="H5398" s="112">
        <v>46795</v>
      </c>
    </row>
    <row r="5399" spans="1:8" ht="15">
      <c r="A5399" s="108" t="s">
        <v>1187</v>
      </c>
      <c r="B5399" s="109">
        <v>40101</v>
      </c>
      <c r="C5399" s="110">
        <v>2009</v>
      </c>
      <c r="D5399" s="111" t="s">
        <v>231</v>
      </c>
      <c r="E5399" s="111">
        <v>3</v>
      </c>
      <c r="F5399" s="111">
        <v>15</v>
      </c>
      <c r="G5399" s="111" t="s">
        <v>278</v>
      </c>
      <c r="H5399" s="112">
        <v>30474</v>
      </c>
    </row>
    <row r="5400" spans="1:8" ht="15">
      <c r="A5400" s="108" t="s">
        <v>1187</v>
      </c>
      <c r="B5400" s="109">
        <v>40102</v>
      </c>
      <c r="C5400" s="110">
        <v>2009</v>
      </c>
      <c r="D5400" s="111" t="s">
        <v>231</v>
      </c>
      <c r="E5400" s="111">
        <v>3</v>
      </c>
      <c r="F5400" s="111">
        <v>16</v>
      </c>
      <c r="G5400" s="111" t="s">
        <v>279</v>
      </c>
      <c r="H5400" s="112">
        <v>20387</v>
      </c>
    </row>
    <row r="5401" spans="1:8" ht="15">
      <c r="A5401" s="108" t="s">
        <v>1187</v>
      </c>
      <c r="B5401" s="109">
        <v>40103</v>
      </c>
      <c r="C5401" s="110">
        <v>2009</v>
      </c>
      <c r="D5401" s="111" t="s">
        <v>231</v>
      </c>
      <c r="E5401" s="111">
        <v>3</v>
      </c>
      <c r="F5401" s="111">
        <v>17</v>
      </c>
      <c r="G5401" s="111" t="s">
        <v>280</v>
      </c>
      <c r="H5401" s="112">
        <v>62328</v>
      </c>
    </row>
    <row r="5402" spans="1:8" ht="15">
      <c r="A5402" s="108" t="s">
        <v>1187</v>
      </c>
      <c r="B5402" s="109">
        <v>40104</v>
      </c>
      <c r="C5402" s="110">
        <v>2009</v>
      </c>
      <c r="D5402" s="111" t="s">
        <v>231</v>
      </c>
      <c r="E5402" s="111">
        <v>3</v>
      </c>
      <c r="F5402" s="111">
        <v>18</v>
      </c>
      <c r="G5402" s="111" t="s">
        <v>281</v>
      </c>
      <c r="H5402" s="112">
        <v>25116</v>
      </c>
    </row>
    <row r="5403" spans="1:8" ht="15">
      <c r="A5403" s="108" t="s">
        <v>1187</v>
      </c>
      <c r="B5403" s="109">
        <v>40105</v>
      </c>
      <c r="C5403" s="110">
        <v>2009</v>
      </c>
      <c r="D5403" s="111" t="s">
        <v>231</v>
      </c>
      <c r="E5403" s="111">
        <v>3</v>
      </c>
      <c r="F5403" s="111">
        <v>19</v>
      </c>
      <c r="G5403" s="111" t="s">
        <v>282</v>
      </c>
      <c r="H5403" s="112">
        <v>57820</v>
      </c>
    </row>
    <row r="5404" spans="1:8" ht="15">
      <c r="A5404" s="108" t="s">
        <v>1187</v>
      </c>
      <c r="B5404" s="109">
        <v>40106</v>
      </c>
      <c r="C5404" s="110">
        <v>2009</v>
      </c>
      <c r="D5404" s="111" t="s">
        <v>231</v>
      </c>
      <c r="E5404" s="111">
        <v>3</v>
      </c>
      <c r="F5404" s="111">
        <v>20</v>
      </c>
      <c r="G5404" s="111" t="s">
        <v>1343</v>
      </c>
      <c r="H5404" s="112">
        <v>59397</v>
      </c>
    </row>
    <row r="5405" spans="1:8" ht="15">
      <c r="A5405" s="108" t="s">
        <v>1187</v>
      </c>
      <c r="B5405" s="109">
        <v>40107</v>
      </c>
      <c r="C5405" s="110">
        <v>2009</v>
      </c>
      <c r="D5405" s="111" t="s">
        <v>231</v>
      </c>
      <c r="E5405" s="111">
        <v>3</v>
      </c>
      <c r="F5405" s="111">
        <v>21</v>
      </c>
      <c r="G5405" s="111" t="s">
        <v>1342</v>
      </c>
      <c r="H5405" s="112">
        <v>14966</v>
      </c>
    </row>
    <row r="5406" spans="1:8" ht="15">
      <c r="A5406" s="108" t="s">
        <v>1187</v>
      </c>
      <c r="B5406" s="109">
        <v>40108</v>
      </c>
      <c r="C5406" s="110">
        <v>2009</v>
      </c>
      <c r="D5406" s="111" t="s">
        <v>231</v>
      </c>
      <c r="E5406" s="111">
        <v>4</v>
      </c>
      <c r="F5406" s="111">
        <v>22</v>
      </c>
      <c r="G5406" s="111" t="s">
        <v>278</v>
      </c>
      <c r="H5406" s="112">
        <v>53813</v>
      </c>
    </row>
    <row r="5407" spans="1:8" ht="15">
      <c r="A5407" s="108" t="s">
        <v>1187</v>
      </c>
      <c r="B5407" s="109">
        <v>40109</v>
      </c>
      <c r="C5407" s="110">
        <v>2009</v>
      </c>
      <c r="D5407" s="111" t="s">
        <v>231</v>
      </c>
      <c r="E5407" s="111">
        <v>4</v>
      </c>
      <c r="F5407" s="111">
        <v>23</v>
      </c>
      <c r="G5407" s="111" t="s">
        <v>279</v>
      </c>
      <c r="H5407" s="112">
        <v>49624</v>
      </c>
    </row>
    <row r="5408" spans="1:8" ht="15">
      <c r="A5408" s="108" t="s">
        <v>1187</v>
      </c>
      <c r="B5408" s="109">
        <v>40110</v>
      </c>
      <c r="C5408" s="110">
        <v>2009</v>
      </c>
      <c r="D5408" s="111" t="s">
        <v>231</v>
      </c>
      <c r="E5408" s="111">
        <v>4</v>
      </c>
      <c r="F5408" s="111">
        <v>24</v>
      </c>
      <c r="G5408" s="111" t="s">
        <v>280</v>
      </c>
      <c r="H5408" s="112">
        <v>40186</v>
      </c>
    </row>
    <row r="5409" spans="1:8" ht="15">
      <c r="A5409" s="108" t="s">
        <v>1187</v>
      </c>
      <c r="B5409" s="109">
        <v>40111</v>
      </c>
      <c r="C5409" s="110">
        <v>2009</v>
      </c>
      <c r="D5409" s="111" t="s">
        <v>231</v>
      </c>
      <c r="E5409" s="111">
        <v>4</v>
      </c>
      <c r="F5409" s="111">
        <v>25</v>
      </c>
      <c r="G5409" s="111" t="s">
        <v>281</v>
      </c>
      <c r="H5409" s="112">
        <v>26028</v>
      </c>
    </row>
    <row r="5410" spans="1:8" ht="15">
      <c r="A5410" s="108" t="s">
        <v>1187</v>
      </c>
      <c r="B5410" s="109">
        <v>40112</v>
      </c>
      <c r="C5410" s="110">
        <v>2009</v>
      </c>
      <c r="D5410" s="111" t="s">
        <v>231</v>
      </c>
      <c r="E5410" s="111">
        <v>4</v>
      </c>
      <c r="F5410" s="111">
        <v>26</v>
      </c>
      <c r="G5410" s="111" t="s">
        <v>282</v>
      </c>
      <c r="H5410" s="112">
        <v>43152</v>
      </c>
    </row>
    <row r="5411" spans="1:8" ht="15">
      <c r="A5411" s="108" t="s">
        <v>1187</v>
      </c>
      <c r="B5411" s="109">
        <v>40113</v>
      </c>
      <c r="C5411" s="110">
        <v>2009</v>
      </c>
      <c r="D5411" s="111" t="s">
        <v>231</v>
      </c>
      <c r="E5411" s="111">
        <v>4</v>
      </c>
      <c r="F5411" s="111">
        <v>27</v>
      </c>
      <c r="G5411" s="111" t="s">
        <v>1343</v>
      </c>
      <c r="H5411" s="112">
        <v>49046</v>
      </c>
    </row>
    <row r="5412" spans="1:8" ht="15">
      <c r="A5412" s="108" t="s">
        <v>1187</v>
      </c>
      <c r="B5412" s="109">
        <v>40114</v>
      </c>
      <c r="C5412" s="110">
        <v>2009</v>
      </c>
      <c r="D5412" s="111" t="s">
        <v>231</v>
      </c>
      <c r="E5412" s="111">
        <v>4</v>
      </c>
      <c r="F5412" s="111">
        <v>28</v>
      </c>
      <c r="G5412" s="111" t="s">
        <v>1342</v>
      </c>
      <c r="H5412" s="112">
        <v>44970</v>
      </c>
    </row>
    <row r="5413" spans="1:8" ht="15">
      <c r="A5413" s="108" t="s">
        <v>1187</v>
      </c>
      <c r="B5413" s="109">
        <v>40115</v>
      </c>
      <c r="C5413" s="110">
        <v>2009</v>
      </c>
      <c r="D5413" s="111" t="s">
        <v>231</v>
      </c>
      <c r="E5413" s="111">
        <v>5</v>
      </c>
      <c r="F5413" s="111">
        <v>29</v>
      </c>
      <c r="G5413" s="111" t="s">
        <v>278</v>
      </c>
      <c r="H5413" s="112">
        <v>55016</v>
      </c>
    </row>
    <row r="5414" spans="1:8" ht="15">
      <c r="A5414" s="108" t="s">
        <v>1187</v>
      </c>
      <c r="B5414" s="109">
        <v>40116</v>
      </c>
      <c r="C5414" s="110">
        <v>2009</v>
      </c>
      <c r="D5414" s="111" t="s">
        <v>231</v>
      </c>
      <c r="E5414" s="111">
        <v>5</v>
      </c>
      <c r="F5414" s="111">
        <v>30</v>
      </c>
      <c r="G5414" s="111" t="s">
        <v>279</v>
      </c>
      <c r="H5414" s="112">
        <v>149946</v>
      </c>
    </row>
    <row r="5415" spans="1:8" ht="15">
      <c r="A5415" s="108" t="s">
        <v>1187</v>
      </c>
      <c r="B5415" s="109">
        <v>40117</v>
      </c>
      <c r="C5415" s="110">
        <v>2009</v>
      </c>
      <c r="D5415" s="111" t="s">
        <v>231</v>
      </c>
      <c r="E5415" s="111">
        <v>5</v>
      </c>
      <c r="F5415" s="111">
        <v>31</v>
      </c>
      <c r="G5415" s="111" t="s">
        <v>280</v>
      </c>
      <c r="H5415" s="112">
        <v>81721</v>
      </c>
    </row>
    <row r="5416" spans="1:8" ht="15">
      <c r="A5416" s="108" t="s">
        <v>1187</v>
      </c>
      <c r="B5416" s="109">
        <v>40118</v>
      </c>
      <c r="C5416" s="110">
        <v>2009</v>
      </c>
      <c r="D5416" s="111" t="s">
        <v>232</v>
      </c>
      <c r="E5416" s="111">
        <v>1</v>
      </c>
      <c r="F5416" s="111">
        <v>1</v>
      </c>
      <c r="G5416" s="111" t="s">
        <v>281</v>
      </c>
      <c r="H5416" s="112">
        <v>59484</v>
      </c>
    </row>
    <row r="5417" spans="1:8" ht="15">
      <c r="A5417" s="108" t="s">
        <v>1187</v>
      </c>
      <c r="B5417" s="109">
        <v>40119</v>
      </c>
      <c r="C5417" s="110">
        <v>2009</v>
      </c>
      <c r="D5417" s="111" t="s">
        <v>232</v>
      </c>
      <c r="E5417" s="111">
        <v>1</v>
      </c>
      <c r="F5417" s="111">
        <v>2</v>
      </c>
      <c r="G5417" s="111" t="s">
        <v>282</v>
      </c>
      <c r="H5417" s="112">
        <v>47773</v>
      </c>
    </row>
    <row r="5418" spans="1:8" ht="15">
      <c r="A5418" s="108" t="s">
        <v>1187</v>
      </c>
      <c r="B5418" s="109">
        <v>40120</v>
      </c>
      <c r="C5418" s="110">
        <v>2009</v>
      </c>
      <c r="D5418" s="111" t="s">
        <v>232</v>
      </c>
      <c r="E5418" s="111">
        <v>1</v>
      </c>
      <c r="F5418" s="111">
        <v>3</v>
      </c>
      <c r="G5418" s="111" t="s">
        <v>1343</v>
      </c>
      <c r="H5418" s="112">
        <v>73767</v>
      </c>
    </row>
    <row r="5419" spans="1:8" ht="15">
      <c r="A5419" s="108" t="s">
        <v>1187</v>
      </c>
      <c r="B5419" s="109">
        <v>40121</v>
      </c>
      <c r="C5419" s="110">
        <v>2009</v>
      </c>
      <c r="D5419" s="111" t="s">
        <v>232</v>
      </c>
      <c r="E5419" s="111">
        <v>1</v>
      </c>
      <c r="F5419" s="111">
        <v>4</v>
      </c>
      <c r="G5419" s="111" t="s">
        <v>1342</v>
      </c>
      <c r="H5419" s="112">
        <v>136320</v>
      </c>
    </row>
    <row r="5420" spans="1:8" ht="15">
      <c r="A5420" s="108" t="s">
        <v>1187</v>
      </c>
      <c r="B5420" s="109">
        <v>40122</v>
      </c>
      <c r="C5420" s="110">
        <v>2009</v>
      </c>
      <c r="D5420" s="111" t="s">
        <v>232</v>
      </c>
      <c r="E5420" s="111">
        <v>1</v>
      </c>
      <c r="F5420" s="111">
        <v>5</v>
      </c>
      <c r="G5420" s="111" t="s">
        <v>278</v>
      </c>
      <c r="H5420" s="112">
        <v>99947</v>
      </c>
    </row>
    <row r="5421" spans="1:8" ht="15">
      <c r="A5421" s="108" t="s">
        <v>1187</v>
      </c>
      <c r="B5421" s="109">
        <v>40123</v>
      </c>
      <c r="C5421" s="110">
        <v>2009</v>
      </c>
      <c r="D5421" s="111" t="s">
        <v>232</v>
      </c>
      <c r="E5421" s="111">
        <v>1</v>
      </c>
      <c r="F5421" s="111">
        <v>6</v>
      </c>
      <c r="G5421" s="111" t="s">
        <v>279</v>
      </c>
      <c r="H5421" s="112">
        <v>131893</v>
      </c>
    </row>
    <row r="5422" spans="1:8" ht="15">
      <c r="A5422" s="108" t="s">
        <v>1187</v>
      </c>
      <c r="B5422" s="109">
        <v>40124</v>
      </c>
      <c r="C5422" s="110">
        <v>2009</v>
      </c>
      <c r="D5422" s="111" t="s">
        <v>232</v>
      </c>
      <c r="E5422" s="111">
        <v>1</v>
      </c>
      <c r="F5422" s="111">
        <v>7</v>
      </c>
      <c r="G5422" s="111" t="s">
        <v>280</v>
      </c>
      <c r="H5422" s="112">
        <v>57152</v>
      </c>
    </row>
    <row r="5423" spans="1:8" ht="15">
      <c r="A5423" s="108" t="s">
        <v>1187</v>
      </c>
      <c r="B5423" s="109">
        <v>40125</v>
      </c>
      <c r="C5423" s="110">
        <v>2009</v>
      </c>
      <c r="D5423" s="111" t="s">
        <v>232</v>
      </c>
      <c r="E5423" s="111">
        <v>2</v>
      </c>
      <c r="F5423" s="111">
        <v>8</v>
      </c>
      <c r="G5423" s="111" t="s">
        <v>281</v>
      </c>
      <c r="H5423" s="112">
        <v>91509</v>
      </c>
    </row>
    <row r="5424" spans="1:8" ht="15">
      <c r="A5424" s="108" t="s">
        <v>1187</v>
      </c>
      <c r="B5424" s="109">
        <v>40126</v>
      </c>
      <c r="C5424" s="110">
        <v>2009</v>
      </c>
      <c r="D5424" s="111" t="s">
        <v>232</v>
      </c>
      <c r="E5424" s="111">
        <v>2</v>
      </c>
      <c r="F5424" s="111">
        <v>9</v>
      </c>
      <c r="G5424" s="111" t="s">
        <v>282</v>
      </c>
      <c r="H5424" s="112">
        <v>84437</v>
      </c>
    </row>
    <row r="5425" spans="1:8" ht="15">
      <c r="A5425" s="108" t="s">
        <v>1187</v>
      </c>
      <c r="B5425" s="109">
        <v>40127</v>
      </c>
      <c r="C5425" s="110">
        <v>2009</v>
      </c>
      <c r="D5425" s="111" t="s">
        <v>232</v>
      </c>
      <c r="E5425" s="111">
        <v>2</v>
      </c>
      <c r="F5425" s="111">
        <v>10</v>
      </c>
      <c r="G5425" s="111" t="s">
        <v>1343</v>
      </c>
      <c r="H5425" s="112">
        <v>81772</v>
      </c>
    </row>
    <row r="5426" spans="1:8" ht="15">
      <c r="A5426" s="108" t="s">
        <v>1187</v>
      </c>
      <c r="B5426" s="109">
        <v>40128</v>
      </c>
      <c r="C5426" s="110">
        <v>2009</v>
      </c>
      <c r="D5426" s="111" t="s">
        <v>232</v>
      </c>
      <c r="E5426" s="111">
        <v>2</v>
      </c>
      <c r="F5426" s="111">
        <v>11</v>
      </c>
      <c r="G5426" s="111" t="s">
        <v>1342</v>
      </c>
      <c r="H5426" s="112">
        <v>89478</v>
      </c>
    </row>
    <row r="5427" spans="1:8" ht="15">
      <c r="A5427" s="108" t="s">
        <v>1187</v>
      </c>
      <c r="B5427" s="109">
        <v>40129</v>
      </c>
      <c r="C5427" s="110">
        <v>2009</v>
      </c>
      <c r="D5427" s="111" t="s">
        <v>232</v>
      </c>
      <c r="E5427" s="111">
        <v>2</v>
      </c>
      <c r="F5427" s="111">
        <v>12</v>
      </c>
      <c r="G5427" s="111" t="s">
        <v>278</v>
      </c>
      <c r="H5427" s="112">
        <v>68319</v>
      </c>
    </row>
    <row r="5428" spans="1:8" ht="15">
      <c r="A5428" s="108" t="s">
        <v>1187</v>
      </c>
      <c r="B5428" s="109">
        <v>40130</v>
      </c>
      <c r="C5428" s="110">
        <v>2009</v>
      </c>
      <c r="D5428" s="111" t="s">
        <v>232</v>
      </c>
      <c r="E5428" s="111">
        <v>2</v>
      </c>
      <c r="F5428" s="111">
        <v>13</v>
      </c>
      <c r="G5428" s="111" t="s">
        <v>279</v>
      </c>
      <c r="H5428" s="112">
        <v>135691</v>
      </c>
    </row>
    <row r="5429" spans="1:8" ht="15">
      <c r="A5429" s="108" t="s">
        <v>1187</v>
      </c>
      <c r="B5429" s="109">
        <v>40131</v>
      </c>
      <c r="C5429" s="110">
        <v>2009</v>
      </c>
      <c r="D5429" s="111" t="s">
        <v>232</v>
      </c>
      <c r="E5429" s="111">
        <v>2</v>
      </c>
      <c r="F5429" s="111">
        <v>14</v>
      </c>
      <c r="G5429" s="111" t="s">
        <v>280</v>
      </c>
      <c r="H5429" s="112">
        <v>94703</v>
      </c>
    </row>
    <row r="5430" spans="1:8" ht="15">
      <c r="A5430" s="108" t="s">
        <v>1187</v>
      </c>
      <c r="B5430" s="109">
        <v>40132</v>
      </c>
      <c r="C5430" s="110">
        <v>2009</v>
      </c>
      <c r="D5430" s="111" t="s">
        <v>232</v>
      </c>
      <c r="E5430" s="111">
        <v>3</v>
      </c>
      <c r="F5430" s="111">
        <v>15</v>
      </c>
      <c r="G5430" s="111" t="s">
        <v>281</v>
      </c>
      <c r="H5430" s="112">
        <v>116569</v>
      </c>
    </row>
    <row r="5431" spans="1:8" ht="15">
      <c r="A5431" s="108" t="s">
        <v>1187</v>
      </c>
      <c r="B5431" s="109">
        <v>40133</v>
      </c>
      <c r="C5431" s="110">
        <v>2009</v>
      </c>
      <c r="D5431" s="111" t="s">
        <v>232</v>
      </c>
      <c r="E5431" s="111">
        <v>3</v>
      </c>
      <c r="F5431" s="111">
        <v>16</v>
      </c>
      <c r="G5431" s="111" t="s">
        <v>282</v>
      </c>
      <c r="H5431" s="112">
        <v>149814</v>
      </c>
    </row>
    <row r="5432" spans="1:8" ht="15">
      <c r="A5432" s="108" t="s">
        <v>1187</v>
      </c>
      <c r="B5432" s="109">
        <v>40134</v>
      </c>
      <c r="C5432" s="110">
        <v>2009</v>
      </c>
      <c r="D5432" s="111" t="s">
        <v>232</v>
      </c>
      <c r="E5432" s="111">
        <v>3</v>
      </c>
      <c r="F5432" s="111">
        <v>17</v>
      </c>
      <c r="G5432" s="111" t="s">
        <v>1343</v>
      </c>
      <c r="H5432" s="112">
        <v>48006</v>
      </c>
    </row>
    <row r="5433" spans="1:8" ht="15">
      <c r="A5433" s="108" t="s">
        <v>1187</v>
      </c>
      <c r="B5433" s="109">
        <v>40135</v>
      </c>
      <c r="C5433" s="110">
        <v>2009</v>
      </c>
      <c r="D5433" s="111" t="s">
        <v>232</v>
      </c>
      <c r="E5433" s="111">
        <v>3</v>
      </c>
      <c r="F5433" s="111">
        <v>18</v>
      </c>
      <c r="G5433" s="111" t="s">
        <v>1342</v>
      </c>
      <c r="H5433" s="112">
        <v>92688</v>
      </c>
    </row>
    <row r="5434" spans="1:8" ht="15">
      <c r="A5434" s="108" t="s">
        <v>1187</v>
      </c>
      <c r="B5434" s="109">
        <v>40136</v>
      </c>
      <c r="C5434" s="110">
        <v>2009</v>
      </c>
      <c r="D5434" s="111" t="s">
        <v>232</v>
      </c>
      <c r="E5434" s="111">
        <v>3</v>
      </c>
      <c r="F5434" s="111">
        <v>19</v>
      </c>
      <c r="G5434" s="111" t="s">
        <v>278</v>
      </c>
      <c r="H5434" s="112">
        <v>79394</v>
      </c>
    </row>
    <row r="5435" spans="1:8" ht="15">
      <c r="A5435" s="108" t="s">
        <v>1187</v>
      </c>
      <c r="B5435" s="109">
        <v>40137</v>
      </c>
      <c r="C5435" s="110">
        <v>2009</v>
      </c>
      <c r="D5435" s="111" t="s">
        <v>232</v>
      </c>
      <c r="E5435" s="111">
        <v>3</v>
      </c>
      <c r="F5435" s="111">
        <v>20</v>
      </c>
      <c r="G5435" s="111" t="s">
        <v>279</v>
      </c>
      <c r="H5435" s="112">
        <v>141647</v>
      </c>
    </row>
    <row r="5436" spans="1:8" ht="15">
      <c r="A5436" s="108" t="s">
        <v>1187</v>
      </c>
      <c r="B5436" s="109">
        <v>40138</v>
      </c>
      <c r="C5436" s="110">
        <v>2009</v>
      </c>
      <c r="D5436" s="111" t="s">
        <v>232</v>
      </c>
      <c r="E5436" s="111">
        <v>3</v>
      </c>
      <c r="F5436" s="111">
        <v>21</v>
      </c>
      <c r="G5436" s="111" t="s">
        <v>280</v>
      </c>
      <c r="H5436" s="112">
        <v>130428</v>
      </c>
    </row>
    <row r="5437" spans="1:8" ht="15">
      <c r="A5437" s="108" t="s">
        <v>1187</v>
      </c>
      <c r="B5437" s="109">
        <v>40139</v>
      </c>
      <c r="C5437" s="110">
        <v>2009</v>
      </c>
      <c r="D5437" s="111" t="s">
        <v>232</v>
      </c>
      <c r="E5437" s="111">
        <v>4</v>
      </c>
      <c r="F5437" s="111">
        <v>22</v>
      </c>
      <c r="G5437" s="111" t="s">
        <v>281</v>
      </c>
      <c r="H5437" s="112">
        <v>152406</v>
      </c>
    </row>
    <row r="5438" spans="1:8" ht="15">
      <c r="A5438" s="108" t="s">
        <v>1187</v>
      </c>
      <c r="B5438" s="109">
        <v>40140</v>
      </c>
      <c r="C5438" s="110">
        <v>2009</v>
      </c>
      <c r="D5438" s="111" t="s">
        <v>232</v>
      </c>
      <c r="E5438" s="111">
        <v>4</v>
      </c>
      <c r="F5438" s="111">
        <v>23</v>
      </c>
      <c r="G5438" s="111" t="s">
        <v>282</v>
      </c>
      <c r="H5438" s="112">
        <v>59803</v>
      </c>
    </row>
    <row r="5439" spans="1:8" ht="15">
      <c r="A5439" s="108" t="s">
        <v>1187</v>
      </c>
      <c r="B5439" s="109">
        <v>40141</v>
      </c>
      <c r="C5439" s="110">
        <v>2009</v>
      </c>
      <c r="D5439" s="111" t="s">
        <v>232</v>
      </c>
      <c r="E5439" s="111">
        <v>4</v>
      </c>
      <c r="F5439" s="111">
        <v>24</v>
      </c>
      <c r="G5439" s="111" t="s">
        <v>1343</v>
      </c>
      <c r="H5439" s="112">
        <v>100011</v>
      </c>
    </row>
    <row r="5440" spans="1:8" ht="15">
      <c r="A5440" s="108" t="s">
        <v>1187</v>
      </c>
      <c r="B5440" s="109">
        <v>40142</v>
      </c>
      <c r="C5440" s="110">
        <v>2009</v>
      </c>
      <c r="D5440" s="111" t="s">
        <v>232</v>
      </c>
      <c r="E5440" s="111">
        <v>4</v>
      </c>
      <c r="F5440" s="111">
        <v>25</v>
      </c>
      <c r="G5440" s="111" t="s">
        <v>1342</v>
      </c>
      <c r="H5440" s="112">
        <v>99193</v>
      </c>
    </row>
    <row r="5441" spans="1:8" ht="15">
      <c r="A5441" s="108" t="s">
        <v>1187</v>
      </c>
      <c r="B5441" s="109">
        <v>40143</v>
      </c>
      <c r="C5441" s="110">
        <v>2009</v>
      </c>
      <c r="D5441" s="111" t="s">
        <v>232</v>
      </c>
      <c r="E5441" s="111">
        <v>4</v>
      </c>
      <c r="F5441" s="111">
        <v>26</v>
      </c>
      <c r="G5441" s="111" t="s">
        <v>278</v>
      </c>
      <c r="H5441" s="112">
        <v>132298</v>
      </c>
    </row>
    <row r="5442" spans="1:8" ht="15">
      <c r="A5442" s="108" t="s">
        <v>1187</v>
      </c>
      <c r="B5442" s="109">
        <v>40144</v>
      </c>
      <c r="C5442" s="110">
        <v>2009</v>
      </c>
      <c r="D5442" s="111" t="s">
        <v>232</v>
      </c>
      <c r="E5442" s="111">
        <v>4</v>
      </c>
      <c r="F5442" s="111">
        <v>27</v>
      </c>
      <c r="G5442" s="111" t="s">
        <v>279</v>
      </c>
      <c r="H5442" s="112">
        <v>45544</v>
      </c>
    </row>
    <row r="5443" spans="1:8" ht="15">
      <c r="A5443" s="108" t="s">
        <v>1187</v>
      </c>
      <c r="B5443" s="109">
        <v>40145</v>
      </c>
      <c r="C5443" s="110">
        <v>2009</v>
      </c>
      <c r="D5443" s="111" t="s">
        <v>232</v>
      </c>
      <c r="E5443" s="111">
        <v>4</v>
      </c>
      <c r="F5443" s="111">
        <v>28</v>
      </c>
      <c r="G5443" s="111" t="s">
        <v>280</v>
      </c>
      <c r="H5443" s="112">
        <v>113856</v>
      </c>
    </row>
    <row r="5444" spans="1:8" ht="15">
      <c r="A5444" s="108" t="s">
        <v>1187</v>
      </c>
      <c r="B5444" s="109">
        <v>40146</v>
      </c>
      <c r="C5444" s="110">
        <v>2009</v>
      </c>
      <c r="D5444" s="111" t="s">
        <v>232</v>
      </c>
      <c r="E5444" s="111">
        <v>5</v>
      </c>
      <c r="F5444" s="111">
        <v>29</v>
      </c>
      <c r="G5444" s="111" t="s">
        <v>281</v>
      </c>
      <c r="H5444" s="112">
        <v>134829</v>
      </c>
    </row>
    <row r="5445" spans="1:8" ht="15">
      <c r="A5445" s="108" t="s">
        <v>1187</v>
      </c>
      <c r="B5445" s="109">
        <v>40147</v>
      </c>
      <c r="C5445" s="110">
        <v>2009</v>
      </c>
      <c r="D5445" s="111" t="s">
        <v>232</v>
      </c>
      <c r="E5445" s="111">
        <v>5</v>
      </c>
      <c r="F5445" s="111">
        <v>30</v>
      </c>
      <c r="G5445" s="111" t="s">
        <v>282</v>
      </c>
      <c r="H5445" s="112">
        <v>156431</v>
      </c>
    </row>
    <row r="5446" spans="1:8" ht="15">
      <c r="A5446" s="108" t="s">
        <v>1187</v>
      </c>
      <c r="B5446" s="109">
        <v>40148</v>
      </c>
      <c r="C5446" s="110">
        <v>2009</v>
      </c>
      <c r="D5446" s="111" t="s">
        <v>233</v>
      </c>
      <c r="E5446" s="111">
        <v>1</v>
      </c>
      <c r="F5446" s="111">
        <v>1</v>
      </c>
      <c r="G5446" s="111" t="s">
        <v>1343</v>
      </c>
      <c r="H5446" s="112">
        <v>81958</v>
      </c>
    </row>
    <row r="5447" spans="1:8" ht="15">
      <c r="A5447" s="108" t="s">
        <v>1187</v>
      </c>
      <c r="B5447" s="109">
        <v>40149</v>
      </c>
      <c r="C5447" s="110">
        <v>2009</v>
      </c>
      <c r="D5447" s="111" t="s">
        <v>233</v>
      </c>
      <c r="E5447" s="111">
        <v>1</v>
      </c>
      <c r="F5447" s="111">
        <v>2</v>
      </c>
      <c r="G5447" s="111" t="s">
        <v>1342</v>
      </c>
      <c r="H5447" s="112">
        <v>154492</v>
      </c>
    </row>
    <row r="5448" spans="1:8" ht="15">
      <c r="A5448" s="108" t="s">
        <v>1187</v>
      </c>
      <c r="B5448" s="109">
        <v>40150</v>
      </c>
      <c r="C5448" s="110">
        <v>2009</v>
      </c>
      <c r="D5448" s="111" t="s">
        <v>233</v>
      </c>
      <c r="E5448" s="111">
        <v>1</v>
      </c>
      <c r="F5448" s="111">
        <v>3</v>
      </c>
      <c r="G5448" s="111" t="s">
        <v>278</v>
      </c>
      <c r="H5448" s="112">
        <v>132940</v>
      </c>
    </row>
    <row r="5449" spans="1:8" ht="15">
      <c r="A5449" s="108" t="s">
        <v>1187</v>
      </c>
      <c r="B5449" s="109">
        <v>40151</v>
      </c>
      <c r="C5449" s="110">
        <v>2009</v>
      </c>
      <c r="D5449" s="111" t="s">
        <v>233</v>
      </c>
      <c r="E5449" s="111">
        <v>1</v>
      </c>
      <c r="F5449" s="111">
        <v>4</v>
      </c>
      <c r="G5449" s="111" t="s">
        <v>279</v>
      </c>
      <c r="H5449" s="112">
        <v>153152</v>
      </c>
    </row>
    <row r="5450" spans="1:8" ht="15">
      <c r="A5450" s="108" t="s">
        <v>1187</v>
      </c>
      <c r="B5450" s="109">
        <v>40152</v>
      </c>
      <c r="C5450" s="110">
        <v>2009</v>
      </c>
      <c r="D5450" s="111" t="s">
        <v>233</v>
      </c>
      <c r="E5450" s="111">
        <v>1</v>
      </c>
      <c r="F5450" s="111">
        <v>5</v>
      </c>
      <c r="G5450" s="111" t="s">
        <v>280</v>
      </c>
      <c r="H5450" s="112">
        <v>83040</v>
      </c>
    </row>
    <row r="5451" spans="1:8" ht="15">
      <c r="A5451" s="108" t="s">
        <v>1187</v>
      </c>
      <c r="B5451" s="109">
        <v>40153</v>
      </c>
      <c r="C5451" s="110">
        <v>2009</v>
      </c>
      <c r="D5451" s="111" t="s">
        <v>233</v>
      </c>
      <c r="E5451" s="111">
        <v>1</v>
      </c>
      <c r="F5451" s="111">
        <v>6</v>
      </c>
      <c r="G5451" s="111" t="s">
        <v>281</v>
      </c>
      <c r="H5451" s="112">
        <v>159180</v>
      </c>
    </row>
    <row r="5452" spans="1:8" ht="15">
      <c r="A5452" s="108" t="s">
        <v>1187</v>
      </c>
      <c r="B5452" s="109">
        <v>40154</v>
      </c>
      <c r="C5452" s="110">
        <v>2009</v>
      </c>
      <c r="D5452" s="111" t="s">
        <v>233</v>
      </c>
      <c r="E5452" s="111">
        <v>1</v>
      </c>
      <c r="F5452" s="111">
        <v>7</v>
      </c>
      <c r="G5452" s="111" t="s">
        <v>282</v>
      </c>
      <c r="H5452" s="112">
        <v>55040</v>
      </c>
    </row>
    <row r="5453" spans="1:8" ht="15">
      <c r="A5453" s="108" t="s">
        <v>1187</v>
      </c>
      <c r="B5453" s="109">
        <v>40155</v>
      </c>
      <c r="C5453" s="110">
        <v>2009</v>
      </c>
      <c r="D5453" s="111" t="s">
        <v>233</v>
      </c>
      <c r="E5453" s="111">
        <v>2</v>
      </c>
      <c r="F5453" s="111">
        <v>8</v>
      </c>
      <c r="G5453" s="111" t="s">
        <v>1343</v>
      </c>
      <c r="H5453" s="112">
        <v>150940</v>
      </c>
    </row>
    <row r="5454" spans="1:8" ht="15">
      <c r="A5454" s="108" t="s">
        <v>1187</v>
      </c>
      <c r="B5454" s="109">
        <v>40156</v>
      </c>
      <c r="C5454" s="110">
        <v>2009</v>
      </c>
      <c r="D5454" s="111" t="s">
        <v>233</v>
      </c>
      <c r="E5454" s="111">
        <v>2</v>
      </c>
      <c r="F5454" s="111">
        <v>9</v>
      </c>
      <c r="G5454" s="111" t="s">
        <v>1342</v>
      </c>
      <c r="H5454" s="112">
        <v>128108</v>
      </c>
    </row>
    <row r="5455" spans="1:8" ht="15">
      <c r="A5455" s="108" t="s">
        <v>1187</v>
      </c>
      <c r="B5455" s="109">
        <v>40157</v>
      </c>
      <c r="C5455" s="110">
        <v>2009</v>
      </c>
      <c r="D5455" s="111" t="s">
        <v>233</v>
      </c>
      <c r="E5455" s="111">
        <v>2</v>
      </c>
      <c r="F5455" s="111">
        <v>10</v>
      </c>
      <c r="G5455" s="111" t="s">
        <v>278</v>
      </c>
      <c r="H5455" s="112">
        <v>123420</v>
      </c>
    </row>
    <row r="5456" spans="1:8" ht="15">
      <c r="A5456" s="108" t="s">
        <v>1187</v>
      </c>
      <c r="B5456" s="109">
        <v>40158</v>
      </c>
      <c r="C5456" s="110">
        <v>2009</v>
      </c>
      <c r="D5456" s="111" t="s">
        <v>233</v>
      </c>
      <c r="E5456" s="111">
        <v>2</v>
      </c>
      <c r="F5456" s="111">
        <v>11</v>
      </c>
      <c r="G5456" s="111" t="s">
        <v>279</v>
      </c>
      <c r="H5456" s="112">
        <v>131438</v>
      </c>
    </row>
    <row r="5457" spans="1:8" ht="15">
      <c r="A5457" s="108" t="s">
        <v>1187</v>
      </c>
      <c r="B5457" s="109">
        <v>40159</v>
      </c>
      <c r="C5457" s="110">
        <v>2009</v>
      </c>
      <c r="D5457" s="111" t="s">
        <v>233</v>
      </c>
      <c r="E5457" s="111">
        <v>2</v>
      </c>
      <c r="F5457" s="111">
        <v>12</v>
      </c>
      <c r="G5457" s="111" t="s">
        <v>280</v>
      </c>
      <c r="H5457" s="112">
        <v>157189</v>
      </c>
    </row>
    <row r="5458" spans="1:8" ht="15">
      <c r="A5458" s="108" t="s">
        <v>1187</v>
      </c>
      <c r="B5458" s="109">
        <v>40160</v>
      </c>
      <c r="C5458" s="110">
        <v>2009</v>
      </c>
      <c r="D5458" s="111" t="s">
        <v>233</v>
      </c>
      <c r="E5458" s="111">
        <v>2</v>
      </c>
      <c r="F5458" s="111">
        <v>13</v>
      </c>
      <c r="G5458" s="111" t="s">
        <v>281</v>
      </c>
      <c r="H5458" s="112">
        <v>155183</v>
      </c>
    </row>
    <row r="5459" spans="1:8" ht="15">
      <c r="A5459" s="108" t="s">
        <v>1187</v>
      </c>
      <c r="B5459" s="109">
        <v>40161</v>
      </c>
      <c r="C5459" s="110">
        <v>2009</v>
      </c>
      <c r="D5459" s="111" t="s">
        <v>233</v>
      </c>
      <c r="E5459" s="111">
        <v>2</v>
      </c>
      <c r="F5459" s="111">
        <v>14</v>
      </c>
      <c r="G5459" s="111" t="s">
        <v>282</v>
      </c>
      <c r="H5459" s="112">
        <v>49795</v>
      </c>
    </row>
    <row r="5460" spans="1:8" ht="15">
      <c r="A5460" s="108" t="s">
        <v>1187</v>
      </c>
      <c r="B5460" s="109">
        <v>40162</v>
      </c>
      <c r="C5460" s="110">
        <v>2009</v>
      </c>
      <c r="D5460" s="111" t="s">
        <v>233</v>
      </c>
      <c r="E5460" s="111">
        <v>3</v>
      </c>
      <c r="F5460" s="111">
        <v>15</v>
      </c>
      <c r="G5460" s="111" t="s">
        <v>1343</v>
      </c>
      <c r="H5460" s="112">
        <v>50098</v>
      </c>
    </row>
    <row r="5461" spans="1:8" ht="15">
      <c r="A5461" s="108" t="s">
        <v>1187</v>
      </c>
      <c r="B5461" s="109">
        <v>40163</v>
      </c>
      <c r="C5461" s="110">
        <v>2009</v>
      </c>
      <c r="D5461" s="111" t="s">
        <v>233</v>
      </c>
      <c r="E5461" s="111">
        <v>3</v>
      </c>
      <c r="F5461" s="111">
        <v>16</v>
      </c>
      <c r="G5461" s="111" t="s">
        <v>1342</v>
      </c>
      <c r="H5461" s="112">
        <v>78928</v>
      </c>
    </row>
    <row r="5462" spans="1:8" ht="15">
      <c r="A5462" s="108" t="s">
        <v>1187</v>
      </c>
      <c r="B5462" s="109">
        <v>40164</v>
      </c>
      <c r="C5462" s="110">
        <v>2009</v>
      </c>
      <c r="D5462" s="111" t="s">
        <v>233</v>
      </c>
      <c r="E5462" s="111">
        <v>3</v>
      </c>
      <c r="F5462" s="111">
        <v>17</v>
      </c>
      <c r="G5462" s="111" t="s">
        <v>278</v>
      </c>
      <c r="H5462" s="112">
        <v>47436</v>
      </c>
    </row>
    <row r="5463" spans="1:8" ht="15">
      <c r="A5463" s="108" t="s">
        <v>1187</v>
      </c>
      <c r="B5463" s="109">
        <v>40165</v>
      </c>
      <c r="C5463" s="110">
        <v>2009</v>
      </c>
      <c r="D5463" s="111" t="s">
        <v>233</v>
      </c>
      <c r="E5463" s="111">
        <v>3</v>
      </c>
      <c r="F5463" s="111">
        <v>18</v>
      </c>
      <c r="G5463" s="111" t="s">
        <v>279</v>
      </c>
      <c r="H5463" s="112">
        <v>68943</v>
      </c>
    </row>
    <row r="5464" spans="1:8" ht="15">
      <c r="A5464" s="108" t="s">
        <v>1187</v>
      </c>
      <c r="B5464" s="109">
        <v>40166</v>
      </c>
      <c r="C5464" s="110">
        <v>2009</v>
      </c>
      <c r="D5464" s="111" t="s">
        <v>233</v>
      </c>
      <c r="E5464" s="111">
        <v>3</v>
      </c>
      <c r="F5464" s="111">
        <v>19</v>
      </c>
      <c r="G5464" s="111" t="s">
        <v>280</v>
      </c>
      <c r="H5464" s="112">
        <v>130143</v>
      </c>
    </row>
    <row r="5465" spans="1:8" ht="15">
      <c r="A5465" s="108" t="s">
        <v>1187</v>
      </c>
      <c r="B5465" s="109">
        <v>40167</v>
      </c>
      <c r="C5465" s="110">
        <v>2009</v>
      </c>
      <c r="D5465" s="111" t="s">
        <v>233</v>
      </c>
      <c r="E5465" s="111">
        <v>3</v>
      </c>
      <c r="F5465" s="111">
        <v>20</v>
      </c>
      <c r="G5465" s="111" t="s">
        <v>281</v>
      </c>
      <c r="H5465" s="112">
        <v>64362</v>
      </c>
    </row>
    <row r="5466" spans="1:8" ht="15">
      <c r="A5466" s="108" t="s">
        <v>1187</v>
      </c>
      <c r="B5466" s="109">
        <v>40168</v>
      </c>
      <c r="C5466" s="110">
        <v>2009</v>
      </c>
      <c r="D5466" s="111" t="s">
        <v>233</v>
      </c>
      <c r="E5466" s="111">
        <v>3</v>
      </c>
      <c r="F5466" s="111">
        <v>21</v>
      </c>
      <c r="G5466" s="111" t="s">
        <v>282</v>
      </c>
      <c r="H5466" s="112">
        <v>158891</v>
      </c>
    </row>
    <row r="5467" spans="1:8" ht="15">
      <c r="A5467" s="108" t="s">
        <v>1187</v>
      </c>
      <c r="B5467" s="109">
        <v>40169</v>
      </c>
      <c r="C5467" s="110">
        <v>2009</v>
      </c>
      <c r="D5467" s="111" t="s">
        <v>233</v>
      </c>
      <c r="E5467" s="111">
        <v>4</v>
      </c>
      <c r="F5467" s="111">
        <v>22</v>
      </c>
      <c r="G5467" s="111" t="s">
        <v>1343</v>
      </c>
      <c r="H5467" s="112">
        <v>150488</v>
      </c>
    </row>
    <row r="5468" spans="1:8" ht="15">
      <c r="A5468" s="108" t="s">
        <v>1187</v>
      </c>
      <c r="B5468" s="109">
        <v>40170</v>
      </c>
      <c r="C5468" s="110">
        <v>2009</v>
      </c>
      <c r="D5468" s="111" t="s">
        <v>233</v>
      </c>
      <c r="E5468" s="111">
        <v>4</v>
      </c>
      <c r="F5468" s="111">
        <v>23</v>
      </c>
      <c r="G5468" s="111" t="s">
        <v>1342</v>
      </c>
      <c r="H5468" s="112">
        <v>145370</v>
      </c>
    </row>
    <row r="5469" spans="1:8" ht="15">
      <c r="A5469" s="108" t="s">
        <v>1187</v>
      </c>
      <c r="B5469" s="109">
        <v>40171</v>
      </c>
      <c r="C5469" s="110">
        <v>2009</v>
      </c>
      <c r="D5469" s="111" t="s">
        <v>233</v>
      </c>
      <c r="E5469" s="111">
        <v>4</v>
      </c>
      <c r="F5469" s="111">
        <v>24</v>
      </c>
      <c r="G5469" s="111" t="s">
        <v>278</v>
      </c>
      <c r="H5469" s="112">
        <v>141627</v>
      </c>
    </row>
    <row r="5470" spans="1:8" ht="15">
      <c r="A5470" s="108" t="s">
        <v>1187</v>
      </c>
      <c r="B5470" s="109">
        <v>40172</v>
      </c>
      <c r="C5470" s="110">
        <v>2009</v>
      </c>
      <c r="D5470" s="111" t="s">
        <v>233</v>
      </c>
      <c r="E5470" s="111">
        <v>4</v>
      </c>
      <c r="F5470" s="111">
        <v>25</v>
      </c>
      <c r="G5470" s="111" t="s">
        <v>279</v>
      </c>
      <c r="H5470" s="112">
        <v>56416</v>
      </c>
    </row>
    <row r="5471" spans="1:8" ht="15">
      <c r="A5471" s="108" t="s">
        <v>1187</v>
      </c>
      <c r="B5471" s="109">
        <v>40173</v>
      </c>
      <c r="C5471" s="110">
        <v>2009</v>
      </c>
      <c r="D5471" s="111" t="s">
        <v>233</v>
      </c>
      <c r="E5471" s="111">
        <v>4</v>
      </c>
      <c r="F5471" s="111">
        <v>26</v>
      </c>
      <c r="G5471" s="111" t="s">
        <v>280</v>
      </c>
      <c r="H5471" s="112">
        <v>86364</v>
      </c>
    </row>
    <row r="5472" spans="1:8" ht="15">
      <c r="A5472" s="108" t="s">
        <v>1187</v>
      </c>
      <c r="B5472" s="109">
        <v>40174</v>
      </c>
      <c r="C5472" s="110">
        <v>2009</v>
      </c>
      <c r="D5472" s="111" t="s">
        <v>233</v>
      </c>
      <c r="E5472" s="111">
        <v>4</v>
      </c>
      <c r="F5472" s="111">
        <v>27</v>
      </c>
      <c r="G5472" s="111" t="s">
        <v>281</v>
      </c>
      <c r="H5472" s="112">
        <v>110080</v>
      </c>
    </row>
    <row r="5473" spans="1:8" ht="15">
      <c r="A5473" s="108" t="s">
        <v>1187</v>
      </c>
      <c r="B5473" s="109">
        <v>40175</v>
      </c>
      <c r="C5473" s="110">
        <v>2009</v>
      </c>
      <c r="D5473" s="111" t="s">
        <v>233</v>
      </c>
      <c r="E5473" s="111">
        <v>4</v>
      </c>
      <c r="F5473" s="111">
        <v>28</v>
      </c>
      <c r="G5473" s="111" t="s">
        <v>282</v>
      </c>
      <c r="H5473" s="112">
        <v>81847</v>
      </c>
    </row>
    <row r="5474" spans="1:8" ht="15">
      <c r="A5474" s="108" t="s">
        <v>1187</v>
      </c>
      <c r="B5474" s="109">
        <v>40176</v>
      </c>
      <c r="C5474" s="110">
        <v>2009</v>
      </c>
      <c r="D5474" s="111" t="s">
        <v>233</v>
      </c>
      <c r="E5474" s="111">
        <v>5</v>
      </c>
      <c r="F5474" s="111">
        <v>29</v>
      </c>
      <c r="G5474" s="111" t="s">
        <v>1343</v>
      </c>
      <c r="H5474" s="112">
        <v>88839</v>
      </c>
    </row>
    <row r="5475" spans="1:8" ht="15">
      <c r="A5475" s="108" t="s">
        <v>1187</v>
      </c>
      <c r="B5475" s="109">
        <v>40177</v>
      </c>
      <c r="C5475" s="110">
        <v>2009</v>
      </c>
      <c r="D5475" s="111" t="s">
        <v>233</v>
      </c>
      <c r="E5475" s="111">
        <v>5</v>
      </c>
      <c r="F5475" s="111">
        <v>30</v>
      </c>
      <c r="G5475" s="111" t="s">
        <v>1342</v>
      </c>
      <c r="H5475" s="112">
        <v>57704</v>
      </c>
    </row>
    <row r="5476" spans="1:8" ht="15">
      <c r="A5476" s="108" t="s">
        <v>1187</v>
      </c>
      <c r="B5476" s="109">
        <v>40178</v>
      </c>
      <c r="C5476" s="110">
        <v>2009</v>
      </c>
      <c r="D5476" s="111" t="s">
        <v>233</v>
      </c>
      <c r="E5476" s="111">
        <v>5</v>
      </c>
      <c r="F5476" s="111">
        <v>31</v>
      </c>
      <c r="G5476" s="111" t="s">
        <v>278</v>
      </c>
      <c r="H5476" s="112">
        <v>93765</v>
      </c>
    </row>
    <row r="5477" spans="1:8" ht="15">
      <c r="A5477" s="108" t="s">
        <v>1194</v>
      </c>
      <c r="B5477" s="109">
        <v>39814</v>
      </c>
      <c r="C5477" s="110">
        <v>2009</v>
      </c>
      <c r="D5477" s="111" t="s">
        <v>1347</v>
      </c>
      <c r="E5477" s="111">
        <v>1</v>
      </c>
      <c r="F5477" s="111">
        <v>1</v>
      </c>
      <c r="G5477" s="111" t="s">
        <v>279</v>
      </c>
      <c r="H5477" s="112">
        <v>125860</v>
      </c>
    </row>
    <row r="5478" spans="1:8" ht="15">
      <c r="A5478" s="108" t="s">
        <v>1194</v>
      </c>
      <c r="B5478" s="109">
        <v>39815</v>
      </c>
      <c r="C5478" s="110">
        <v>2009</v>
      </c>
      <c r="D5478" s="111" t="s">
        <v>1347</v>
      </c>
      <c r="E5478" s="111">
        <v>1</v>
      </c>
      <c r="F5478" s="111">
        <v>2</v>
      </c>
      <c r="G5478" s="111" t="s">
        <v>280</v>
      </c>
      <c r="H5478" s="112">
        <v>54547</v>
      </c>
    </row>
    <row r="5479" spans="1:8" ht="15">
      <c r="A5479" s="108" t="s">
        <v>1194</v>
      </c>
      <c r="B5479" s="109">
        <v>39816</v>
      </c>
      <c r="C5479" s="110">
        <v>2009</v>
      </c>
      <c r="D5479" s="111" t="s">
        <v>1347</v>
      </c>
      <c r="E5479" s="111">
        <v>1</v>
      </c>
      <c r="F5479" s="111">
        <v>3</v>
      </c>
      <c r="G5479" s="111" t="s">
        <v>281</v>
      </c>
      <c r="H5479" s="112">
        <v>70547</v>
      </c>
    </row>
    <row r="5480" spans="1:8" ht="15">
      <c r="A5480" s="108" t="s">
        <v>1194</v>
      </c>
      <c r="B5480" s="109">
        <v>39817</v>
      </c>
      <c r="C5480" s="110">
        <v>2009</v>
      </c>
      <c r="D5480" s="111" t="s">
        <v>1347</v>
      </c>
      <c r="E5480" s="111">
        <v>1</v>
      </c>
      <c r="F5480" s="111">
        <v>4</v>
      </c>
      <c r="G5480" s="111" t="s">
        <v>282</v>
      </c>
      <c r="H5480" s="112">
        <v>49399</v>
      </c>
    </row>
    <row r="5481" spans="1:8" ht="15">
      <c r="A5481" s="108" t="s">
        <v>1194</v>
      </c>
      <c r="B5481" s="109">
        <v>39818</v>
      </c>
      <c r="C5481" s="110">
        <v>2009</v>
      </c>
      <c r="D5481" s="111" t="s">
        <v>1347</v>
      </c>
      <c r="E5481" s="111">
        <v>1</v>
      </c>
      <c r="F5481" s="111">
        <v>5</v>
      </c>
      <c r="G5481" s="111" t="s">
        <v>1343</v>
      </c>
      <c r="H5481" s="112">
        <v>101475</v>
      </c>
    </row>
    <row r="5482" spans="1:8" ht="15">
      <c r="A5482" s="108" t="s">
        <v>1194</v>
      </c>
      <c r="B5482" s="109">
        <v>39819</v>
      </c>
      <c r="C5482" s="110">
        <v>2009</v>
      </c>
      <c r="D5482" s="111" t="s">
        <v>1347</v>
      </c>
      <c r="E5482" s="111">
        <v>1</v>
      </c>
      <c r="F5482" s="111">
        <v>6</v>
      </c>
      <c r="G5482" s="111" t="s">
        <v>1342</v>
      </c>
      <c r="H5482" s="112">
        <v>121639</v>
      </c>
    </row>
    <row r="5483" spans="1:8" ht="15">
      <c r="A5483" s="108" t="s">
        <v>1194</v>
      </c>
      <c r="B5483" s="109">
        <v>39820</v>
      </c>
      <c r="C5483" s="110">
        <v>2009</v>
      </c>
      <c r="D5483" s="111" t="s">
        <v>1347</v>
      </c>
      <c r="E5483" s="111">
        <v>1</v>
      </c>
      <c r="F5483" s="111">
        <v>7</v>
      </c>
      <c r="G5483" s="111" t="s">
        <v>278</v>
      </c>
      <c r="H5483" s="112">
        <v>103295</v>
      </c>
    </row>
    <row r="5484" spans="1:8" ht="15">
      <c r="A5484" s="108" t="s">
        <v>1194</v>
      </c>
      <c r="B5484" s="109">
        <v>39821</v>
      </c>
      <c r="C5484" s="110">
        <v>2009</v>
      </c>
      <c r="D5484" s="111" t="s">
        <v>1347</v>
      </c>
      <c r="E5484" s="111">
        <v>2</v>
      </c>
      <c r="F5484" s="111">
        <v>8</v>
      </c>
      <c r="G5484" s="111" t="s">
        <v>279</v>
      </c>
      <c r="H5484" s="112">
        <v>139364</v>
      </c>
    </row>
    <row r="5485" spans="1:8" ht="15">
      <c r="A5485" s="108" t="s">
        <v>1194</v>
      </c>
      <c r="B5485" s="109">
        <v>39822</v>
      </c>
      <c r="C5485" s="110">
        <v>2009</v>
      </c>
      <c r="D5485" s="111" t="s">
        <v>1347</v>
      </c>
      <c r="E5485" s="111">
        <v>2</v>
      </c>
      <c r="F5485" s="111">
        <v>9</v>
      </c>
      <c r="G5485" s="111" t="s">
        <v>280</v>
      </c>
      <c r="H5485" s="112">
        <v>105046</v>
      </c>
    </row>
    <row r="5486" spans="1:8" ht="15">
      <c r="A5486" s="108" t="s">
        <v>1194</v>
      </c>
      <c r="B5486" s="109">
        <v>39823</v>
      </c>
      <c r="C5486" s="110">
        <v>2009</v>
      </c>
      <c r="D5486" s="111" t="s">
        <v>1347</v>
      </c>
      <c r="E5486" s="111">
        <v>2</v>
      </c>
      <c r="F5486" s="111">
        <v>10</v>
      </c>
      <c r="G5486" s="111" t="s">
        <v>281</v>
      </c>
      <c r="H5486" s="112">
        <v>88632</v>
      </c>
    </row>
    <row r="5487" spans="1:8" ht="15">
      <c r="A5487" s="108" t="s">
        <v>1194</v>
      </c>
      <c r="B5487" s="109">
        <v>39824</v>
      </c>
      <c r="C5487" s="110">
        <v>2009</v>
      </c>
      <c r="D5487" s="111" t="s">
        <v>1347</v>
      </c>
      <c r="E5487" s="111">
        <v>2</v>
      </c>
      <c r="F5487" s="111">
        <v>11</v>
      </c>
      <c r="G5487" s="111" t="s">
        <v>282</v>
      </c>
      <c r="H5487" s="112">
        <v>136929</v>
      </c>
    </row>
    <row r="5488" spans="1:8" ht="15">
      <c r="A5488" s="108" t="s">
        <v>1194</v>
      </c>
      <c r="B5488" s="109">
        <v>39825</v>
      </c>
      <c r="C5488" s="110">
        <v>2009</v>
      </c>
      <c r="D5488" s="111" t="s">
        <v>1347</v>
      </c>
      <c r="E5488" s="111">
        <v>2</v>
      </c>
      <c r="F5488" s="111">
        <v>12</v>
      </c>
      <c r="G5488" s="111" t="s">
        <v>1343</v>
      </c>
      <c r="H5488" s="112">
        <v>58773</v>
      </c>
    </row>
    <row r="5489" spans="1:8" ht="15">
      <c r="A5489" s="108" t="s">
        <v>1194</v>
      </c>
      <c r="B5489" s="109">
        <v>39826</v>
      </c>
      <c r="C5489" s="110">
        <v>2009</v>
      </c>
      <c r="D5489" s="111" t="s">
        <v>1347</v>
      </c>
      <c r="E5489" s="111">
        <v>2</v>
      </c>
      <c r="F5489" s="111">
        <v>13</v>
      </c>
      <c r="G5489" s="111" t="s">
        <v>1342</v>
      </c>
      <c r="H5489" s="112">
        <v>124125</v>
      </c>
    </row>
    <row r="5490" spans="1:8" ht="15">
      <c r="A5490" s="108" t="s">
        <v>1194</v>
      </c>
      <c r="B5490" s="109">
        <v>39827</v>
      </c>
      <c r="C5490" s="110">
        <v>2009</v>
      </c>
      <c r="D5490" s="111" t="s">
        <v>1347</v>
      </c>
      <c r="E5490" s="111">
        <v>2</v>
      </c>
      <c r="F5490" s="111">
        <v>14</v>
      </c>
      <c r="G5490" s="111" t="s">
        <v>278</v>
      </c>
      <c r="H5490" s="112">
        <v>61480</v>
      </c>
    </row>
    <row r="5491" spans="1:8" ht="15">
      <c r="A5491" s="108" t="s">
        <v>1194</v>
      </c>
      <c r="B5491" s="109">
        <v>39828</v>
      </c>
      <c r="C5491" s="110">
        <v>2009</v>
      </c>
      <c r="D5491" s="111" t="s">
        <v>1347</v>
      </c>
      <c r="E5491" s="111">
        <v>3</v>
      </c>
      <c r="F5491" s="111">
        <v>15</v>
      </c>
      <c r="G5491" s="111" t="s">
        <v>279</v>
      </c>
      <c r="H5491" s="112">
        <v>144183</v>
      </c>
    </row>
    <row r="5492" spans="1:8" ht="15">
      <c r="A5492" s="108" t="s">
        <v>1194</v>
      </c>
      <c r="B5492" s="109">
        <v>39829</v>
      </c>
      <c r="C5492" s="110">
        <v>2009</v>
      </c>
      <c r="D5492" s="111" t="s">
        <v>1347</v>
      </c>
      <c r="E5492" s="111">
        <v>3</v>
      </c>
      <c r="F5492" s="111">
        <v>16</v>
      </c>
      <c r="G5492" s="111" t="s">
        <v>280</v>
      </c>
      <c r="H5492" s="112">
        <v>134208</v>
      </c>
    </row>
    <row r="5493" spans="1:8" ht="15">
      <c r="A5493" s="108" t="s">
        <v>1194</v>
      </c>
      <c r="B5493" s="109">
        <v>39830</v>
      </c>
      <c r="C5493" s="110">
        <v>2009</v>
      </c>
      <c r="D5493" s="111" t="s">
        <v>1347</v>
      </c>
      <c r="E5493" s="111">
        <v>3</v>
      </c>
      <c r="F5493" s="111">
        <v>17</v>
      </c>
      <c r="G5493" s="111" t="s">
        <v>281</v>
      </c>
      <c r="H5493" s="112">
        <v>157356</v>
      </c>
    </row>
    <row r="5494" spans="1:8" ht="15">
      <c r="A5494" s="108" t="s">
        <v>1194</v>
      </c>
      <c r="B5494" s="109">
        <v>39831</v>
      </c>
      <c r="C5494" s="110">
        <v>2009</v>
      </c>
      <c r="D5494" s="111" t="s">
        <v>1347</v>
      </c>
      <c r="E5494" s="111">
        <v>3</v>
      </c>
      <c r="F5494" s="111">
        <v>18</v>
      </c>
      <c r="G5494" s="111" t="s">
        <v>282</v>
      </c>
      <c r="H5494" s="112">
        <v>127983</v>
      </c>
    </row>
    <row r="5495" spans="1:8" ht="15">
      <c r="A5495" s="108" t="s">
        <v>1194</v>
      </c>
      <c r="B5495" s="109">
        <v>39832</v>
      </c>
      <c r="C5495" s="110">
        <v>2009</v>
      </c>
      <c r="D5495" s="111" t="s">
        <v>1347</v>
      </c>
      <c r="E5495" s="111">
        <v>3</v>
      </c>
      <c r="F5495" s="111">
        <v>19</v>
      </c>
      <c r="G5495" s="111" t="s">
        <v>1343</v>
      </c>
      <c r="H5495" s="112">
        <v>91652</v>
      </c>
    </row>
    <row r="5496" spans="1:8" ht="15">
      <c r="A5496" s="108" t="s">
        <v>1194</v>
      </c>
      <c r="B5496" s="109">
        <v>39833</v>
      </c>
      <c r="C5496" s="110">
        <v>2009</v>
      </c>
      <c r="D5496" s="111" t="s">
        <v>1347</v>
      </c>
      <c r="E5496" s="111">
        <v>3</v>
      </c>
      <c r="F5496" s="111">
        <v>20</v>
      </c>
      <c r="G5496" s="111" t="s">
        <v>1342</v>
      </c>
      <c r="H5496" s="112">
        <v>68644</v>
      </c>
    </row>
    <row r="5497" spans="1:8" ht="15">
      <c r="A5497" s="108" t="s">
        <v>1194</v>
      </c>
      <c r="B5497" s="109">
        <v>39834</v>
      </c>
      <c r="C5497" s="110">
        <v>2009</v>
      </c>
      <c r="D5497" s="111" t="s">
        <v>1347</v>
      </c>
      <c r="E5497" s="111">
        <v>3</v>
      </c>
      <c r="F5497" s="111">
        <v>21</v>
      </c>
      <c r="G5497" s="111" t="s">
        <v>278</v>
      </c>
      <c r="H5497" s="112">
        <v>70215</v>
      </c>
    </row>
    <row r="5498" spans="1:8" ht="15">
      <c r="A5498" s="108" t="s">
        <v>1194</v>
      </c>
      <c r="B5498" s="109">
        <v>39835</v>
      </c>
      <c r="C5498" s="110">
        <v>2009</v>
      </c>
      <c r="D5498" s="111" t="s">
        <v>1347</v>
      </c>
      <c r="E5498" s="111">
        <v>4</v>
      </c>
      <c r="F5498" s="111">
        <v>22</v>
      </c>
      <c r="G5498" s="111" t="s">
        <v>279</v>
      </c>
      <c r="H5498" s="112">
        <v>84090</v>
      </c>
    </row>
    <row r="5499" spans="1:8" ht="15">
      <c r="A5499" s="108" t="s">
        <v>1194</v>
      </c>
      <c r="B5499" s="109">
        <v>39836</v>
      </c>
      <c r="C5499" s="110">
        <v>2009</v>
      </c>
      <c r="D5499" s="111" t="s">
        <v>1347</v>
      </c>
      <c r="E5499" s="111">
        <v>4</v>
      </c>
      <c r="F5499" s="111">
        <v>23</v>
      </c>
      <c r="G5499" s="111" t="s">
        <v>280</v>
      </c>
      <c r="H5499" s="112">
        <v>69412</v>
      </c>
    </row>
    <row r="5500" spans="1:8" ht="15">
      <c r="A5500" s="108" t="s">
        <v>1194</v>
      </c>
      <c r="B5500" s="109">
        <v>39837</v>
      </c>
      <c r="C5500" s="110">
        <v>2009</v>
      </c>
      <c r="D5500" s="111" t="s">
        <v>1347</v>
      </c>
      <c r="E5500" s="111">
        <v>4</v>
      </c>
      <c r="F5500" s="111">
        <v>24</v>
      </c>
      <c r="G5500" s="111" t="s">
        <v>281</v>
      </c>
      <c r="H5500" s="112">
        <v>148208</v>
      </c>
    </row>
    <row r="5501" spans="1:8" ht="15">
      <c r="A5501" s="108" t="s">
        <v>1194</v>
      </c>
      <c r="B5501" s="109">
        <v>39838</v>
      </c>
      <c r="C5501" s="110">
        <v>2009</v>
      </c>
      <c r="D5501" s="111" t="s">
        <v>1347</v>
      </c>
      <c r="E5501" s="111">
        <v>4</v>
      </c>
      <c r="F5501" s="111">
        <v>25</v>
      </c>
      <c r="G5501" s="111" t="s">
        <v>282</v>
      </c>
      <c r="H5501" s="112">
        <v>92015</v>
      </c>
    </row>
    <row r="5502" spans="1:8" ht="15">
      <c r="A5502" s="108" t="s">
        <v>1194</v>
      </c>
      <c r="B5502" s="109">
        <v>39839</v>
      </c>
      <c r="C5502" s="110">
        <v>2009</v>
      </c>
      <c r="D5502" s="111" t="s">
        <v>1347</v>
      </c>
      <c r="E5502" s="111">
        <v>4</v>
      </c>
      <c r="F5502" s="111">
        <v>26</v>
      </c>
      <c r="G5502" s="111" t="s">
        <v>1343</v>
      </c>
      <c r="H5502" s="112">
        <v>97729</v>
      </c>
    </row>
    <row r="5503" spans="1:8" ht="15">
      <c r="A5503" s="108" t="s">
        <v>1194</v>
      </c>
      <c r="B5503" s="109">
        <v>39840</v>
      </c>
      <c r="C5503" s="110">
        <v>2009</v>
      </c>
      <c r="D5503" s="111" t="s">
        <v>1347</v>
      </c>
      <c r="E5503" s="111">
        <v>4</v>
      </c>
      <c r="F5503" s="111">
        <v>27</v>
      </c>
      <c r="G5503" s="111" t="s">
        <v>1342</v>
      </c>
      <c r="H5503" s="112">
        <v>111830</v>
      </c>
    </row>
    <row r="5504" spans="1:8" ht="15">
      <c r="A5504" s="108" t="s">
        <v>1194</v>
      </c>
      <c r="B5504" s="109">
        <v>39841</v>
      </c>
      <c r="C5504" s="110">
        <v>2009</v>
      </c>
      <c r="D5504" s="111" t="s">
        <v>1347</v>
      </c>
      <c r="E5504" s="111">
        <v>4</v>
      </c>
      <c r="F5504" s="111">
        <v>28</v>
      </c>
      <c r="G5504" s="111" t="s">
        <v>278</v>
      </c>
      <c r="H5504" s="112">
        <v>94343</v>
      </c>
    </row>
    <row r="5505" spans="1:8" ht="15">
      <c r="A5505" s="108" t="s">
        <v>1194</v>
      </c>
      <c r="B5505" s="109">
        <v>39842</v>
      </c>
      <c r="C5505" s="110">
        <v>2009</v>
      </c>
      <c r="D5505" s="111" t="s">
        <v>1347</v>
      </c>
      <c r="E5505" s="111">
        <v>5</v>
      </c>
      <c r="F5505" s="111">
        <v>29</v>
      </c>
      <c r="G5505" s="111" t="s">
        <v>279</v>
      </c>
      <c r="H5505" s="112">
        <v>56055</v>
      </c>
    </row>
    <row r="5506" spans="1:8" ht="15">
      <c r="A5506" s="108" t="s">
        <v>1194</v>
      </c>
      <c r="B5506" s="109">
        <v>39843</v>
      </c>
      <c r="C5506" s="110">
        <v>2009</v>
      </c>
      <c r="D5506" s="111" t="s">
        <v>1347</v>
      </c>
      <c r="E5506" s="111">
        <v>5</v>
      </c>
      <c r="F5506" s="111">
        <v>30</v>
      </c>
      <c r="G5506" s="111" t="s">
        <v>280</v>
      </c>
      <c r="H5506" s="112">
        <v>51666</v>
      </c>
    </row>
    <row r="5507" spans="1:8" ht="15">
      <c r="A5507" s="108" t="s">
        <v>1194</v>
      </c>
      <c r="B5507" s="109">
        <v>39844</v>
      </c>
      <c r="C5507" s="110">
        <v>2009</v>
      </c>
      <c r="D5507" s="111" t="s">
        <v>1347</v>
      </c>
      <c r="E5507" s="111">
        <v>5</v>
      </c>
      <c r="F5507" s="111">
        <v>31</v>
      </c>
      <c r="G5507" s="111" t="s">
        <v>281</v>
      </c>
      <c r="H5507" s="112">
        <v>144652</v>
      </c>
    </row>
    <row r="5508" spans="1:8" ht="15">
      <c r="A5508" s="108" t="s">
        <v>1194</v>
      </c>
      <c r="B5508" s="109">
        <v>39845</v>
      </c>
      <c r="C5508" s="110">
        <v>2009</v>
      </c>
      <c r="D5508" s="111" t="s">
        <v>223</v>
      </c>
      <c r="E5508" s="111">
        <v>1</v>
      </c>
      <c r="F5508" s="111">
        <v>1</v>
      </c>
      <c r="G5508" s="111" t="s">
        <v>282</v>
      </c>
      <c r="H5508" s="112">
        <v>117382</v>
      </c>
    </row>
    <row r="5509" spans="1:8" ht="15">
      <c r="A5509" s="108" t="s">
        <v>1194</v>
      </c>
      <c r="B5509" s="109">
        <v>39846</v>
      </c>
      <c r="C5509" s="110">
        <v>2009</v>
      </c>
      <c r="D5509" s="111" t="s">
        <v>223</v>
      </c>
      <c r="E5509" s="111">
        <v>1</v>
      </c>
      <c r="F5509" s="111">
        <v>2</v>
      </c>
      <c r="G5509" s="111" t="s">
        <v>1343</v>
      </c>
      <c r="H5509" s="112">
        <v>42594</v>
      </c>
    </row>
    <row r="5510" spans="1:8" ht="15">
      <c r="A5510" s="108" t="s">
        <v>1194</v>
      </c>
      <c r="B5510" s="109">
        <v>39847</v>
      </c>
      <c r="C5510" s="110">
        <v>2009</v>
      </c>
      <c r="D5510" s="111" t="s">
        <v>223</v>
      </c>
      <c r="E5510" s="111">
        <v>1</v>
      </c>
      <c r="F5510" s="111">
        <v>3</v>
      </c>
      <c r="G5510" s="111" t="s">
        <v>1342</v>
      </c>
      <c r="H5510" s="112">
        <v>61933</v>
      </c>
    </row>
    <row r="5511" spans="1:8" ht="15">
      <c r="A5511" s="108" t="s">
        <v>1194</v>
      </c>
      <c r="B5511" s="109">
        <v>39848</v>
      </c>
      <c r="C5511" s="110">
        <v>2009</v>
      </c>
      <c r="D5511" s="111" t="s">
        <v>223</v>
      </c>
      <c r="E5511" s="111">
        <v>1</v>
      </c>
      <c r="F5511" s="111">
        <v>4</v>
      </c>
      <c r="G5511" s="111" t="s">
        <v>278</v>
      </c>
      <c r="H5511" s="112">
        <v>137238</v>
      </c>
    </row>
    <row r="5512" spans="1:8" ht="15">
      <c r="A5512" s="108" t="s">
        <v>1194</v>
      </c>
      <c r="B5512" s="109">
        <v>39849</v>
      </c>
      <c r="C5512" s="110">
        <v>2009</v>
      </c>
      <c r="D5512" s="111" t="s">
        <v>223</v>
      </c>
      <c r="E5512" s="111">
        <v>1</v>
      </c>
      <c r="F5512" s="111">
        <v>5</v>
      </c>
      <c r="G5512" s="111" t="s">
        <v>279</v>
      </c>
      <c r="H5512" s="112">
        <v>130336</v>
      </c>
    </row>
    <row r="5513" spans="1:8" ht="15">
      <c r="A5513" s="108" t="s">
        <v>1194</v>
      </c>
      <c r="B5513" s="109">
        <v>39850</v>
      </c>
      <c r="C5513" s="110">
        <v>2009</v>
      </c>
      <c r="D5513" s="111" t="s">
        <v>223</v>
      </c>
      <c r="E5513" s="111">
        <v>1</v>
      </c>
      <c r="F5513" s="111">
        <v>6</v>
      </c>
      <c r="G5513" s="111" t="s">
        <v>280</v>
      </c>
      <c r="H5513" s="112">
        <v>74117</v>
      </c>
    </row>
    <row r="5514" spans="1:8" ht="15">
      <c r="A5514" s="108" t="s">
        <v>1194</v>
      </c>
      <c r="B5514" s="109">
        <v>39851</v>
      </c>
      <c r="C5514" s="110">
        <v>2009</v>
      </c>
      <c r="D5514" s="111" t="s">
        <v>223</v>
      </c>
      <c r="E5514" s="111">
        <v>1</v>
      </c>
      <c r="F5514" s="111">
        <v>7</v>
      </c>
      <c r="G5514" s="111" t="s">
        <v>281</v>
      </c>
      <c r="H5514" s="112">
        <v>115350</v>
      </c>
    </row>
    <row r="5515" spans="1:8" ht="15">
      <c r="A5515" s="108" t="s">
        <v>1194</v>
      </c>
      <c r="B5515" s="109">
        <v>39852</v>
      </c>
      <c r="C5515" s="110">
        <v>2009</v>
      </c>
      <c r="D5515" s="111" t="s">
        <v>223</v>
      </c>
      <c r="E5515" s="111">
        <v>2</v>
      </c>
      <c r="F5515" s="111">
        <v>8</v>
      </c>
      <c r="G5515" s="111" t="s">
        <v>282</v>
      </c>
      <c r="H5515" s="112">
        <v>83690</v>
      </c>
    </row>
    <row r="5516" spans="1:8" ht="15">
      <c r="A5516" s="108" t="s">
        <v>1194</v>
      </c>
      <c r="B5516" s="109">
        <v>39853</v>
      </c>
      <c r="C5516" s="110">
        <v>2009</v>
      </c>
      <c r="D5516" s="111" t="s">
        <v>223</v>
      </c>
      <c r="E5516" s="111">
        <v>2</v>
      </c>
      <c r="F5516" s="111">
        <v>9</v>
      </c>
      <c r="G5516" s="111" t="s">
        <v>1343</v>
      </c>
      <c r="H5516" s="112">
        <v>144378</v>
      </c>
    </row>
    <row r="5517" spans="1:8" ht="15">
      <c r="A5517" s="108" t="s">
        <v>1194</v>
      </c>
      <c r="B5517" s="109">
        <v>39854</v>
      </c>
      <c r="C5517" s="110">
        <v>2009</v>
      </c>
      <c r="D5517" s="111" t="s">
        <v>223</v>
      </c>
      <c r="E5517" s="111">
        <v>2</v>
      </c>
      <c r="F5517" s="111">
        <v>10</v>
      </c>
      <c r="G5517" s="111" t="s">
        <v>1342</v>
      </c>
      <c r="H5517" s="112">
        <v>133458</v>
      </c>
    </row>
    <row r="5518" spans="1:8" ht="15">
      <c r="A5518" s="108" t="s">
        <v>1194</v>
      </c>
      <c r="B5518" s="109">
        <v>39855</v>
      </c>
      <c r="C5518" s="110">
        <v>2009</v>
      </c>
      <c r="D5518" s="111" t="s">
        <v>223</v>
      </c>
      <c r="E5518" s="111">
        <v>2</v>
      </c>
      <c r="F5518" s="111">
        <v>11</v>
      </c>
      <c r="G5518" s="111" t="s">
        <v>278</v>
      </c>
      <c r="H5518" s="112">
        <v>150999</v>
      </c>
    </row>
    <row r="5519" spans="1:8" ht="15">
      <c r="A5519" s="108" t="s">
        <v>1194</v>
      </c>
      <c r="B5519" s="109">
        <v>39856</v>
      </c>
      <c r="C5519" s="110">
        <v>2009</v>
      </c>
      <c r="D5519" s="111" t="s">
        <v>223</v>
      </c>
      <c r="E5519" s="111">
        <v>2</v>
      </c>
      <c r="F5519" s="111">
        <v>12</v>
      </c>
      <c r="G5519" s="111" t="s">
        <v>279</v>
      </c>
      <c r="H5519" s="112">
        <v>74473</v>
      </c>
    </row>
    <row r="5520" spans="1:8" ht="15">
      <c r="A5520" s="108" t="s">
        <v>1194</v>
      </c>
      <c r="B5520" s="109">
        <v>39857</v>
      </c>
      <c r="C5520" s="110">
        <v>2009</v>
      </c>
      <c r="D5520" s="111" t="s">
        <v>223</v>
      </c>
      <c r="E5520" s="111">
        <v>2</v>
      </c>
      <c r="F5520" s="111">
        <v>13</v>
      </c>
      <c r="G5520" s="111" t="s">
        <v>280</v>
      </c>
      <c r="H5520" s="112">
        <v>82725</v>
      </c>
    </row>
    <row r="5521" spans="1:8" ht="15">
      <c r="A5521" s="108" t="s">
        <v>1194</v>
      </c>
      <c r="B5521" s="109">
        <v>39858</v>
      </c>
      <c r="C5521" s="110">
        <v>2009</v>
      </c>
      <c r="D5521" s="111" t="s">
        <v>223</v>
      </c>
      <c r="E5521" s="111">
        <v>2</v>
      </c>
      <c r="F5521" s="111">
        <v>14</v>
      </c>
      <c r="G5521" s="111" t="s">
        <v>281</v>
      </c>
      <c r="H5521" s="112">
        <v>69167</v>
      </c>
    </row>
    <row r="5522" spans="1:8" ht="15">
      <c r="A5522" s="108" t="s">
        <v>1194</v>
      </c>
      <c r="B5522" s="109">
        <v>39859</v>
      </c>
      <c r="C5522" s="110">
        <v>2009</v>
      </c>
      <c r="D5522" s="111" t="s">
        <v>223</v>
      </c>
      <c r="E5522" s="111">
        <v>3</v>
      </c>
      <c r="F5522" s="111">
        <v>15</v>
      </c>
      <c r="G5522" s="111" t="s">
        <v>282</v>
      </c>
      <c r="H5522" s="112">
        <v>89462</v>
      </c>
    </row>
    <row r="5523" spans="1:8" ht="15">
      <c r="A5523" s="108" t="s">
        <v>1194</v>
      </c>
      <c r="B5523" s="109">
        <v>39860</v>
      </c>
      <c r="C5523" s="110">
        <v>2009</v>
      </c>
      <c r="D5523" s="111" t="s">
        <v>223</v>
      </c>
      <c r="E5523" s="111">
        <v>3</v>
      </c>
      <c r="F5523" s="111">
        <v>16</v>
      </c>
      <c r="G5523" s="111" t="s">
        <v>1343</v>
      </c>
      <c r="H5523" s="112">
        <v>93847</v>
      </c>
    </row>
    <row r="5524" spans="1:8" ht="15">
      <c r="A5524" s="108" t="s">
        <v>1194</v>
      </c>
      <c r="B5524" s="109">
        <v>39861</v>
      </c>
      <c r="C5524" s="110">
        <v>2009</v>
      </c>
      <c r="D5524" s="111" t="s">
        <v>223</v>
      </c>
      <c r="E5524" s="111">
        <v>3</v>
      </c>
      <c r="F5524" s="111">
        <v>17</v>
      </c>
      <c r="G5524" s="111" t="s">
        <v>1342</v>
      </c>
      <c r="H5524" s="112">
        <v>43063</v>
      </c>
    </row>
    <row r="5525" spans="1:8" ht="15">
      <c r="A5525" s="108" t="s">
        <v>1194</v>
      </c>
      <c r="B5525" s="109">
        <v>39862</v>
      </c>
      <c r="C5525" s="110">
        <v>2009</v>
      </c>
      <c r="D5525" s="111" t="s">
        <v>223</v>
      </c>
      <c r="E5525" s="111">
        <v>3</v>
      </c>
      <c r="F5525" s="111">
        <v>18</v>
      </c>
      <c r="G5525" s="111" t="s">
        <v>278</v>
      </c>
      <c r="H5525" s="112">
        <v>143148</v>
      </c>
    </row>
    <row r="5526" spans="1:8" ht="15">
      <c r="A5526" s="108" t="s">
        <v>1194</v>
      </c>
      <c r="B5526" s="109">
        <v>39863</v>
      </c>
      <c r="C5526" s="110">
        <v>2009</v>
      </c>
      <c r="D5526" s="111" t="s">
        <v>223</v>
      </c>
      <c r="E5526" s="111">
        <v>3</v>
      </c>
      <c r="F5526" s="111">
        <v>19</v>
      </c>
      <c r="G5526" s="111" t="s">
        <v>279</v>
      </c>
      <c r="H5526" s="112">
        <v>76901</v>
      </c>
    </row>
    <row r="5527" spans="1:8" ht="15">
      <c r="A5527" s="108" t="s">
        <v>1194</v>
      </c>
      <c r="B5527" s="109">
        <v>39864</v>
      </c>
      <c r="C5527" s="110">
        <v>2009</v>
      </c>
      <c r="D5527" s="111" t="s">
        <v>223</v>
      </c>
      <c r="E5527" s="111">
        <v>3</v>
      </c>
      <c r="F5527" s="111">
        <v>20</v>
      </c>
      <c r="G5527" s="111" t="s">
        <v>280</v>
      </c>
      <c r="H5527" s="112">
        <v>109126</v>
      </c>
    </row>
    <row r="5528" spans="1:8" ht="15">
      <c r="A5528" s="108" t="s">
        <v>1194</v>
      </c>
      <c r="B5528" s="109">
        <v>39865</v>
      </c>
      <c r="C5528" s="110">
        <v>2009</v>
      </c>
      <c r="D5528" s="111" t="s">
        <v>223</v>
      </c>
      <c r="E5528" s="111">
        <v>3</v>
      </c>
      <c r="F5528" s="111">
        <v>21</v>
      </c>
      <c r="G5528" s="111" t="s">
        <v>281</v>
      </c>
      <c r="H5528" s="112">
        <v>147585</v>
      </c>
    </row>
    <row r="5529" spans="1:8" ht="15">
      <c r="A5529" s="108" t="s">
        <v>1194</v>
      </c>
      <c r="B5529" s="109">
        <v>39866</v>
      </c>
      <c r="C5529" s="110">
        <v>2009</v>
      </c>
      <c r="D5529" s="111" t="s">
        <v>223</v>
      </c>
      <c r="E5529" s="111">
        <v>4</v>
      </c>
      <c r="F5529" s="111">
        <v>22</v>
      </c>
      <c r="G5529" s="111" t="s">
        <v>282</v>
      </c>
      <c r="H5529" s="112">
        <v>124945</v>
      </c>
    </row>
    <row r="5530" spans="1:8" ht="15">
      <c r="A5530" s="108" t="s">
        <v>1194</v>
      </c>
      <c r="B5530" s="109">
        <v>39867</v>
      </c>
      <c r="C5530" s="110">
        <v>2009</v>
      </c>
      <c r="D5530" s="111" t="s">
        <v>223</v>
      </c>
      <c r="E5530" s="111">
        <v>4</v>
      </c>
      <c r="F5530" s="111">
        <v>23</v>
      </c>
      <c r="G5530" s="111" t="s">
        <v>1343</v>
      </c>
      <c r="H5530" s="112">
        <v>113518</v>
      </c>
    </row>
    <row r="5531" spans="1:8" ht="15">
      <c r="A5531" s="108" t="s">
        <v>1194</v>
      </c>
      <c r="B5531" s="109">
        <v>39868</v>
      </c>
      <c r="C5531" s="110">
        <v>2009</v>
      </c>
      <c r="D5531" s="111" t="s">
        <v>223</v>
      </c>
      <c r="E5531" s="111">
        <v>4</v>
      </c>
      <c r="F5531" s="111">
        <v>24</v>
      </c>
      <c r="G5531" s="111" t="s">
        <v>1342</v>
      </c>
      <c r="H5531" s="112">
        <v>56070</v>
      </c>
    </row>
    <row r="5532" spans="1:8" ht="15">
      <c r="A5532" s="108" t="s">
        <v>1194</v>
      </c>
      <c r="B5532" s="109">
        <v>39869</v>
      </c>
      <c r="C5532" s="110">
        <v>2009</v>
      </c>
      <c r="D5532" s="111" t="s">
        <v>223</v>
      </c>
      <c r="E5532" s="111">
        <v>4</v>
      </c>
      <c r="F5532" s="111">
        <v>25</v>
      </c>
      <c r="G5532" s="111" t="s">
        <v>278</v>
      </c>
      <c r="H5532" s="112">
        <v>39306</v>
      </c>
    </row>
    <row r="5533" spans="1:8" ht="15">
      <c r="A5533" s="108" t="s">
        <v>1194</v>
      </c>
      <c r="B5533" s="109">
        <v>39870</v>
      </c>
      <c r="C5533" s="110">
        <v>2009</v>
      </c>
      <c r="D5533" s="111" t="s">
        <v>223</v>
      </c>
      <c r="E5533" s="111">
        <v>4</v>
      </c>
      <c r="F5533" s="111">
        <v>26</v>
      </c>
      <c r="G5533" s="111" t="s">
        <v>279</v>
      </c>
      <c r="H5533" s="112">
        <v>47006</v>
      </c>
    </row>
    <row r="5534" spans="1:8" ht="15">
      <c r="A5534" s="108" t="s">
        <v>1194</v>
      </c>
      <c r="B5534" s="109">
        <v>39871</v>
      </c>
      <c r="C5534" s="110">
        <v>2009</v>
      </c>
      <c r="D5534" s="111" t="s">
        <v>223</v>
      </c>
      <c r="E5534" s="111">
        <v>4</v>
      </c>
      <c r="F5534" s="111">
        <v>27</v>
      </c>
      <c r="G5534" s="111" t="s">
        <v>280</v>
      </c>
      <c r="H5534" s="112">
        <v>31990</v>
      </c>
    </row>
    <row r="5535" spans="1:8" ht="15">
      <c r="A5535" s="108" t="s">
        <v>1194</v>
      </c>
      <c r="B5535" s="109">
        <v>39872</v>
      </c>
      <c r="C5535" s="110">
        <v>2009</v>
      </c>
      <c r="D5535" s="111" t="s">
        <v>223</v>
      </c>
      <c r="E5535" s="111">
        <v>4</v>
      </c>
      <c r="F5535" s="111">
        <v>28</v>
      </c>
      <c r="G5535" s="111" t="s">
        <v>281</v>
      </c>
      <c r="H5535" s="112">
        <v>20323</v>
      </c>
    </row>
    <row r="5536" spans="1:8" ht="15">
      <c r="A5536" s="108" t="s">
        <v>1194</v>
      </c>
      <c r="B5536" s="109">
        <v>39873</v>
      </c>
      <c r="C5536" s="110">
        <v>2009</v>
      </c>
      <c r="D5536" s="111" t="s">
        <v>224</v>
      </c>
      <c r="E5536" s="111">
        <v>1</v>
      </c>
      <c r="F5536" s="111">
        <v>1</v>
      </c>
      <c r="G5536" s="111" t="s">
        <v>282</v>
      </c>
      <c r="H5536" s="112">
        <v>61130</v>
      </c>
    </row>
    <row r="5537" spans="1:8" ht="15">
      <c r="A5537" s="108" t="s">
        <v>1194</v>
      </c>
      <c r="B5537" s="109">
        <v>39874</v>
      </c>
      <c r="C5537" s="110">
        <v>2009</v>
      </c>
      <c r="D5537" s="111" t="s">
        <v>224</v>
      </c>
      <c r="E5537" s="111">
        <v>1</v>
      </c>
      <c r="F5537" s="111">
        <v>2</v>
      </c>
      <c r="G5537" s="111" t="s">
        <v>1343</v>
      </c>
      <c r="H5537" s="112">
        <v>51411</v>
      </c>
    </row>
    <row r="5538" spans="1:8" ht="15">
      <c r="A5538" s="108" t="s">
        <v>1194</v>
      </c>
      <c r="B5538" s="109">
        <v>39875</v>
      </c>
      <c r="C5538" s="110">
        <v>2009</v>
      </c>
      <c r="D5538" s="111" t="s">
        <v>224</v>
      </c>
      <c r="E5538" s="111">
        <v>1</v>
      </c>
      <c r="F5538" s="111">
        <v>3</v>
      </c>
      <c r="G5538" s="111" t="s">
        <v>1342</v>
      </c>
      <c r="H5538" s="112">
        <v>25903</v>
      </c>
    </row>
    <row r="5539" spans="1:8" ht="15">
      <c r="A5539" s="108" t="s">
        <v>1194</v>
      </c>
      <c r="B5539" s="109">
        <v>39876</v>
      </c>
      <c r="C5539" s="110">
        <v>2009</v>
      </c>
      <c r="D5539" s="111" t="s">
        <v>224</v>
      </c>
      <c r="E5539" s="111">
        <v>1</v>
      </c>
      <c r="F5539" s="111">
        <v>4</v>
      </c>
      <c r="G5539" s="111" t="s">
        <v>278</v>
      </c>
      <c r="H5539" s="112">
        <v>48405</v>
      </c>
    </row>
    <row r="5540" spans="1:8" ht="15">
      <c r="A5540" s="108" t="s">
        <v>1194</v>
      </c>
      <c r="B5540" s="109">
        <v>39877</v>
      </c>
      <c r="C5540" s="110">
        <v>2009</v>
      </c>
      <c r="D5540" s="111" t="s">
        <v>224</v>
      </c>
      <c r="E5540" s="111">
        <v>1</v>
      </c>
      <c r="F5540" s="111">
        <v>5</v>
      </c>
      <c r="G5540" s="111" t="s">
        <v>279</v>
      </c>
      <c r="H5540" s="112">
        <v>88037</v>
      </c>
    </row>
    <row r="5541" spans="1:8" ht="15">
      <c r="A5541" s="108" t="s">
        <v>1194</v>
      </c>
      <c r="B5541" s="109">
        <v>39878</v>
      </c>
      <c r="C5541" s="110">
        <v>2009</v>
      </c>
      <c r="D5541" s="111" t="s">
        <v>224</v>
      </c>
      <c r="E5541" s="111">
        <v>1</v>
      </c>
      <c r="F5541" s="111">
        <v>6</v>
      </c>
      <c r="G5541" s="111" t="s">
        <v>280</v>
      </c>
      <c r="H5541" s="112">
        <v>57626</v>
      </c>
    </row>
    <row r="5542" spans="1:8" ht="15">
      <c r="A5542" s="108" t="s">
        <v>1194</v>
      </c>
      <c r="B5542" s="109">
        <v>39879</v>
      </c>
      <c r="C5542" s="110">
        <v>2009</v>
      </c>
      <c r="D5542" s="111" t="s">
        <v>224</v>
      </c>
      <c r="E5542" s="111">
        <v>1</v>
      </c>
      <c r="F5542" s="111">
        <v>7</v>
      </c>
      <c r="G5542" s="111" t="s">
        <v>281</v>
      </c>
      <c r="H5542" s="112">
        <v>85419</v>
      </c>
    </row>
    <row r="5543" spans="1:8" ht="15">
      <c r="A5543" s="108" t="s">
        <v>1194</v>
      </c>
      <c r="B5543" s="109">
        <v>39880</v>
      </c>
      <c r="C5543" s="110">
        <v>2009</v>
      </c>
      <c r="D5543" s="111" t="s">
        <v>224</v>
      </c>
      <c r="E5543" s="111">
        <v>2</v>
      </c>
      <c r="F5543" s="111">
        <v>8</v>
      </c>
      <c r="G5543" s="111" t="s">
        <v>282</v>
      </c>
      <c r="H5543" s="112">
        <v>36848</v>
      </c>
    </row>
    <row r="5544" spans="1:8" ht="15">
      <c r="A5544" s="108" t="s">
        <v>1194</v>
      </c>
      <c r="B5544" s="109">
        <v>39881</v>
      </c>
      <c r="C5544" s="110">
        <v>2009</v>
      </c>
      <c r="D5544" s="111" t="s">
        <v>224</v>
      </c>
      <c r="E5544" s="111">
        <v>2</v>
      </c>
      <c r="F5544" s="111">
        <v>9</v>
      </c>
      <c r="G5544" s="111" t="s">
        <v>1343</v>
      </c>
      <c r="H5544" s="112">
        <v>75925</v>
      </c>
    </row>
    <row r="5545" spans="1:8" ht="15">
      <c r="A5545" s="108" t="s">
        <v>1194</v>
      </c>
      <c r="B5545" s="109">
        <v>39882</v>
      </c>
      <c r="C5545" s="110">
        <v>2009</v>
      </c>
      <c r="D5545" s="111" t="s">
        <v>224</v>
      </c>
      <c r="E5545" s="111">
        <v>2</v>
      </c>
      <c r="F5545" s="111">
        <v>10</v>
      </c>
      <c r="G5545" s="111" t="s">
        <v>1342</v>
      </c>
      <c r="H5545" s="112">
        <v>64656</v>
      </c>
    </row>
    <row r="5546" spans="1:8" ht="15">
      <c r="A5546" s="108" t="s">
        <v>1194</v>
      </c>
      <c r="B5546" s="109">
        <v>39883</v>
      </c>
      <c r="C5546" s="110">
        <v>2009</v>
      </c>
      <c r="D5546" s="111" t="s">
        <v>224</v>
      </c>
      <c r="E5546" s="111">
        <v>2</v>
      </c>
      <c r="F5546" s="111">
        <v>11</v>
      </c>
      <c r="G5546" s="111" t="s">
        <v>278</v>
      </c>
      <c r="H5546" s="112">
        <v>34511</v>
      </c>
    </row>
    <row r="5547" spans="1:8" ht="15">
      <c r="A5547" s="108" t="s">
        <v>1194</v>
      </c>
      <c r="B5547" s="109">
        <v>39884</v>
      </c>
      <c r="C5547" s="110">
        <v>2009</v>
      </c>
      <c r="D5547" s="111" t="s">
        <v>224</v>
      </c>
      <c r="E5547" s="111">
        <v>2</v>
      </c>
      <c r="F5547" s="111">
        <v>12</v>
      </c>
      <c r="G5547" s="111" t="s">
        <v>279</v>
      </c>
      <c r="H5547" s="112">
        <v>37466</v>
      </c>
    </row>
    <row r="5548" spans="1:8" ht="15">
      <c r="A5548" s="108" t="s">
        <v>1194</v>
      </c>
      <c r="B5548" s="109">
        <v>39885</v>
      </c>
      <c r="C5548" s="110">
        <v>2009</v>
      </c>
      <c r="D5548" s="111" t="s">
        <v>224</v>
      </c>
      <c r="E5548" s="111">
        <v>2</v>
      </c>
      <c r="F5548" s="111">
        <v>13</v>
      </c>
      <c r="G5548" s="111" t="s">
        <v>280</v>
      </c>
      <c r="H5548" s="112">
        <v>70038</v>
      </c>
    </row>
    <row r="5549" spans="1:8" ht="15">
      <c r="A5549" s="108" t="s">
        <v>1194</v>
      </c>
      <c r="B5549" s="109">
        <v>39886</v>
      </c>
      <c r="C5549" s="110">
        <v>2009</v>
      </c>
      <c r="D5549" s="111" t="s">
        <v>224</v>
      </c>
      <c r="E5549" s="111">
        <v>2</v>
      </c>
      <c r="F5549" s="111">
        <v>14</v>
      </c>
      <c r="G5549" s="111" t="s">
        <v>281</v>
      </c>
      <c r="H5549" s="112">
        <v>82687</v>
      </c>
    </row>
    <row r="5550" spans="1:8" ht="15">
      <c r="A5550" s="108" t="s">
        <v>1194</v>
      </c>
      <c r="B5550" s="109">
        <v>39887</v>
      </c>
      <c r="C5550" s="110">
        <v>2009</v>
      </c>
      <c r="D5550" s="111" t="s">
        <v>224</v>
      </c>
      <c r="E5550" s="111">
        <v>3</v>
      </c>
      <c r="F5550" s="111">
        <v>15</v>
      </c>
      <c r="G5550" s="111" t="s">
        <v>282</v>
      </c>
      <c r="H5550" s="112">
        <v>64977</v>
      </c>
    </row>
    <row r="5551" spans="1:8" ht="15">
      <c r="A5551" s="108" t="s">
        <v>1194</v>
      </c>
      <c r="B5551" s="109">
        <v>39888</v>
      </c>
      <c r="C5551" s="110">
        <v>2009</v>
      </c>
      <c r="D5551" s="111" t="s">
        <v>224</v>
      </c>
      <c r="E5551" s="111">
        <v>3</v>
      </c>
      <c r="F5551" s="111">
        <v>16</v>
      </c>
      <c r="G5551" s="111" t="s">
        <v>1343</v>
      </c>
      <c r="H5551" s="112">
        <v>58163</v>
      </c>
    </row>
    <row r="5552" spans="1:8" ht="15">
      <c r="A5552" s="108" t="s">
        <v>1194</v>
      </c>
      <c r="B5552" s="109">
        <v>39889</v>
      </c>
      <c r="C5552" s="110">
        <v>2009</v>
      </c>
      <c r="D5552" s="111" t="s">
        <v>224</v>
      </c>
      <c r="E5552" s="111">
        <v>3</v>
      </c>
      <c r="F5552" s="111">
        <v>17</v>
      </c>
      <c r="G5552" s="111" t="s">
        <v>1342</v>
      </c>
      <c r="H5552" s="112">
        <v>88578</v>
      </c>
    </row>
    <row r="5553" spans="1:8" ht="15">
      <c r="A5553" s="108" t="s">
        <v>1194</v>
      </c>
      <c r="B5553" s="109">
        <v>39890</v>
      </c>
      <c r="C5553" s="110">
        <v>2009</v>
      </c>
      <c r="D5553" s="111" t="s">
        <v>224</v>
      </c>
      <c r="E5553" s="111">
        <v>3</v>
      </c>
      <c r="F5553" s="111">
        <v>18</v>
      </c>
      <c r="G5553" s="111" t="s">
        <v>278</v>
      </c>
      <c r="H5553" s="112">
        <v>83571</v>
      </c>
    </row>
    <row r="5554" spans="1:8" ht="15">
      <c r="A5554" s="108" t="s">
        <v>1194</v>
      </c>
      <c r="B5554" s="109">
        <v>39891</v>
      </c>
      <c r="C5554" s="110">
        <v>2009</v>
      </c>
      <c r="D5554" s="111" t="s">
        <v>224</v>
      </c>
      <c r="E5554" s="111">
        <v>3</v>
      </c>
      <c r="F5554" s="111">
        <v>19</v>
      </c>
      <c r="G5554" s="111" t="s">
        <v>279</v>
      </c>
      <c r="H5554" s="112">
        <v>64009</v>
      </c>
    </row>
    <row r="5555" spans="1:8" ht="15">
      <c r="A5555" s="108" t="s">
        <v>1194</v>
      </c>
      <c r="B5555" s="109">
        <v>39892</v>
      </c>
      <c r="C5555" s="110">
        <v>2009</v>
      </c>
      <c r="D5555" s="111" t="s">
        <v>224</v>
      </c>
      <c r="E5555" s="111">
        <v>3</v>
      </c>
      <c r="F5555" s="111">
        <v>20</v>
      </c>
      <c r="G5555" s="111" t="s">
        <v>280</v>
      </c>
      <c r="H5555" s="112">
        <v>85948</v>
      </c>
    </row>
    <row r="5556" spans="1:8" ht="15">
      <c r="A5556" s="108" t="s">
        <v>1194</v>
      </c>
      <c r="B5556" s="109">
        <v>39893</v>
      </c>
      <c r="C5556" s="110">
        <v>2009</v>
      </c>
      <c r="D5556" s="111" t="s">
        <v>224</v>
      </c>
      <c r="E5556" s="111">
        <v>3</v>
      </c>
      <c r="F5556" s="111">
        <v>21</v>
      </c>
      <c r="G5556" s="111" t="s">
        <v>281</v>
      </c>
      <c r="H5556" s="112">
        <v>67550</v>
      </c>
    </row>
    <row r="5557" spans="1:8" ht="15">
      <c r="A5557" s="108" t="s">
        <v>1194</v>
      </c>
      <c r="B5557" s="109">
        <v>39894</v>
      </c>
      <c r="C5557" s="110">
        <v>2009</v>
      </c>
      <c r="D5557" s="111" t="s">
        <v>224</v>
      </c>
      <c r="E5557" s="111">
        <v>4</v>
      </c>
      <c r="F5557" s="111">
        <v>22</v>
      </c>
      <c r="G5557" s="111" t="s">
        <v>282</v>
      </c>
      <c r="H5557" s="112">
        <v>83204</v>
      </c>
    </row>
    <row r="5558" spans="1:8" ht="15">
      <c r="A5558" s="108" t="s">
        <v>1194</v>
      </c>
      <c r="B5558" s="109">
        <v>39895</v>
      </c>
      <c r="C5558" s="110">
        <v>2009</v>
      </c>
      <c r="D5558" s="111" t="s">
        <v>224</v>
      </c>
      <c r="E5558" s="111">
        <v>4</v>
      </c>
      <c r="F5558" s="111">
        <v>23</v>
      </c>
      <c r="G5558" s="111" t="s">
        <v>1343</v>
      </c>
      <c r="H5558" s="112">
        <v>47266</v>
      </c>
    </row>
    <row r="5559" spans="1:8" ht="15">
      <c r="A5559" s="108" t="s">
        <v>1194</v>
      </c>
      <c r="B5559" s="109">
        <v>39896</v>
      </c>
      <c r="C5559" s="110">
        <v>2009</v>
      </c>
      <c r="D5559" s="111" t="s">
        <v>224</v>
      </c>
      <c r="E5559" s="111">
        <v>4</v>
      </c>
      <c r="F5559" s="111">
        <v>24</v>
      </c>
      <c r="G5559" s="111" t="s">
        <v>1342</v>
      </c>
      <c r="H5559" s="112">
        <v>61474</v>
      </c>
    </row>
    <row r="5560" spans="1:8" ht="15">
      <c r="A5560" s="108" t="s">
        <v>1194</v>
      </c>
      <c r="B5560" s="109">
        <v>39897</v>
      </c>
      <c r="C5560" s="110">
        <v>2009</v>
      </c>
      <c r="D5560" s="111" t="s">
        <v>224</v>
      </c>
      <c r="E5560" s="111">
        <v>4</v>
      </c>
      <c r="F5560" s="111">
        <v>25</v>
      </c>
      <c r="G5560" s="111" t="s">
        <v>278</v>
      </c>
      <c r="H5560" s="112">
        <v>56944</v>
      </c>
    </row>
    <row r="5561" spans="1:8" ht="15">
      <c r="A5561" s="108" t="s">
        <v>1194</v>
      </c>
      <c r="B5561" s="109">
        <v>39898</v>
      </c>
      <c r="C5561" s="110">
        <v>2009</v>
      </c>
      <c r="D5561" s="111" t="s">
        <v>224</v>
      </c>
      <c r="E5561" s="111">
        <v>4</v>
      </c>
      <c r="F5561" s="111">
        <v>26</v>
      </c>
      <c r="G5561" s="111" t="s">
        <v>279</v>
      </c>
      <c r="H5561" s="112">
        <v>59214</v>
      </c>
    </row>
    <row r="5562" spans="1:8" ht="15">
      <c r="A5562" s="108" t="s">
        <v>1194</v>
      </c>
      <c r="B5562" s="109">
        <v>39899</v>
      </c>
      <c r="C5562" s="110">
        <v>2009</v>
      </c>
      <c r="D5562" s="111" t="s">
        <v>224</v>
      </c>
      <c r="E5562" s="111">
        <v>4</v>
      </c>
      <c r="F5562" s="111">
        <v>27</v>
      </c>
      <c r="G5562" s="111" t="s">
        <v>280</v>
      </c>
      <c r="H5562" s="112">
        <v>39693</v>
      </c>
    </row>
    <row r="5563" spans="1:8" ht="15">
      <c r="A5563" s="108" t="s">
        <v>1194</v>
      </c>
      <c r="B5563" s="109">
        <v>39900</v>
      </c>
      <c r="C5563" s="110">
        <v>2009</v>
      </c>
      <c r="D5563" s="111" t="s">
        <v>224</v>
      </c>
      <c r="E5563" s="111">
        <v>4</v>
      </c>
      <c r="F5563" s="111">
        <v>28</v>
      </c>
      <c r="G5563" s="111" t="s">
        <v>281</v>
      </c>
      <c r="H5563" s="112">
        <v>82028</v>
      </c>
    </row>
    <row r="5564" spans="1:8" ht="15">
      <c r="A5564" s="108" t="s">
        <v>1194</v>
      </c>
      <c r="B5564" s="109">
        <v>39901</v>
      </c>
      <c r="C5564" s="110">
        <v>2009</v>
      </c>
      <c r="D5564" s="111" t="s">
        <v>224</v>
      </c>
      <c r="E5564" s="111">
        <v>5</v>
      </c>
      <c r="F5564" s="111">
        <v>29</v>
      </c>
      <c r="G5564" s="111" t="s">
        <v>282</v>
      </c>
      <c r="H5564" s="112">
        <v>55792</v>
      </c>
    </row>
    <row r="5565" spans="1:8" ht="15">
      <c r="A5565" s="108" t="s">
        <v>1194</v>
      </c>
      <c r="B5565" s="109">
        <v>39902</v>
      </c>
      <c r="C5565" s="110">
        <v>2009</v>
      </c>
      <c r="D5565" s="111" t="s">
        <v>224</v>
      </c>
      <c r="E5565" s="111">
        <v>5</v>
      </c>
      <c r="F5565" s="111">
        <v>30</v>
      </c>
      <c r="G5565" s="111" t="s">
        <v>1343</v>
      </c>
      <c r="H5565" s="112">
        <v>37675</v>
      </c>
    </row>
    <row r="5566" spans="1:8" ht="15">
      <c r="A5566" s="108" t="s">
        <v>1194</v>
      </c>
      <c r="B5566" s="109">
        <v>39903</v>
      </c>
      <c r="C5566" s="110">
        <v>2009</v>
      </c>
      <c r="D5566" s="111" t="s">
        <v>224</v>
      </c>
      <c r="E5566" s="111">
        <v>5</v>
      </c>
      <c r="F5566" s="111">
        <v>31</v>
      </c>
      <c r="G5566" s="111" t="s">
        <v>1342</v>
      </c>
      <c r="H5566" s="112">
        <v>76156</v>
      </c>
    </row>
    <row r="5567" spans="1:8" ht="15">
      <c r="A5567" s="108" t="s">
        <v>1194</v>
      </c>
      <c r="B5567" s="109">
        <v>39904</v>
      </c>
      <c r="C5567" s="110">
        <v>2009</v>
      </c>
      <c r="D5567" s="111" t="s">
        <v>225</v>
      </c>
      <c r="E5567" s="111">
        <v>1</v>
      </c>
      <c r="F5567" s="111">
        <v>1</v>
      </c>
      <c r="G5567" s="111" t="s">
        <v>278</v>
      </c>
      <c r="H5567" s="112">
        <v>52457</v>
      </c>
    </row>
    <row r="5568" spans="1:8" ht="15">
      <c r="A5568" s="108" t="s">
        <v>1194</v>
      </c>
      <c r="B5568" s="109">
        <v>39905</v>
      </c>
      <c r="C5568" s="110">
        <v>2009</v>
      </c>
      <c r="D5568" s="111" t="s">
        <v>225</v>
      </c>
      <c r="E5568" s="111">
        <v>1</v>
      </c>
      <c r="F5568" s="111">
        <v>2</v>
      </c>
      <c r="G5568" s="111" t="s">
        <v>279</v>
      </c>
      <c r="H5568" s="112">
        <v>88602</v>
      </c>
    </row>
    <row r="5569" spans="1:8" ht="15">
      <c r="A5569" s="108" t="s">
        <v>1194</v>
      </c>
      <c r="B5569" s="109">
        <v>39906</v>
      </c>
      <c r="C5569" s="110">
        <v>2009</v>
      </c>
      <c r="D5569" s="111" t="s">
        <v>225</v>
      </c>
      <c r="E5569" s="111">
        <v>1</v>
      </c>
      <c r="F5569" s="111">
        <v>3</v>
      </c>
      <c r="G5569" s="111" t="s">
        <v>280</v>
      </c>
      <c r="H5569" s="112">
        <v>42684</v>
      </c>
    </row>
    <row r="5570" spans="1:8" ht="15">
      <c r="A5570" s="108" t="s">
        <v>1194</v>
      </c>
      <c r="B5570" s="109">
        <v>39907</v>
      </c>
      <c r="C5570" s="110">
        <v>2009</v>
      </c>
      <c r="D5570" s="111" t="s">
        <v>225</v>
      </c>
      <c r="E5570" s="111">
        <v>1</v>
      </c>
      <c r="F5570" s="111">
        <v>4</v>
      </c>
      <c r="G5570" s="111" t="s">
        <v>281</v>
      </c>
      <c r="H5570" s="112">
        <v>67731</v>
      </c>
    </row>
    <row r="5571" spans="1:8" ht="15">
      <c r="A5571" s="108" t="s">
        <v>1194</v>
      </c>
      <c r="B5571" s="109">
        <v>39908</v>
      </c>
      <c r="C5571" s="110">
        <v>2009</v>
      </c>
      <c r="D5571" s="111" t="s">
        <v>225</v>
      </c>
      <c r="E5571" s="111">
        <v>1</v>
      </c>
      <c r="F5571" s="111">
        <v>5</v>
      </c>
      <c r="G5571" s="111" t="s">
        <v>282</v>
      </c>
      <c r="H5571" s="112">
        <v>24914</v>
      </c>
    </row>
    <row r="5572" spans="1:8" ht="15">
      <c r="A5572" s="108" t="s">
        <v>1194</v>
      </c>
      <c r="B5572" s="109">
        <v>39909</v>
      </c>
      <c r="C5572" s="110">
        <v>2009</v>
      </c>
      <c r="D5572" s="111" t="s">
        <v>225</v>
      </c>
      <c r="E5572" s="111">
        <v>1</v>
      </c>
      <c r="F5572" s="111">
        <v>6</v>
      </c>
      <c r="G5572" s="111" t="s">
        <v>1343</v>
      </c>
      <c r="H5572" s="112">
        <v>59658</v>
      </c>
    </row>
    <row r="5573" spans="1:8" ht="15">
      <c r="A5573" s="108" t="s">
        <v>1194</v>
      </c>
      <c r="B5573" s="109">
        <v>39910</v>
      </c>
      <c r="C5573" s="110">
        <v>2009</v>
      </c>
      <c r="D5573" s="111" t="s">
        <v>225</v>
      </c>
      <c r="E5573" s="111">
        <v>1</v>
      </c>
      <c r="F5573" s="111">
        <v>7</v>
      </c>
      <c r="G5573" s="111" t="s">
        <v>1342</v>
      </c>
      <c r="H5573" s="112">
        <v>20049</v>
      </c>
    </row>
    <row r="5574" spans="1:8" ht="15">
      <c r="A5574" s="108" t="s">
        <v>1194</v>
      </c>
      <c r="B5574" s="109">
        <v>39911</v>
      </c>
      <c r="C5574" s="110">
        <v>2009</v>
      </c>
      <c r="D5574" s="111" t="s">
        <v>225</v>
      </c>
      <c r="E5574" s="111">
        <v>2</v>
      </c>
      <c r="F5574" s="111">
        <v>8</v>
      </c>
      <c r="G5574" s="111" t="s">
        <v>278</v>
      </c>
      <c r="H5574" s="112">
        <v>53959</v>
      </c>
    </row>
    <row r="5575" spans="1:8" ht="15">
      <c r="A5575" s="108" t="s">
        <v>1194</v>
      </c>
      <c r="B5575" s="109">
        <v>39912</v>
      </c>
      <c r="C5575" s="110">
        <v>2009</v>
      </c>
      <c r="D5575" s="111" t="s">
        <v>225</v>
      </c>
      <c r="E5575" s="111">
        <v>2</v>
      </c>
      <c r="F5575" s="111">
        <v>9</v>
      </c>
      <c r="G5575" s="111" t="s">
        <v>279</v>
      </c>
      <c r="H5575" s="112">
        <v>15595</v>
      </c>
    </row>
    <row r="5576" spans="1:8" ht="15">
      <c r="A5576" s="108" t="s">
        <v>1194</v>
      </c>
      <c r="B5576" s="109">
        <v>39913</v>
      </c>
      <c r="C5576" s="110">
        <v>2009</v>
      </c>
      <c r="D5576" s="111" t="s">
        <v>225</v>
      </c>
      <c r="E5576" s="111">
        <v>2</v>
      </c>
      <c r="F5576" s="111">
        <v>10</v>
      </c>
      <c r="G5576" s="111" t="s">
        <v>280</v>
      </c>
      <c r="H5576" s="112">
        <v>16603</v>
      </c>
    </row>
    <row r="5577" spans="1:8" ht="15">
      <c r="A5577" s="108" t="s">
        <v>1194</v>
      </c>
      <c r="B5577" s="109">
        <v>39914</v>
      </c>
      <c r="C5577" s="110">
        <v>2009</v>
      </c>
      <c r="D5577" s="111" t="s">
        <v>225</v>
      </c>
      <c r="E5577" s="111">
        <v>2</v>
      </c>
      <c r="F5577" s="111">
        <v>11</v>
      </c>
      <c r="G5577" s="111" t="s">
        <v>281</v>
      </c>
      <c r="H5577" s="112">
        <v>51792</v>
      </c>
    </row>
    <row r="5578" spans="1:8" ht="15">
      <c r="A5578" s="108" t="s">
        <v>1194</v>
      </c>
      <c r="B5578" s="109">
        <v>39915</v>
      </c>
      <c r="C5578" s="110">
        <v>2009</v>
      </c>
      <c r="D5578" s="111" t="s">
        <v>225</v>
      </c>
      <c r="E5578" s="111">
        <v>2</v>
      </c>
      <c r="F5578" s="111">
        <v>12</v>
      </c>
      <c r="G5578" s="111" t="s">
        <v>282</v>
      </c>
      <c r="H5578" s="112">
        <v>39036</v>
      </c>
    </row>
    <row r="5579" spans="1:8" ht="15">
      <c r="A5579" s="108" t="s">
        <v>1194</v>
      </c>
      <c r="B5579" s="109">
        <v>39916</v>
      </c>
      <c r="C5579" s="110">
        <v>2009</v>
      </c>
      <c r="D5579" s="111" t="s">
        <v>225</v>
      </c>
      <c r="E5579" s="111">
        <v>2</v>
      </c>
      <c r="F5579" s="111">
        <v>13</v>
      </c>
      <c r="G5579" s="111" t="s">
        <v>1343</v>
      </c>
      <c r="H5579" s="112">
        <v>25967</v>
      </c>
    </row>
    <row r="5580" spans="1:8" ht="15">
      <c r="A5580" s="108" t="s">
        <v>1194</v>
      </c>
      <c r="B5580" s="109">
        <v>39917</v>
      </c>
      <c r="C5580" s="110">
        <v>2009</v>
      </c>
      <c r="D5580" s="111" t="s">
        <v>225</v>
      </c>
      <c r="E5580" s="111">
        <v>2</v>
      </c>
      <c r="F5580" s="111">
        <v>14</v>
      </c>
      <c r="G5580" s="111" t="s">
        <v>1342</v>
      </c>
      <c r="H5580" s="112">
        <v>46616</v>
      </c>
    </row>
    <row r="5581" spans="1:8" ht="15">
      <c r="A5581" s="108" t="s">
        <v>1194</v>
      </c>
      <c r="B5581" s="109">
        <v>39918</v>
      </c>
      <c r="C5581" s="110">
        <v>2009</v>
      </c>
      <c r="D5581" s="111" t="s">
        <v>225</v>
      </c>
      <c r="E5581" s="111">
        <v>3</v>
      </c>
      <c r="F5581" s="111">
        <v>15</v>
      </c>
      <c r="G5581" s="111" t="s">
        <v>278</v>
      </c>
      <c r="H5581" s="112">
        <v>71811</v>
      </c>
    </row>
    <row r="5582" spans="1:8" ht="15">
      <c r="A5582" s="108" t="s">
        <v>1194</v>
      </c>
      <c r="B5582" s="109">
        <v>39919</v>
      </c>
      <c r="C5582" s="110">
        <v>2009</v>
      </c>
      <c r="D5582" s="111" t="s">
        <v>225</v>
      </c>
      <c r="E5582" s="111">
        <v>3</v>
      </c>
      <c r="F5582" s="111">
        <v>16</v>
      </c>
      <c r="G5582" s="111" t="s">
        <v>279</v>
      </c>
      <c r="H5582" s="112">
        <v>29186</v>
      </c>
    </row>
    <row r="5583" spans="1:8" ht="15">
      <c r="A5583" s="108" t="s">
        <v>1194</v>
      </c>
      <c r="B5583" s="109">
        <v>39920</v>
      </c>
      <c r="C5583" s="110">
        <v>2009</v>
      </c>
      <c r="D5583" s="111" t="s">
        <v>225</v>
      </c>
      <c r="E5583" s="111">
        <v>3</v>
      </c>
      <c r="F5583" s="111">
        <v>17</v>
      </c>
      <c r="G5583" s="111" t="s">
        <v>280</v>
      </c>
      <c r="H5583" s="112">
        <v>14281</v>
      </c>
    </row>
    <row r="5584" spans="1:8" ht="15">
      <c r="A5584" s="108" t="s">
        <v>1194</v>
      </c>
      <c r="B5584" s="109">
        <v>39921</v>
      </c>
      <c r="C5584" s="110">
        <v>2009</v>
      </c>
      <c r="D5584" s="111" t="s">
        <v>225</v>
      </c>
      <c r="E5584" s="111">
        <v>3</v>
      </c>
      <c r="F5584" s="111">
        <v>18</v>
      </c>
      <c r="G5584" s="111" t="s">
        <v>281</v>
      </c>
      <c r="H5584" s="112">
        <v>57788</v>
      </c>
    </row>
    <row r="5585" spans="1:8" ht="15">
      <c r="A5585" s="108" t="s">
        <v>1194</v>
      </c>
      <c r="B5585" s="109">
        <v>39922</v>
      </c>
      <c r="C5585" s="110">
        <v>2009</v>
      </c>
      <c r="D5585" s="111" t="s">
        <v>225</v>
      </c>
      <c r="E5585" s="111">
        <v>3</v>
      </c>
      <c r="F5585" s="111">
        <v>19</v>
      </c>
      <c r="G5585" s="111" t="s">
        <v>282</v>
      </c>
      <c r="H5585" s="112">
        <v>20368</v>
      </c>
    </row>
    <row r="5586" spans="1:8" ht="15">
      <c r="A5586" s="108" t="s">
        <v>1194</v>
      </c>
      <c r="B5586" s="109">
        <v>39923</v>
      </c>
      <c r="C5586" s="110">
        <v>2009</v>
      </c>
      <c r="D5586" s="111" t="s">
        <v>225</v>
      </c>
      <c r="E5586" s="111">
        <v>3</v>
      </c>
      <c r="F5586" s="111">
        <v>20</v>
      </c>
      <c r="G5586" s="111" t="s">
        <v>1343</v>
      </c>
      <c r="H5586" s="112">
        <v>66107</v>
      </c>
    </row>
    <row r="5587" spans="1:8" ht="15">
      <c r="A5587" s="108" t="s">
        <v>1194</v>
      </c>
      <c r="B5587" s="109">
        <v>39924</v>
      </c>
      <c r="C5587" s="110">
        <v>2009</v>
      </c>
      <c r="D5587" s="111" t="s">
        <v>225</v>
      </c>
      <c r="E5587" s="111">
        <v>3</v>
      </c>
      <c r="F5587" s="111">
        <v>21</v>
      </c>
      <c r="G5587" s="111" t="s">
        <v>1342</v>
      </c>
      <c r="H5587" s="112">
        <v>58508</v>
      </c>
    </row>
    <row r="5588" spans="1:8" ht="15">
      <c r="A5588" s="108" t="s">
        <v>1194</v>
      </c>
      <c r="B5588" s="109">
        <v>39925</v>
      </c>
      <c r="C5588" s="110">
        <v>2009</v>
      </c>
      <c r="D5588" s="111" t="s">
        <v>225</v>
      </c>
      <c r="E5588" s="111">
        <v>4</v>
      </c>
      <c r="F5588" s="111">
        <v>22</v>
      </c>
      <c r="G5588" s="111" t="s">
        <v>278</v>
      </c>
      <c r="H5588" s="112">
        <v>44347</v>
      </c>
    </row>
    <row r="5589" spans="1:8" ht="15">
      <c r="A5589" s="108" t="s">
        <v>1194</v>
      </c>
      <c r="B5589" s="109">
        <v>39926</v>
      </c>
      <c r="C5589" s="110">
        <v>2009</v>
      </c>
      <c r="D5589" s="111" t="s">
        <v>225</v>
      </c>
      <c r="E5589" s="111">
        <v>4</v>
      </c>
      <c r="F5589" s="111">
        <v>23</v>
      </c>
      <c r="G5589" s="111" t="s">
        <v>279</v>
      </c>
      <c r="H5589" s="112">
        <v>36749</v>
      </c>
    </row>
    <row r="5590" spans="1:8" ht="15">
      <c r="A5590" s="108" t="s">
        <v>1194</v>
      </c>
      <c r="B5590" s="109">
        <v>39927</v>
      </c>
      <c r="C5590" s="110">
        <v>2009</v>
      </c>
      <c r="D5590" s="111" t="s">
        <v>225</v>
      </c>
      <c r="E5590" s="111">
        <v>4</v>
      </c>
      <c r="F5590" s="111">
        <v>24</v>
      </c>
      <c r="G5590" s="111" t="s">
        <v>280</v>
      </c>
      <c r="H5590" s="112">
        <v>34519</v>
      </c>
    </row>
    <row r="5591" spans="1:8" ht="15">
      <c r="A5591" s="108" t="s">
        <v>1194</v>
      </c>
      <c r="B5591" s="109">
        <v>39928</v>
      </c>
      <c r="C5591" s="110">
        <v>2009</v>
      </c>
      <c r="D5591" s="111" t="s">
        <v>225</v>
      </c>
      <c r="E5591" s="111">
        <v>4</v>
      </c>
      <c r="F5591" s="111">
        <v>25</v>
      </c>
      <c r="G5591" s="111" t="s">
        <v>281</v>
      </c>
      <c r="H5591" s="112">
        <v>38778</v>
      </c>
    </row>
    <row r="5592" spans="1:8" ht="15">
      <c r="A5592" s="108" t="s">
        <v>1194</v>
      </c>
      <c r="B5592" s="109">
        <v>39929</v>
      </c>
      <c r="C5592" s="110">
        <v>2009</v>
      </c>
      <c r="D5592" s="111" t="s">
        <v>225</v>
      </c>
      <c r="E5592" s="111">
        <v>4</v>
      </c>
      <c r="F5592" s="111">
        <v>26</v>
      </c>
      <c r="G5592" s="111" t="s">
        <v>282</v>
      </c>
      <c r="H5592" s="112">
        <v>19083</v>
      </c>
    </row>
    <row r="5593" spans="1:8" ht="15">
      <c r="A5593" s="108" t="s">
        <v>1194</v>
      </c>
      <c r="B5593" s="109">
        <v>39930</v>
      </c>
      <c r="C5593" s="110">
        <v>2009</v>
      </c>
      <c r="D5593" s="111" t="s">
        <v>225</v>
      </c>
      <c r="E5593" s="111">
        <v>4</v>
      </c>
      <c r="F5593" s="111">
        <v>27</v>
      </c>
      <c r="G5593" s="111" t="s">
        <v>1343</v>
      </c>
      <c r="H5593" s="112">
        <v>60351</v>
      </c>
    </row>
    <row r="5594" spans="1:8" ht="15">
      <c r="A5594" s="108" t="s">
        <v>1194</v>
      </c>
      <c r="B5594" s="109">
        <v>39931</v>
      </c>
      <c r="C5594" s="110">
        <v>2009</v>
      </c>
      <c r="D5594" s="111" t="s">
        <v>225</v>
      </c>
      <c r="E5594" s="111">
        <v>4</v>
      </c>
      <c r="F5594" s="111">
        <v>28</v>
      </c>
      <c r="G5594" s="111" t="s">
        <v>1342</v>
      </c>
      <c r="H5594" s="112">
        <v>44621</v>
      </c>
    </row>
    <row r="5595" spans="1:8" ht="15">
      <c r="A5595" s="108" t="s">
        <v>1194</v>
      </c>
      <c r="B5595" s="109">
        <v>39932</v>
      </c>
      <c r="C5595" s="110">
        <v>2009</v>
      </c>
      <c r="D5595" s="111" t="s">
        <v>225</v>
      </c>
      <c r="E5595" s="111">
        <v>5</v>
      </c>
      <c r="F5595" s="111">
        <v>29</v>
      </c>
      <c r="G5595" s="111" t="s">
        <v>278</v>
      </c>
      <c r="H5595" s="112">
        <v>82120</v>
      </c>
    </row>
    <row r="5596" spans="1:8" ht="15">
      <c r="A5596" s="108" t="s">
        <v>1194</v>
      </c>
      <c r="B5596" s="109">
        <v>39933</v>
      </c>
      <c r="C5596" s="110">
        <v>2009</v>
      </c>
      <c r="D5596" s="111" t="s">
        <v>225</v>
      </c>
      <c r="E5596" s="111">
        <v>5</v>
      </c>
      <c r="F5596" s="111">
        <v>30</v>
      </c>
      <c r="G5596" s="111" t="s">
        <v>279</v>
      </c>
      <c r="H5596" s="112">
        <v>63865</v>
      </c>
    </row>
    <row r="5597" spans="1:8" ht="15">
      <c r="A5597" s="108" t="s">
        <v>1194</v>
      </c>
      <c r="B5597" s="109">
        <v>39934</v>
      </c>
      <c r="C5597" s="110">
        <v>2009</v>
      </c>
      <c r="D5597" s="111" t="s">
        <v>226</v>
      </c>
      <c r="E5597" s="111">
        <v>1</v>
      </c>
      <c r="F5597" s="111">
        <v>1</v>
      </c>
      <c r="G5597" s="111" t="s">
        <v>280</v>
      </c>
      <c r="H5597" s="112">
        <v>32576</v>
      </c>
    </row>
    <row r="5598" spans="1:8" ht="15">
      <c r="A5598" s="108" t="s">
        <v>1194</v>
      </c>
      <c r="B5598" s="109">
        <v>39935</v>
      </c>
      <c r="C5598" s="110">
        <v>2009</v>
      </c>
      <c r="D5598" s="111" t="s">
        <v>226</v>
      </c>
      <c r="E5598" s="111">
        <v>1</v>
      </c>
      <c r="F5598" s="111">
        <v>2</v>
      </c>
      <c r="G5598" s="111" t="s">
        <v>281</v>
      </c>
      <c r="H5598" s="112">
        <v>69913</v>
      </c>
    </row>
    <row r="5599" spans="1:8" ht="15">
      <c r="A5599" s="108" t="s">
        <v>1194</v>
      </c>
      <c r="B5599" s="109">
        <v>39936</v>
      </c>
      <c r="C5599" s="110">
        <v>2009</v>
      </c>
      <c r="D5599" s="111" t="s">
        <v>226</v>
      </c>
      <c r="E5599" s="111">
        <v>1</v>
      </c>
      <c r="F5599" s="111">
        <v>3</v>
      </c>
      <c r="G5599" s="111" t="s">
        <v>282</v>
      </c>
      <c r="H5599" s="112">
        <v>35680</v>
      </c>
    </row>
    <row r="5600" spans="1:8" ht="15">
      <c r="A5600" s="108" t="s">
        <v>1194</v>
      </c>
      <c r="B5600" s="109">
        <v>39937</v>
      </c>
      <c r="C5600" s="110">
        <v>2009</v>
      </c>
      <c r="D5600" s="111" t="s">
        <v>226</v>
      </c>
      <c r="E5600" s="111">
        <v>1</v>
      </c>
      <c r="F5600" s="111">
        <v>4</v>
      </c>
      <c r="G5600" s="111" t="s">
        <v>1343</v>
      </c>
      <c r="H5600" s="112">
        <v>39972</v>
      </c>
    </row>
    <row r="5601" spans="1:8" ht="15">
      <c r="A5601" s="108" t="s">
        <v>1194</v>
      </c>
      <c r="B5601" s="109">
        <v>39938</v>
      </c>
      <c r="C5601" s="110">
        <v>2009</v>
      </c>
      <c r="D5601" s="111" t="s">
        <v>226</v>
      </c>
      <c r="E5601" s="111">
        <v>1</v>
      </c>
      <c r="F5601" s="111">
        <v>5</v>
      </c>
      <c r="G5601" s="111" t="s">
        <v>1342</v>
      </c>
      <c r="H5601" s="112">
        <v>76297</v>
      </c>
    </row>
    <row r="5602" spans="1:8" ht="15">
      <c r="A5602" s="108" t="s">
        <v>1194</v>
      </c>
      <c r="B5602" s="109">
        <v>39939</v>
      </c>
      <c r="C5602" s="110">
        <v>2009</v>
      </c>
      <c r="D5602" s="111" t="s">
        <v>226</v>
      </c>
      <c r="E5602" s="111">
        <v>1</v>
      </c>
      <c r="F5602" s="111">
        <v>6</v>
      </c>
      <c r="G5602" s="111" t="s">
        <v>278</v>
      </c>
      <c r="H5602" s="112">
        <v>73749</v>
      </c>
    </row>
    <row r="5603" spans="1:8" ht="15">
      <c r="A5603" s="108" t="s">
        <v>1194</v>
      </c>
      <c r="B5603" s="109">
        <v>39940</v>
      </c>
      <c r="C5603" s="110">
        <v>2009</v>
      </c>
      <c r="D5603" s="111" t="s">
        <v>226</v>
      </c>
      <c r="E5603" s="111">
        <v>1</v>
      </c>
      <c r="F5603" s="111">
        <v>7</v>
      </c>
      <c r="G5603" s="111" t="s">
        <v>279</v>
      </c>
      <c r="H5603" s="112">
        <v>52207</v>
      </c>
    </row>
    <row r="5604" spans="1:8" ht="15">
      <c r="A5604" s="108" t="s">
        <v>1194</v>
      </c>
      <c r="B5604" s="109">
        <v>39941</v>
      </c>
      <c r="C5604" s="110">
        <v>2009</v>
      </c>
      <c r="D5604" s="111" t="s">
        <v>226</v>
      </c>
      <c r="E5604" s="111">
        <v>2</v>
      </c>
      <c r="F5604" s="111">
        <v>8</v>
      </c>
      <c r="G5604" s="111" t="s">
        <v>280</v>
      </c>
      <c r="H5604" s="112">
        <v>43959</v>
      </c>
    </row>
    <row r="5605" spans="1:8" ht="15">
      <c r="A5605" s="108" t="s">
        <v>1194</v>
      </c>
      <c r="B5605" s="109">
        <v>39942</v>
      </c>
      <c r="C5605" s="110">
        <v>2009</v>
      </c>
      <c r="D5605" s="111" t="s">
        <v>226</v>
      </c>
      <c r="E5605" s="111">
        <v>2</v>
      </c>
      <c r="F5605" s="111">
        <v>9</v>
      </c>
      <c r="G5605" s="111" t="s">
        <v>281</v>
      </c>
      <c r="H5605" s="112">
        <v>30420</v>
      </c>
    </row>
    <row r="5606" spans="1:8" ht="15">
      <c r="A5606" s="108" t="s">
        <v>1194</v>
      </c>
      <c r="B5606" s="109">
        <v>39943</v>
      </c>
      <c r="C5606" s="110">
        <v>2009</v>
      </c>
      <c r="D5606" s="111" t="s">
        <v>226</v>
      </c>
      <c r="E5606" s="111">
        <v>2</v>
      </c>
      <c r="F5606" s="111">
        <v>10</v>
      </c>
      <c r="G5606" s="111" t="s">
        <v>282</v>
      </c>
      <c r="H5606" s="112">
        <v>37531</v>
      </c>
    </row>
    <row r="5607" spans="1:8" ht="15">
      <c r="A5607" s="108" t="s">
        <v>1194</v>
      </c>
      <c r="B5607" s="109">
        <v>39944</v>
      </c>
      <c r="C5607" s="110">
        <v>2009</v>
      </c>
      <c r="D5607" s="111" t="s">
        <v>226</v>
      </c>
      <c r="E5607" s="111">
        <v>2</v>
      </c>
      <c r="F5607" s="111">
        <v>11</v>
      </c>
      <c r="G5607" s="111" t="s">
        <v>1343</v>
      </c>
      <c r="H5607" s="112">
        <v>80173</v>
      </c>
    </row>
    <row r="5608" spans="1:8" ht="15">
      <c r="A5608" s="108" t="s">
        <v>1194</v>
      </c>
      <c r="B5608" s="109">
        <v>39945</v>
      </c>
      <c r="C5608" s="110">
        <v>2009</v>
      </c>
      <c r="D5608" s="111" t="s">
        <v>226</v>
      </c>
      <c r="E5608" s="111">
        <v>2</v>
      </c>
      <c r="F5608" s="111">
        <v>12</v>
      </c>
      <c r="G5608" s="111" t="s">
        <v>1342</v>
      </c>
      <c r="H5608" s="112">
        <v>24209</v>
      </c>
    </row>
    <row r="5609" spans="1:8" ht="15">
      <c r="A5609" s="108" t="s">
        <v>1194</v>
      </c>
      <c r="B5609" s="109">
        <v>39946</v>
      </c>
      <c r="C5609" s="110">
        <v>2009</v>
      </c>
      <c r="D5609" s="111" t="s">
        <v>226</v>
      </c>
      <c r="E5609" s="111">
        <v>2</v>
      </c>
      <c r="F5609" s="111">
        <v>13</v>
      </c>
      <c r="G5609" s="111" t="s">
        <v>278</v>
      </c>
      <c r="H5609" s="112">
        <v>83906</v>
      </c>
    </row>
    <row r="5610" spans="1:8" ht="15">
      <c r="A5610" s="108" t="s">
        <v>1194</v>
      </c>
      <c r="B5610" s="109">
        <v>39947</v>
      </c>
      <c r="C5610" s="110">
        <v>2009</v>
      </c>
      <c r="D5610" s="111" t="s">
        <v>226</v>
      </c>
      <c r="E5610" s="111">
        <v>2</v>
      </c>
      <c r="F5610" s="111">
        <v>14</v>
      </c>
      <c r="G5610" s="111" t="s">
        <v>279</v>
      </c>
      <c r="H5610" s="112">
        <v>65530</v>
      </c>
    </row>
    <row r="5611" spans="1:8" ht="15">
      <c r="A5611" s="108" t="s">
        <v>1194</v>
      </c>
      <c r="B5611" s="109">
        <v>39948</v>
      </c>
      <c r="C5611" s="110">
        <v>2009</v>
      </c>
      <c r="D5611" s="111" t="s">
        <v>226</v>
      </c>
      <c r="E5611" s="111">
        <v>3</v>
      </c>
      <c r="F5611" s="111">
        <v>15</v>
      </c>
      <c r="G5611" s="111" t="s">
        <v>280</v>
      </c>
      <c r="H5611" s="112">
        <v>63654</v>
      </c>
    </row>
    <row r="5612" spans="1:8" ht="15">
      <c r="A5612" s="108" t="s">
        <v>1194</v>
      </c>
      <c r="B5612" s="109">
        <v>39949</v>
      </c>
      <c r="C5612" s="110">
        <v>2009</v>
      </c>
      <c r="D5612" s="111" t="s">
        <v>226</v>
      </c>
      <c r="E5612" s="111">
        <v>3</v>
      </c>
      <c r="F5612" s="111">
        <v>16</v>
      </c>
      <c r="G5612" s="111" t="s">
        <v>281</v>
      </c>
      <c r="H5612" s="112">
        <v>28617</v>
      </c>
    </row>
    <row r="5613" spans="1:8" ht="15">
      <c r="A5613" s="108" t="s">
        <v>1194</v>
      </c>
      <c r="B5613" s="109">
        <v>39950</v>
      </c>
      <c r="C5613" s="110">
        <v>2009</v>
      </c>
      <c r="D5613" s="111" t="s">
        <v>226</v>
      </c>
      <c r="E5613" s="111">
        <v>3</v>
      </c>
      <c r="F5613" s="111">
        <v>17</v>
      </c>
      <c r="G5613" s="111" t="s">
        <v>282</v>
      </c>
      <c r="H5613" s="112">
        <v>36717</v>
      </c>
    </row>
    <row r="5614" spans="1:8" ht="15">
      <c r="A5614" s="108" t="s">
        <v>1194</v>
      </c>
      <c r="B5614" s="109">
        <v>39951</v>
      </c>
      <c r="C5614" s="110">
        <v>2009</v>
      </c>
      <c r="D5614" s="111" t="s">
        <v>226</v>
      </c>
      <c r="E5614" s="111">
        <v>3</v>
      </c>
      <c r="F5614" s="111">
        <v>18</v>
      </c>
      <c r="G5614" s="111" t="s">
        <v>1343</v>
      </c>
      <c r="H5614" s="112">
        <v>63306</v>
      </c>
    </row>
    <row r="5615" spans="1:8" ht="15">
      <c r="A5615" s="108" t="s">
        <v>1194</v>
      </c>
      <c r="B5615" s="109">
        <v>39952</v>
      </c>
      <c r="C5615" s="110">
        <v>2009</v>
      </c>
      <c r="D5615" s="111" t="s">
        <v>226</v>
      </c>
      <c r="E5615" s="111">
        <v>3</v>
      </c>
      <c r="F5615" s="111">
        <v>19</v>
      </c>
      <c r="G5615" s="111" t="s">
        <v>1342</v>
      </c>
      <c r="H5615" s="112">
        <v>37267</v>
      </c>
    </row>
    <row r="5616" spans="1:8" ht="15">
      <c r="A5616" s="108" t="s">
        <v>1194</v>
      </c>
      <c r="B5616" s="109">
        <v>39953</v>
      </c>
      <c r="C5616" s="110">
        <v>2009</v>
      </c>
      <c r="D5616" s="111" t="s">
        <v>226</v>
      </c>
      <c r="E5616" s="111">
        <v>3</v>
      </c>
      <c r="F5616" s="111">
        <v>20</v>
      </c>
      <c r="G5616" s="111" t="s">
        <v>278</v>
      </c>
      <c r="H5616" s="112">
        <v>53559</v>
      </c>
    </row>
    <row r="5617" spans="1:8" ht="15">
      <c r="A5617" s="108" t="s">
        <v>1194</v>
      </c>
      <c r="B5617" s="109">
        <v>39954</v>
      </c>
      <c r="C5617" s="110">
        <v>2009</v>
      </c>
      <c r="D5617" s="111" t="s">
        <v>226</v>
      </c>
      <c r="E5617" s="111">
        <v>3</v>
      </c>
      <c r="F5617" s="111">
        <v>21</v>
      </c>
      <c r="G5617" s="111" t="s">
        <v>279</v>
      </c>
      <c r="H5617" s="112">
        <v>38923</v>
      </c>
    </row>
    <row r="5618" spans="1:8" ht="15">
      <c r="A5618" s="108" t="s">
        <v>1194</v>
      </c>
      <c r="B5618" s="109">
        <v>39955</v>
      </c>
      <c r="C5618" s="110">
        <v>2009</v>
      </c>
      <c r="D5618" s="111" t="s">
        <v>226</v>
      </c>
      <c r="E5618" s="111">
        <v>4</v>
      </c>
      <c r="F5618" s="111">
        <v>22</v>
      </c>
      <c r="G5618" s="111" t="s">
        <v>280</v>
      </c>
      <c r="H5618" s="112">
        <v>37068</v>
      </c>
    </row>
    <row r="5619" spans="1:8" ht="15">
      <c r="A5619" s="108" t="s">
        <v>1194</v>
      </c>
      <c r="B5619" s="109">
        <v>39956</v>
      </c>
      <c r="C5619" s="110">
        <v>2009</v>
      </c>
      <c r="D5619" s="111" t="s">
        <v>226</v>
      </c>
      <c r="E5619" s="111">
        <v>4</v>
      </c>
      <c r="F5619" s="111">
        <v>23</v>
      </c>
      <c r="G5619" s="111" t="s">
        <v>281</v>
      </c>
      <c r="H5619" s="112">
        <v>37574</v>
      </c>
    </row>
    <row r="5620" spans="1:8" ht="15">
      <c r="A5620" s="108" t="s">
        <v>1194</v>
      </c>
      <c r="B5620" s="109">
        <v>39957</v>
      </c>
      <c r="C5620" s="110">
        <v>2009</v>
      </c>
      <c r="D5620" s="111" t="s">
        <v>226</v>
      </c>
      <c r="E5620" s="111">
        <v>4</v>
      </c>
      <c r="F5620" s="111">
        <v>24</v>
      </c>
      <c r="G5620" s="111" t="s">
        <v>282</v>
      </c>
      <c r="H5620" s="112">
        <v>68708</v>
      </c>
    </row>
    <row r="5621" spans="1:8" ht="15">
      <c r="A5621" s="108" t="s">
        <v>1194</v>
      </c>
      <c r="B5621" s="109">
        <v>39958</v>
      </c>
      <c r="C5621" s="110">
        <v>2009</v>
      </c>
      <c r="D5621" s="111" t="s">
        <v>226</v>
      </c>
      <c r="E5621" s="111">
        <v>4</v>
      </c>
      <c r="F5621" s="111">
        <v>25</v>
      </c>
      <c r="G5621" s="111" t="s">
        <v>1343</v>
      </c>
      <c r="H5621" s="112">
        <v>35710</v>
      </c>
    </row>
    <row r="5622" spans="1:8" ht="15">
      <c r="A5622" s="108" t="s">
        <v>1194</v>
      </c>
      <c r="B5622" s="109">
        <v>39959</v>
      </c>
      <c r="C5622" s="110">
        <v>2009</v>
      </c>
      <c r="D5622" s="111" t="s">
        <v>226</v>
      </c>
      <c r="E5622" s="111">
        <v>4</v>
      </c>
      <c r="F5622" s="111">
        <v>26</v>
      </c>
      <c r="G5622" s="111" t="s">
        <v>1342</v>
      </c>
      <c r="H5622" s="112">
        <v>74970</v>
      </c>
    </row>
    <row r="5623" spans="1:8" ht="15">
      <c r="A5623" s="108" t="s">
        <v>1194</v>
      </c>
      <c r="B5623" s="109">
        <v>39960</v>
      </c>
      <c r="C5623" s="110">
        <v>2009</v>
      </c>
      <c r="D5623" s="111" t="s">
        <v>226</v>
      </c>
      <c r="E5623" s="111">
        <v>4</v>
      </c>
      <c r="F5623" s="111">
        <v>27</v>
      </c>
      <c r="G5623" s="111" t="s">
        <v>278</v>
      </c>
      <c r="H5623" s="112">
        <v>25208</v>
      </c>
    </row>
    <row r="5624" spans="1:8" ht="15">
      <c r="A5624" s="108" t="s">
        <v>1194</v>
      </c>
      <c r="B5624" s="109">
        <v>39961</v>
      </c>
      <c r="C5624" s="110">
        <v>2009</v>
      </c>
      <c r="D5624" s="111" t="s">
        <v>226</v>
      </c>
      <c r="E5624" s="111">
        <v>4</v>
      </c>
      <c r="F5624" s="111">
        <v>28</v>
      </c>
      <c r="G5624" s="111" t="s">
        <v>279</v>
      </c>
      <c r="H5624" s="112">
        <v>60982</v>
      </c>
    </row>
    <row r="5625" spans="1:8" ht="15">
      <c r="A5625" s="108" t="s">
        <v>1194</v>
      </c>
      <c r="B5625" s="109">
        <v>39962</v>
      </c>
      <c r="C5625" s="110">
        <v>2009</v>
      </c>
      <c r="D5625" s="111" t="s">
        <v>226</v>
      </c>
      <c r="E5625" s="111">
        <v>5</v>
      </c>
      <c r="F5625" s="111">
        <v>29</v>
      </c>
      <c r="G5625" s="111" t="s">
        <v>280</v>
      </c>
      <c r="H5625" s="112">
        <v>76184</v>
      </c>
    </row>
    <row r="5626" spans="1:8" ht="15">
      <c r="A5626" s="108" t="s">
        <v>1194</v>
      </c>
      <c r="B5626" s="109">
        <v>39963</v>
      </c>
      <c r="C5626" s="110">
        <v>2009</v>
      </c>
      <c r="D5626" s="111" t="s">
        <v>226</v>
      </c>
      <c r="E5626" s="111">
        <v>5</v>
      </c>
      <c r="F5626" s="111">
        <v>30</v>
      </c>
      <c r="G5626" s="111" t="s">
        <v>281</v>
      </c>
      <c r="H5626" s="112">
        <v>70534</v>
      </c>
    </row>
    <row r="5627" spans="1:8" ht="15">
      <c r="A5627" s="108" t="s">
        <v>1194</v>
      </c>
      <c r="B5627" s="109">
        <v>39964</v>
      </c>
      <c r="C5627" s="110">
        <v>2009</v>
      </c>
      <c r="D5627" s="111" t="s">
        <v>226</v>
      </c>
      <c r="E5627" s="111">
        <v>5</v>
      </c>
      <c r="F5627" s="111">
        <v>31</v>
      </c>
      <c r="G5627" s="111" t="s">
        <v>282</v>
      </c>
      <c r="H5627" s="112">
        <v>73386</v>
      </c>
    </row>
    <row r="5628" spans="1:8" ht="15">
      <c r="A5628" s="108" t="s">
        <v>1194</v>
      </c>
      <c r="B5628" s="109">
        <v>39965</v>
      </c>
      <c r="C5628" s="110">
        <v>2009</v>
      </c>
      <c r="D5628" s="111" t="s">
        <v>227</v>
      </c>
      <c r="E5628" s="111">
        <v>1</v>
      </c>
      <c r="F5628" s="111">
        <v>1</v>
      </c>
      <c r="G5628" s="111" t="s">
        <v>1343</v>
      </c>
      <c r="H5628" s="112">
        <v>36134</v>
      </c>
    </row>
    <row r="5629" spans="1:8" ht="15">
      <c r="A5629" s="108" t="s">
        <v>1194</v>
      </c>
      <c r="B5629" s="109">
        <v>39966</v>
      </c>
      <c r="C5629" s="110">
        <v>2009</v>
      </c>
      <c r="D5629" s="111" t="s">
        <v>227</v>
      </c>
      <c r="E5629" s="111">
        <v>1</v>
      </c>
      <c r="F5629" s="111">
        <v>2</v>
      </c>
      <c r="G5629" s="111" t="s">
        <v>1342</v>
      </c>
      <c r="H5629" s="112">
        <v>32542</v>
      </c>
    </row>
    <row r="5630" spans="1:8" ht="15">
      <c r="A5630" s="108" t="s">
        <v>1194</v>
      </c>
      <c r="B5630" s="109">
        <v>39967</v>
      </c>
      <c r="C5630" s="110">
        <v>2009</v>
      </c>
      <c r="D5630" s="111" t="s">
        <v>227</v>
      </c>
      <c r="E5630" s="111">
        <v>1</v>
      </c>
      <c r="F5630" s="111">
        <v>3</v>
      </c>
      <c r="G5630" s="111" t="s">
        <v>278</v>
      </c>
      <c r="H5630" s="112">
        <v>72269</v>
      </c>
    </row>
    <row r="5631" spans="1:8" ht="15">
      <c r="A5631" s="108" t="s">
        <v>1194</v>
      </c>
      <c r="B5631" s="109">
        <v>39968</v>
      </c>
      <c r="C5631" s="110">
        <v>2009</v>
      </c>
      <c r="D5631" s="111" t="s">
        <v>227</v>
      </c>
      <c r="E5631" s="111">
        <v>1</v>
      </c>
      <c r="F5631" s="111">
        <v>4</v>
      </c>
      <c r="G5631" s="111" t="s">
        <v>279</v>
      </c>
      <c r="H5631" s="112">
        <v>68089</v>
      </c>
    </row>
    <row r="5632" spans="1:8" ht="15">
      <c r="A5632" s="108" t="s">
        <v>1194</v>
      </c>
      <c r="B5632" s="109">
        <v>39969</v>
      </c>
      <c r="C5632" s="110">
        <v>2009</v>
      </c>
      <c r="D5632" s="111" t="s">
        <v>227</v>
      </c>
      <c r="E5632" s="111">
        <v>1</v>
      </c>
      <c r="F5632" s="111">
        <v>5</v>
      </c>
      <c r="G5632" s="111" t="s">
        <v>280</v>
      </c>
      <c r="H5632" s="112">
        <v>61278</v>
      </c>
    </row>
    <row r="5633" spans="1:8" ht="15">
      <c r="A5633" s="108" t="s">
        <v>1194</v>
      </c>
      <c r="B5633" s="109">
        <v>39970</v>
      </c>
      <c r="C5633" s="110">
        <v>2009</v>
      </c>
      <c r="D5633" s="111" t="s">
        <v>227</v>
      </c>
      <c r="E5633" s="111">
        <v>1</v>
      </c>
      <c r="F5633" s="111">
        <v>6</v>
      </c>
      <c r="G5633" s="111" t="s">
        <v>281</v>
      </c>
      <c r="H5633" s="112">
        <v>55751</v>
      </c>
    </row>
    <row r="5634" spans="1:8" ht="15">
      <c r="A5634" s="108" t="s">
        <v>1194</v>
      </c>
      <c r="B5634" s="109">
        <v>39971</v>
      </c>
      <c r="C5634" s="110">
        <v>2009</v>
      </c>
      <c r="D5634" s="111" t="s">
        <v>227</v>
      </c>
      <c r="E5634" s="111">
        <v>1</v>
      </c>
      <c r="F5634" s="111">
        <v>7</v>
      </c>
      <c r="G5634" s="111" t="s">
        <v>282</v>
      </c>
      <c r="H5634" s="112">
        <v>39660</v>
      </c>
    </row>
    <row r="5635" spans="1:8" ht="15">
      <c r="A5635" s="108" t="s">
        <v>1194</v>
      </c>
      <c r="B5635" s="109">
        <v>39972</v>
      </c>
      <c r="C5635" s="110">
        <v>2009</v>
      </c>
      <c r="D5635" s="111" t="s">
        <v>227</v>
      </c>
      <c r="E5635" s="111">
        <v>2</v>
      </c>
      <c r="F5635" s="111">
        <v>8</v>
      </c>
      <c r="G5635" s="111" t="s">
        <v>1343</v>
      </c>
      <c r="H5635" s="112">
        <v>58785</v>
      </c>
    </row>
    <row r="5636" spans="1:8" ht="15">
      <c r="A5636" s="108" t="s">
        <v>1194</v>
      </c>
      <c r="B5636" s="109">
        <v>39973</v>
      </c>
      <c r="C5636" s="110">
        <v>2009</v>
      </c>
      <c r="D5636" s="111" t="s">
        <v>227</v>
      </c>
      <c r="E5636" s="111">
        <v>2</v>
      </c>
      <c r="F5636" s="111">
        <v>9</v>
      </c>
      <c r="G5636" s="111" t="s">
        <v>1342</v>
      </c>
      <c r="H5636" s="112">
        <v>52187</v>
      </c>
    </row>
    <row r="5637" spans="1:8" ht="15">
      <c r="A5637" s="108" t="s">
        <v>1194</v>
      </c>
      <c r="B5637" s="109">
        <v>39974</v>
      </c>
      <c r="C5637" s="110">
        <v>2009</v>
      </c>
      <c r="D5637" s="111" t="s">
        <v>227</v>
      </c>
      <c r="E5637" s="111">
        <v>2</v>
      </c>
      <c r="F5637" s="111">
        <v>10</v>
      </c>
      <c r="G5637" s="111" t="s">
        <v>278</v>
      </c>
      <c r="H5637" s="112">
        <v>51872</v>
      </c>
    </row>
    <row r="5638" spans="1:8" ht="15">
      <c r="A5638" s="108" t="s">
        <v>1194</v>
      </c>
      <c r="B5638" s="109">
        <v>39975</v>
      </c>
      <c r="C5638" s="110">
        <v>2009</v>
      </c>
      <c r="D5638" s="111" t="s">
        <v>227</v>
      </c>
      <c r="E5638" s="111">
        <v>2</v>
      </c>
      <c r="F5638" s="111">
        <v>11</v>
      </c>
      <c r="G5638" s="111" t="s">
        <v>279</v>
      </c>
      <c r="H5638" s="112">
        <v>42551</v>
      </c>
    </row>
    <row r="5639" spans="1:8" ht="15">
      <c r="A5639" s="108" t="s">
        <v>1194</v>
      </c>
      <c r="B5639" s="109">
        <v>39976</v>
      </c>
      <c r="C5639" s="110">
        <v>2009</v>
      </c>
      <c r="D5639" s="111" t="s">
        <v>227</v>
      </c>
      <c r="E5639" s="111">
        <v>2</v>
      </c>
      <c r="F5639" s="111">
        <v>12</v>
      </c>
      <c r="G5639" s="111" t="s">
        <v>280</v>
      </c>
      <c r="H5639" s="112">
        <v>22076</v>
      </c>
    </row>
    <row r="5640" spans="1:8" ht="15">
      <c r="A5640" s="108" t="s">
        <v>1194</v>
      </c>
      <c r="B5640" s="109">
        <v>39977</v>
      </c>
      <c r="C5640" s="110">
        <v>2009</v>
      </c>
      <c r="D5640" s="111" t="s">
        <v>227</v>
      </c>
      <c r="E5640" s="111">
        <v>2</v>
      </c>
      <c r="F5640" s="111">
        <v>13</v>
      </c>
      <c r="G5640" s="111" t="s">
        <v>281</v>
      </c>
      <c r="H5640" s="112">
        <v>35211</v>
      </c>
    </row>
    <row r="5641" spans="1:8" ht="15">
      <c r="A5641" s="108" t="s">
        <v>1194</v>
      </c>
      <c r="B5641" s="109">
        <v>39978</v>
      </c>
      <c r="C5641" s="110">
        <v>2009</v>
      </c>
      <c r="D5641" s="111" t="s">
        <v>227</v>
      </c>
      <c r="E5641" s="111">
        <v>2</v>
      </c>
      <c r="F5641" s="111">
        <v>14</v>
      </c>
      <c r="G5641" s="111" t="s">
        <v>282</v>
      </c>
      <c r="H5641" s="112">
        <v>30211</v>
      </c>
    </row>
    <row r="5642" spans="1:8" ht="15">
      <c r="A5642" s="108" t="s">
        <v>1194</v>
      </c>
      <c r="B5642" s="109">
        <v>39979</v>
      </c>
      <c r="C5642" s="110">
        <v>2009</v>
      </c>
      <c r="D5642" s="111" t="s">
        <v>227</v>
      </c>
      <c r="E5642" s="111">
        <v>3</v>
      </c>
      <c r="F5642" s="111">
        <v>15</v>
      </c>
      <c r="G5642" s="111" t="s">
        <v>1343</v>
      </c>
      <c r="H5642" s="112">
        <v>31842</v>
      </c>
    </row>
    <row r="5643" spans="1:8" ht="15">
      <c r="A5643" s="108" t="s">
        <v>1194</v>
      </c>
      <c r="B5643" s="109">
        <v>39980</v>
      </c>
      <c r="C5643" s="110">
        <v>2009</v>
      </c>
      <c r="D5643" s="111" t="s">
        <v>227</v>
      </c>
      <c r="E5643" s="111">
        <v>3</v>
      </c>
      <c r="F5643" s="111">
        <v>16</v>
      </c>
      <c r="G5643" s="111" t="s">
        <v>1342</v>
      </c>
      <c r="H5643" s="112">
        <v>87331</v>
      </c>
    </row>
    <row r="5644" spans="1:8" ht="15">
      <c r="A5644" s="108" t="s">
        <v>1194</v>
      </c>
      <c r="B5644" s="109">
        <v>39981</v>
      </c>
      <c r="C5644" s="110">
        <v>2009</v>
      </c>
      <c r="D5644" s="111" t="s">
        <v>227</v>
      </c>
      <c r="E5644" s="111">
        <v>3</v>
      </c>
      <c r="F5644" s="111">
        <v>17</v>
      </c>
      <c r="G5644" s="111" t="s">
        <v>278</v>
      </c>
      <c r="H5644" s="112">
        <v>87123</v>
      </c>
    </row>
    <row r="5645" spans="1:8" ht="15">
      <c r="A5645" s="108" t="s">
        <v>1194</v>
      </c>
      <c r="B5645" s="109">
        <v>39982</v>
      </c>
      <c r="C5645" s="110">
        <v>2009</v>
      </c>
      <c r="D5645" s="111" t="s">
        <v>227</v>
      </c>
      <c r="E5645" s="111">
        <v>3</v>
      </c>
      <c r="F5645" s="111">
        <v>18</v>
      </c>
      <c r="G5645" s="111" t="s">
        <v>279</v>
      </c>
      <c r="H5645" s="112">
        <v>37276</v>
      </c>
    </row>
    <row r="5646" spans="1:8" ht="15">
      <c r="A5646" s="108" t="s">
        <v>1194</v>
      </c>
      <c r="B5646" s="109">
        <v>39983</v>
      </c>
      <c r="C5646" s="110">
        <v>2009</v>
      </c>
      <c r="D5646" s="111" t="s">
        <v>227</v>
      </c>
      <c r="E5646" s="111">
        <v>3</v>
      </c>
      <c r="F5646" s="111">
        <v>19</v>
      </c>
      <c r="G5646" s="111" t="s">
        <v>280</v>
      </c>
      <c r="H5646" s="112">
        <v>79267</v>
      </c>
    </row>
    <row r="5647" spans="1:8" ht="15">
      <c r="A5647" s="108" t="s">
        <v>1194</v>
      </c>
      <c r="B5647" s="109">
        <v>39984</v>
      </c>
      <c r="C5647" s="110">
        <v>2009</v>
      </c>
      <c r="D5647" s="111" t="s">
        <v>227</v>
      </c>
      <c r="E5647" s="111">
        <v>3</v>
      </c>
      <c r="F5647" s="111">
        <v>20</v>
      </c>
      <c r="G5647" s="111" t="s">
        <v>281</v>
      </c>
      <c r="H5647" s="112">
        <v>54121</v>
      </c>
    </row>
    <row r="5648" spans="1:8" ht="15">
      <c r="A5648" s="108" t="s">
        <v>1194</v>
      </c>
      <c r="B5648" s="109">
        <v>39985</v>
      </c>
      <c r="C5648" s="110">
        <v>2009</v>
      </c>
      <c r="D5648" s="111" t="s">
        <v>227</v>
      </c>
      <c r="E5648" s="111">
        <v>3</v>
      </c>
      <c r="F5648" s="111">
        <v>21</v>
      </c>
      <c r="G5648" s="111" t="s">
        <v>282</v>
      </c>
      <c r="H5648" s="112">
        <v>72317</v>
      </c>
    </row>
    <row r="5649" spans="1:8" ht="15">
      <c r="A5649" s="108" t="s">
        <v>1194</v>
      </c>
      <c r="B5649" s="109">
        <v>39986</v>
      </c>
      <c r="C5649" s="110">
        <v>2009</v>
      </c>
      <c r="D5649" s="111" t="s">
        <v>227</v>
      </c>
      <c r="E5649" s="111">
        <v>4</v>
      </c>
      <c r="F5649" s="111">
        <v>22</v>
      </c>
      <c r="G5649" s="111" t="s">
        <v>1343</v>
      </c>
      <c r="H5649" s="112">
        <v>18991</v>
      </c>
    </row>
    <row r="5650" spans="1:8" ht="15">
      <c r="A5650" s="108" t="s">
        <v>1194</v>
      </c>
      <c r="B5650" s="109">
        <v>39987</v>
      </c>
      <c r="C5650" s="110">
        <v>2009</v>
      </c>
      <c r="D5650" s="111" t="s">
        <v>227</v>
      </c>
      <c r="E5650" s="111">
        <v>4</v>
      </c>
      <c r="F5650" s="111">
        <v>23</v>
      </c>
      <c r="G5650" s="111" t="s">
        <v>1342</v>
      </c>
      <c r="H5650" s="112">
        <v>36914</v>
      </c>
    </row>
    <row r="5651" spans="1:8" ht="15">
      <c r="A5651" s="108" t="s">
        <v>1194</v>
      </c>
      <c r="B5651" s="109">
        <v>39988</v>
      </c>
      <c r="C5651" s="110">
        <v>2009</v>
      </c>
      <c r="D5651" s="111" t="s">
        <v>227</v>
      </c>
      <c r="E5651" s="111">
        <v>4</v>
      </c>
      <c r="F5651" s="111">
        <v>24</v>
      </c>
      <c r="G5651" s="111" t="s">
        <v>278</v>
      </c>
      <c r="H5651" s="112">
        <v>40809</v>
      </c>
    </row>
    <row r="5652" spans="1:8" ht="15">
      <c r="A5652" s="108" t="s">
        <v>1194</v>
      </c>
      <c r="B5652" s="109">
        <v>39989</v>
      </c>
      <c r="C5652" s="110">
        <v>2009</v>
      </c>
      <c r="D5652" s="111" t="s">
        <v>227</v>
      </c>
      <c r="E5652" s="111">
        <v>4</v>
      </c>
      <c r="F5652" s="111">
        <v>25</v>
      </c>
      <c r="G5652" s="111" t="s">
        <v>279</v>
      </c>
      <c r="H5652" s="112">
        <v>50918</v>
      </c>
    </row>
    <row r="5653" spans="1:8" ht="15">
      <c r="A5653" s="108" t="s">
        <v>1194</v>
      </c>
      <c r="B5653" s="109">
        <v>39990</v>
      </c>
      <c r="C5653" s="110">
        <v>2009</v>
      </c>
      <c r="D5653" s="111" t="s">
        <v>227</v>
      </c>
      <c r="E5653" s="111">
        <v>4</v>
      </c>
      <c r="F5653" s="111">
        <v>26</v>
      </c>
      <c r="G5653" s="111" t="s">
        <v>280</v>
      </c>
      <c r="H5653" s="112">
        <v>35617</v>
      </c>
    </row>
    <row r="5654" spans="1:8" ht="15">
      <c r="A5654" s="108" t="s">
        <v>1194</v>
      </c>
      <c r="B5654" s="109">
        <v>39991</v>
      </c>
      <c r="C5654" s="110">
        <v>2009</v>
      </c>
      <c r="D5654" s="111" t="s">
        <v>227</v>
      </c>
      <c r="E5654" s="111">
        <v>4</v>
      </c>
      <c r="F5654" s="111">
        <v>27</v>
      </c>
      <c r="G5654" s="111" t="s">
        <v>281</v>
      </c>
      <c r="H5654" s="112">
        <v>59583</v>
      </c>
    </row>
    <row r="5655" spans="1:8" ht="15">
      <c r="A5655" s="108" t="s">
        <v>1194</v>
      </c>
      <c r="B5655" s="109">
        <v>39992</v>
      </c>
      <c r="C5655" s="110">
        <v>2009</v>
      </c>
      <c r="D5655" s="111" t="s">
        <v>227</v>
      </c>
      <c r="E5655" s="111">
        <v>4</v>
      </c>
      <c r="F5655" s="111">
        <v>28</v>
      </c>
      <c r="G5655" s="111" t="s">
        <v>282</v>
      </c>
      <c r="H5655" s="112">
        <v>37624</v>
      </c>
    </row>
    <row r="5656" spans="1:8" ht="15">
      <c r="A5656" s="108" t="s">
        <v>1194</v>
      </c>
      <c r="B5656" s="109">
        <v>39993</v>
      </c>
      <c r="C5656" s="110">
        <v>2009</v>
      </c>
      <c r="D5656" s="111" t="s">
        <v>227</v>
      </c>
      <c r="E5656" s="111">
        <v>5</v>
      </c>
      <c r="F5656" s="111">
        <v>29</v>
      </c>
      <c r="G5656" s="111" t="s">
        <v>1343</v>
      </c>
      <c r="H5656" s="112">
        <v>66972</v>
      </c>
    </row>
    <row r="5657" spans="1:8" ht="15">
      <c r="A5657" s="108" t="s">
        <v>1194</v>
      </c>
      <c r="B5657" s="109">
        <v>39994</v>
      </c>
      <c r="C5657" s="110">
        <v>2009</v>
      </c>
      <c r="D5657" s="111" t="s">
        <v>227</v>
      </c>
      <c r="E5657" s="111">
        <v>5</v>
      </c>
      <c r="F5657" s="111">
        <v>30</v>
      </c>
      <c r="G5657" s="111" t="s">
        <v>1342</v>
      </c>
      <c r="H5657" s="112">
        <v>19717</v>
      </c>
    </row>
    <row r="5658" spans="1:8" ht="15">
      <c r="A5658" s="108" t="s">
        <v>1194</v>
      </c>
      <c r="B5658" s="109">
        <v>39995</v>
      </c>
      <c r="C5658" s="110">
        <v>2009</v>
      </c>
      <c r="D5658" s="111" t="s">
        <v>228</v>
      </c>
      <c r="E5658" s="111">
        <v>1</v>
      </c>
      <c r="F5658" s="111">
        <v>1</v>
      </c>
      <c r="G5658" s="111" t="s">
        <v>278</v>
      </c>
      <c r="H5658" s="112">
        <v>53421</v>
      </c>
    </row>
    <row r="5659" spans="1:8" ht="15">
      <c r="A5659" s="108" t="s">
        <v>1194</v>
      </c>
      <c r="B5659" s="109">
        <v>39996</v>
      </c>
      <c r="C5659" s="110">
        <v>2009</v>
      </c>
      <c r="D5659" s="111" t="s">
        <v>228</v>
      </c>
      <c r="E5659" s="111">
        <v>1</v>
      </c>
      <c r="F5659" s="111">
        <v>2</v>
      </c>
      <c r="G5659" s="111" t="s">
        <v>279</v>
      </c>
      <c r="H5659" s="112">
        <v>77671</v>
      </c>
    </row>
    <row r="5660" spans="1:8" ht="15">
      <c r="A5660" s="108" t="s">
        <v>1194</v>
      </c>
      <c r="B5660" s="109">
        <v>39997</v>
      </c>
      <c r="C5660" s="110">
        <v>2009</v>
      </c>
      <c r="D5660" s="111" t="s">
        <v>228</v>
      </c>
      <c r="E5660" s="111">
        <v>1</v>
      </c>
      <c r="F5660" s="111">
        <v>3</v>
      </c>
      <c r="G5660" s="111" t="s">
        <v>280</v>
      </c>
      <c r="H5660" s="112">
        <v>59355</v>
      </c>
    </row>
    <row r="5661" spans="1:8" ht="15">
      <c r="A5661" s="108" t="s">
        <v>1194</v>
      </c>
      <c r="B5661" s="109">
        <v>39998</v>
      </c>
      <c r="C5661" s="110">
        <v>2009</v>
      </c>
      <c r="D5661" s="111" t="s">
        <v>228</v>
      </c>
      <c r="E5661" s="111">
        <v>1</v>
      </c>
      <c r="F5661" s="111">
        <v>4</v>
      </c>
      <c r="G5661" s="111" t="s">
        <v>281</v>
      </c>
      <c r="H5661" s="112">
        <v>85681</v>
      </c>
    </row>
    <row r="5662" spans="1:8" ht="15">
      <c r="A5662" s="108" t="s">
        <v>1194</v>
      </c>
      <c r="B5662" s="109">
        <v>39999</v>
      </c>
      <c r="C5662" s="110">
        <v>2009</v>
      </c>
      <c r="D5662" s="111" t="s">
        <v>228</v>
      </c>
      <c r="E5662" s="111">
        <v>1</v>
      </c>
      <c r="F5662" s="111">
        <v>5</v>
      </c>
      <c r="G5662" s="111" t="s">
        <v>282</v>
      </c>
      <c r="H5662" s="112">
        <v>78522</v>
      </c>
    </row>
    <row r="5663" spans="1:8" ht="15">
      <c r="A5663" s="108" t="s">
        <v>1194</v>
      </c>
      <c r="B5663" s="109">
        <v>40000</v>
      </c>
      <c r="C5663" s="110">
        <v>2009</v>
      </c>
      <c r="D5663" s="111" t="s">
        <v>228</v>
      </c>
      <c r="E5663" s="111">
        <v>1</v>
      </c>
      <c r="F5663" s="111">
        <v>6</v>
      </c>
      <c r="G5663" s="111" t="s">
        <v>1343</v>
      </c>
      <c r="H5663" s="112">
        <v>66720</v>
      </c>
    </row>
    <row r="5664" spans="1:8" ht="15">
      <c r="A5664" s="108" t="s">
        <v>1194</v>
      </c>
      <c r="B5664" s="109">
        <v>40001</v>
      </c>
      <c r="C5664" s="110">
        <v>2009</v>
      </c>
      <c r="D5664" s="111" t="s">
        <v>228</v>
      </c>
      <c r="E5664" s="111">
        <v>1</v>
      </c>
      <c r="F5664" s="111">
        <v>7</v>
      </c>
      <c r="G5664" s="111" t="s">
        <v>1342</v>
      </c>
      <c r="H5664" s="112">
        <v>37243</v>
      </c>
    </row>
    <row r="5665" spans="1:8" ht="15">
      <c r="A5665" s="108" t="s">
        <v>1194</v>
      </c>
      <c r="B5665" s="109">
        <v>40002</v>
      </c>
      <c r="C5665" s="110">
        <v>2009</v>
      </c>
      <c r="D5665" s="111" t="s">
        <v>228</v>
      </c>
      <c r="E5665" s="111">
        <v>2</v>
      </c>
      <c r="F5665" s="111">
        <v>8</v>
      </c>
      <c r="G5665" s="111" t="s">
        <v>278</v>
      </c>
      <c r="H5665" s="112">
        <v>77665</v>
      </c>
    </row>
    <row r="5666" spans="1:8" ht="15">
      <c r="A5666" s="108" t="s">
        <v>1194</v>
      </c>
      <c r="B5666" s="109">
        <v>40003</v>
      </c>
      <c r="C5666" s="110">
        <v>2009</v>
      </c>
      <c r="D5666" s="111" t="s">
        <v>228</v>
      </c>
      <c r="E5666" s="111">
        <v>2</v>
      </c>
      <c r="F5666" s="111">
        <v>9</v>
      </c>
      <c r="G5666" s="111" t="s">
        <v>279</v>
      </c>
      <c r="H5666" s="112">
        <v>72550</v>
      </c>
    </row>
    <row r="5667" spans="1:8" ht="15">
      <c r="A5667" s="108" t="s">
        <v>1194</v>
      </c>
      <c r="B5667" s="109">
        <v>40004</v>
      </c>
      <c r="C5667" s="110">
        <v>2009</v>
      </c>
      <c r="D5667" s="111" t="s">
        <v>228</v>
      </c>
      <c r="E5667" s="111">
        <v>2</v>
      </c>
      <c r="F5667" s="111">
        <v>10</v>
      </c>
      <c r="G5667" s="111" t="s">
        <v>280</v>
      </c>
      <c r="H5667" s="112">
        <v>17029</v>
      </c>
    </row>
    <row r="5668" spans="1:8" ht="15">
      <c r="A5668" s="108" t="s">
        <v>1194</v>
      </c>
      <c r="B5668" s="109">
        <v>40005</v>
      </c>
      <c r="C5668" s="110">
        <v>2009</v>
      </c>
      <c r="D5668" s="111" t="s">
        <v>228</v>
      </c>
      <c r="E5668" s="111">
        <v>2</v>
      </c>
      <c r="F5668" s="111">
        <v>11</v>
      </c>
      <c r="G5668" s="111" t="s">
        <v>281</v>
      </c>
      <c r="H5668" s="112">
        <v>79082</v>
      </c>
    </row>
    <row r="5669" spans="1:8" ht="15">
      <c r="A5669" s="108" t="s">
        <v>1194</v>
      </c>
      <c r="B5669" s="109">
        <v>40006</v>
      </c>
      <c r="C5669" s="110">
        <v>2009</v>
      </c>
      <c r="D5669" s="111" t="s">
        <v>228</v>
      </c>
      <c r="E5669" s="111">
        <v>2</v>
      </c>
      <c r="F5669" s="111">
        <v>12</v>
      </c>
      <c r="G5669" s="111" t="s">
        <v>282</v>
      </c>
      <c r="H5669" s="112">
        <v>75778</v>
      </c>
    </row>
    <row r="5670" spans="1:8" ht="15">
      <c r="A5670" s="108" t="s">
        <v>1194</v>
      </c>
      <c r="B5670" s="109">
        <v>40007</v>
      </c>
      <c r="C5670" s="110">
        <v>2009</v>
      </c>
      <c r="D5670" s="111" t="s">
        <v>228</v>
      </c>
      <c r="E5670" s="111">
        <v>2</v>
      </c>
      <c r="F5670" s="111">
        <v>13</v>
      </c>
      <c r="G5670" s="111" t="s">
        <v>1343</v>
      </c>
      <c r="H5670" s="112">
        <v>23446</v>
      </c>
    </row>
    <row r="5671" spans="1:8" ht="15">
      <c r="A5671" s="108" t="s">
        <v>1194</v>
      </c>
      <c r="B5671" s="109">
        <v>40008</v>
      </c>
      <c r="C5671" s="110">
        <v>2009</v>
      </c>
      <c r="D5671" s="111" t="s">
        <v>228</v>
      </c>
      <c r="E5671" s="111">
        <v>2</v>
      </c>
      <c r="F5671" s="111">
        <v>14</v>
      </c>
      <c r="G5671" s="111" t="s">
        <v>1342</v>
      </c>
      <c r="H5671" s="112">
        <v>88122</v>
      </c>
    </row>
    <row r="5672" spans="1:8" ht="15">
      <c r="A5672" s="108" t="s">
        <v>1194</v>
      </c>
      <c r="B5672" s="109">
        <v>40009</v>
      </c>
      <c r="C5672" s="110">
        <v>2009</v>
      </c>
      <c r="D5672" s="111" t="s">
        <v>228</v>
      </c>
      <c r="E5672" s="111">
        <v>3</v>
      </c>
      <c r="F5672" s="111">
        <v>15</v>
      </c>
      <c r="G5672" s="111" t="s">
        <v>278</v>
      </c>
      <c r="H5672" s="112">
        <v>84180</v>
      </c>
    </row>
    <row r="5673" spans="1:8" ht="15">
      <c r="A5673" s="108" t="s">
        <v>1194</v>
      </c>
      <c r="B5673" s="109">
        <v>40010</v>
      </c>
      <c r="C5673" s="110">
        <v>2009</v>
      </c>
      <c r="D5673" s="111" t="s">
        <v>228</v>
      </c>
      <c r="E5673" s="111">
        <v>3</v>
      </c>
      <c r="F5673" s="111">
        <v>16</v>
      </c>
      <c r="G5673" s="111" t="s">
        <v>279</v>
      </c>
      <c r="H5673" s="112">
        <v>17572</v>
      </c>
    </row>
    <row r="5674" spans="1:8" ht="15">
      <c r="A5674" s="108" t="s">
        <v>1194</v>
      </c>
      <c r="B5674" s="109">
        <v>40011</v>
      </c>
      <c r="C5674" s="110">
        <v>2009</v>
      </c>
      <c r="D5674" s="111" t="s">
        <v>228</v>
      </c>
      <c r="E5674" s="111">
        <v>3</v>
      </c>
      <c r="F5674" s="111">
        <v>17</v>
      </c>
      <c r="G5674" s="111" t="s">
        <v>280</v>
      </c>
      <c r="H5674" s="112">
        <v>83941</v>
      </c>
    </row>
    <row r="5675" spans="1:8" ht="15">
      <c r="A5675" s="108" t="s">
        <v>1194</v>
      </c>
      <c r="B5675" s="109">
        <v>40012</v>
      </c>
      <c r="C5675" s="110">
        <v>2009</v>
      </c>
      <c r="D5675" s="111" t="s">
        <v>228</v>
      </c>
      <c r="E5675" s="111">
        <v>3</v>
      </c>
      <c r="F5675" s="111">
        <v>18</v>
      </c>
      <c r="G5675" s="111" t="s">
        <v>281</v>
      </c>
      <c r="H5675" s="112">
        <v>79890</v>
      </c>
    </row>
    <row r="5676" spans="1:8" ht="15">
      <c r="A5676" s="108" t="s">
        <v>1194</v>
      </c>
      <c r="B5676" s="109">
        <v>40013</v>
      </c>
      <c r="C5676" s="110">
        <v>2009</v>
      </c>
      <c r="D5676" s="111" t="s">
        <v>228</v>
      </c>
      <c r="E5676" s="111">
        <v>3</v>
      </c>
      <c r="F5676" s="111">
        <v>19</v>
      </c>
      <c r="G5676" s="111" t="s">
        <v>282</v>
      </c>
      <c r="H5676" s="112">
        <v>56209</v>
      </c>
    </row>
    <row r="5677" spans="1:8" ht="15">
      <c r="A5677" s="108" t="s">
        <v>1194</v>
      </c>
      <c r="B5677" s="109">
        <v>40014</v>
      </c>
      <c r="C5677" s="110">
        <v>2009</v>
      </c>
      <c r="D5677" s="111" t="s">
        <v>228</v>
      </c>
      <c r="E5677" s="111">
        <v>3</v>
      </c>
      <c r="F5677" s="111">
        <v>20</v>
      </c>
      <c r="G5677" s="111" t="s">
        <v>1343</v>
      </c>
      <c r="H5677" s="112">
        <v>36213</v>
      </c>
    </row>
    <row r="5678" spans="1:8" ht="15">
      <c r="A5678" s="108" t="s">
        <v>1194</v>
      </c>
      <c r="B5678" s="109">
        <v>40015</v>
      </c>
      <c r="C5678" s="110">
        <v>2009</v>
      </c>
      <c r="D5678" s="111" t="s">
        <v>228</v>
      </c>
      <c r="E5678" s="111">
        <v>3</v>
      </c>
      <c r="F5678" s="111">
        <v>21</v>
      </c>
      <c r="G5678" s="111" t="s">
        <v>1342</v>
      </c>
      <c r="H5678" s="112">
        <v>19860</v>
      </c>
    </row>
    <row r="5679" spans="1:8" ht="15">
      <c r="A5679" s="108" t="s">
        <v>1194</v>
      </c>
      <c r="B5679" s="109">
        <v>40016</v>
      </c>
      <c r="C5679" s="110">
        <v>2009</v>
      </c>
      <c r="D5679" s="111" t="s">
        <v>228</v>
      </c>
      <c r="E5679" s="111">
        <v>4</v>
      </c>
      <c r="F5679" s="111">
        <v>22</v>
      </c>
      <c r="G5679" s="111" t="s">
        <v>278</v>
      </c>
      <c r="H5679" s="112">
        <v>23926</v>
      </c>
    </row>
    <row r="5680" spans="1:8" ht="15">
      <c r="A5680" s="108" t="s">
        <v>1194</v>
      </c>
      <c r="B5680" s="109">
        <v>40017</v>
      </c>
      <c r="C5680" s="110">
        <v>2009</v>
      </c>
      <c r="D5680" s="111" t="s">
        <v>228</v>
      </c>
      <c r="E5680" s="111">
        <v>4</v>
      </c>
      <c r="F5680" s="111">
        <v>23</v>
      </c>
      <c r="G5680" s="111" t="s">
        <v>279</v>
      </c>
      <c r="H5680" s="112">
        <v>51627</v>
      </c>
    </row>
    <row r="5681" spans="1:8" ht="15">
      <c r="A5681" s="108" t="s">
        <v>1194</v>
      </c>
      <c r="B5681" s="109">
        <v>40018</v>
      </c>
      <c r="C5681" s="110">
        <v>2009</v>
      </c>
      <c r="D5681" s="111" t="s">
        <v>228</v>
      </c>
      <c r="E5681" s="111">
        <v>4</v>
      </c>
      <c r="F5681" s="111">
        <v>24</v>
      </c>
      <c r="G5681" s="111" t="s">
        <v>280</v>
      </c>
      <c r="H5681" s="112">
        <v>53693</v>
      </c>
    </row>
    <row r="5682" spans="1:8" ht="15">
      <c r="A5682" s="108" t="s">
        <v>1194</v>
      </c>
      <c r="B5682" s="109">
        <v>40019</v>
      </c>
      <c r="C5682" s="110">
        <v>2009</v>
      </c>
      <c r="D5682" s="111" t="s">
        <v>228</v>
      </c>
      <c r="E5682" s="111">
        <v>4</v>
      </c>
      <c r="F5682" s="111">
        <v>25</v>
      </c>
      <c r="G5682" s="111" t="s">
        <v>281</v>
      </c>
      <c r="H5682" s="112">
        <v>63769</v>
      </c>
    </row>
    <row r="5683" spans="1:8" ht="15">
      <c r="A5683" s="108" t="s">
        <v>1194</v>
      </c>
      <c r="B5683" s="109">
        <v>40020</v>
      </c>
      <c r="C5683" s="110">
        <v>2009</v>
      </c>
      <c r="D5683" s="111" t="s">
        <v>228</v>
      </c>
      <c r="E5683" s="111">
        <v>4</v>
      </c>
      <c r="F5683" s="111">
        <v>26</v>
      </c>
      <c r="G5683" s="111" t="s">
        <v>282</v>
      </c>
      <c r="H5683" s="112">
        <v>68302</v>
      </c>
    </row>
    <row r="5684" spans="1:8" ht="15">
      <c r="A5684" s="108" t="s">
        <v>1194</v>
      </c>
      <c r="B5684" s="109">
        <v>40021</v>
      </c>
      <c r="C5684" s="110">
        <v>2009</v>
      </c>
      <c r="D5684" s="111" t="s">
        <v>228</v>
      </c>
      <c r="E5684" s="111">
        <v>4</v>
      </c>
      <c r="F5684" s="111">
        <v>27</v>
      </c>
      <c r="G5684" s="111" t="s">
        <v>1343</v>
      </c>
      <c r="H5684" s="112">
        <v>85931</v>
      </c>
    </row>
    <row r="5685" spans="1:8" ht="15">
      <c r="A5685" s="108" t="s">
        <v>1194</v>
      </c>
      <c r="B5685" s="109">
        <v>40022</v>
      </c>
      <c r="C5685" s="110">
        <v>2009</v>
      </c>
      <c r="D5685" s="111" t="s">
        <v>228</v>
      </c>
      <c r="E5685" s="111">
        <v>4</v>
      </c>
      <c r="F5685" s="111">
        <v>28</v>
      </c>
      <c r="G5685" s="111" t="s">
        <v>1342</v>
      </c>
      <c r="H5685" s="112">
        <v>15283</v>
      </c>
    </row>
    <row r="5686" spans="1:8" ht="15">
      <c r="A5686" s="108" t="s">
        <v>1194</v>
      </c>
      <c r="B5686" s="109">
        <v>40023</v>
      </c>
      <c r="C5686" s="110">
        <v>2009</v>
      </c>
      <c r="D5686" s="111" t="s">
        <v>228</v>
      </c>
      <c r="E5686" s="111">
        <v>5</v>
      </c>
      <c r="F5686" s="111">
        <v>29</v>
      </c>
      <c r="G5686" s="111" t="s">
        <v>278</v>
      </c>
      <c r="H5686" s="112">
        <v>74878</v>
      </c>
    </row>
    <row r="5687" spans="1:8" ht="15">
      <c r="A5687" s="108" t="s">
        <v>1194</v>
      </c>
      <c r="B5687" s="109">
        <v>40024</v>
      </c>
      <c r="C5687" s="110">
        <v>2009</v>
      </c>
      <c r="D5687" s="111" t="s">
        <v>228</v>
      </c>
      <c r="E5687" s="111">
        <v>5</v>
      </c>
      <c r="F5687" s="111">
        <v>30</v>
      </c>
      <c r="G5687" s="111" t="s">
        <v>279</v>
      </c>
      <c r="H5687" s="112">
        <v>39848</v>
      </c>
    </row>
    <row r="5688" spans="1:8" ht="15">
      <c r="A5688" s="108" t="s">
        <v>1194</v>
      </c>
      <c r="B5688" s="109">
        <v>40025</v>
      </c>
      <c r="C5688" s="110">
        <v>2009</v>
      </c>
      <c r="D5688" s="111" t="s">
        <v>228</v>
      </c>
      <c r="E5688" s="111">
        <v>5</v>
      </c>
      <c r="F5688" s="111">
        <v>31</v>
      </c>
      <c r="G5688" s="111" t="s">
        <v>280</v>
      </c>
      <c r="H5688" s="112">
        <v>85038</v>
      </c>
    </row>
    <row r="5689" spans="1:8" ht="15">
      <c r="A5689" s="108" t="s">
        <v>1194</v>
      </c>
      <c r="B5689" s="109">
        <v>40026</v>
      </c>
      <c r="C5689" s="110">
        <v>2009</v>
      </c>
      <c r="D5689" s="111" t="s">
        <v>229</v>
      </c>
      <c r="E5689" s="111">
        <v>1</v>
      </c>
      <c r="F5689" s="111">
        <v>1</v>
      </c>
      <c r="G5689" s="111" t="s">
        <v>281</v>
      </c>
      <c r="H5689" s="112">
        <v>60034</v>
      </c>
    </row>
    <row r="5690" spans="1:8" ht="15">
      <c r="A5690" s="108" t="s">
        <v>1194</v>
      </c>
      <c r="B5690" s="109">
        <v>40027</v>
      </c>
      <c r="C5690" s="110">
        <v>2009</v>
      </c>
      <c r="D5690" s="111" t="s">
        <v>229</v>
      </c>
      <c r="E5690" s="111">
        <v>1</v>
      </c>
      <c r="F5690" s="111">
        <v>2</v>
      </c>
      <c r="G5690" s="111" t="s">
        <v>282</v>
      </c>
      <c r="H5690" s="112">
        <v>50584</v>
      </c>
    </row>
    <row r="5691" spans="1:8" ht="15">
      <c r="A5691" s="108" t="s">
        <v>1194</v>
      </c>
      <c r="B5691" s="109">
        <v>40028</v>
      </c>
      <c r="C5691" s="110">
        <v>2009</v>
      </c>
      <c r="D5691" s="111" t="s">
        <v>229</v>
      </c>
      <c r="E5691" s="111">
        <v>1</v>
      </c>
      <c r="F5691" s="111">
        <v>3</v>
      </c>
      <c r="G5691" s="111" t="s">
        <v>1343</v>
      </c>
      <c r="H5691" s="112">
        <v>37390</v>
      </c>
    </row>
    <row r="5692" spans="1:8" ht="15">
      <c r="A5692" s="108" t="s">
        <v>1194</v>
      </c>
      <c r="B5692" s="109">
        <v>40029</v>
      </c>
      <c r="C5692" s="110">
        <v>2009</v>
      </c>
      <c r="D5692" s="111" t="s">
        <v>229</v>
      </c>
      <c r="E5692" s="111">
        <v>1</v>
      </c>
      <c r="F5692" s="111">
        <v>4</v>
      </c>
      <c r="G5692" s="111" t="s">
        <v>1342</v>
      </c>
      <c r="H5692" s="112">
        <v>40957</v>
      </c>
    </row>
    <row r="5693" spans="1:8" ht="15">
      <c r="A5693" s="108" t="s">
        <v>1194</v>
      </c>
      <c r="B5693" s="109">
        <v>40030</v>
      </c>
      <c r="C5693" s="110">
        <v>2009</v>
      </c>
      <c r="D5693" s="111" t="s">
        <v>229</v>
      </c>
      <c r="E5693" s="111">
        <v>1</v>
      </c>
      <c r="F5693" s="111">
        <v>5</v>
      </c>
      <c r="G5693" s="111" t="s">
        <v>278</v>
      </c>
      <c r="H5693" s="112">
        <v>66709</v>
      </c>
    </row>
    <row r="5694" spans="1:8" ht="15">
      <c r="A5694" s="108" t="s">
        <v>1194</v>
      </c>
      <c r="B5694" s="109">
        <v>40031</v>
      </c>
      <c r="C5694" s="110">
        <v>2009</v>
      </c>
      <c r="D5694" s="111" t="s">
        <v>229</v>
      </c>
      <c r="E5694" s="111">
        <v>1</v>
      </c>
      <c r="F5694" s="111">
        <v>6</v>
      </c>
      <c r="G5694" s="111" t="s">
        <v>279</v>
      </c>
      <c r="H5694" s="112">
        <v>74824</v>
      </c>
    </row>
    <row r="5695" spans="1:8" ht="15">
      <c r="A5695" s="108" t="s">
        <v>1194</v>
      </c>
      <c r="B5695" s="109">
        <v>40032</v>
      </c>
      <c r="C5695" s="110">
        <v>2009</v>
      </c>
      <c r="D5695" s="111" t="s">
        <v>229</v>
      </c>
      <c r="E5695" s="111">
        <v>1</v>
      </c>
      <c r="F5695" s="111">
        <v>7</v>
      </c>
      <c r="G5695" s="111" t="s">
        <v>280</v>
      </c>
      <c r="H5695" s="112">
        <v>18532</v>
      </c>
    </row>
    <row r="5696" spans="1:8" ht="15">
      <c r="A5696" s="108" t="s">
        <v>1194</v>
      </c>
      <c r="B5696" s="109">
        <v>40033</v>
      </c>
      <c r="C5696" s="110">
        <v>2009</v>
      </c>
      <c r="D5696" s="111" t="s">
        <v>229</v>
      </c>
      <c r="E5696" s="111">
        <v>2</v>
      </c>
      <c r="F5696" s="111">
        <v>8</v>
      </c>
      <c r="G5696" s="111" t="s">
        <v>281</v>
      </c>
      <c r="H5696" s="112">
        <v>46233</v>
      </c>
    </row>
    <row r="5697" spans="1:8" ht="15">
      <c r="A5697" s="108" t="s">
        <v>1194</v>
      </c>
      <c r="B5697" s="109">
        <v>40034</v>
      </c>
      <c r="C5697" s="110">
        <v>2009</v>
      </c>
      <c r="D5697" s="111" t="s">
        <v>229</v>
      </c>
      <c r="E5697" s="111">
        <v>2</v>
      </c>
      <c r="F5697" s="111">
        <v>9</v>
      </c>
      <c r="G5697" s="111" t="s">
        <v>282</v>
      </c>
      <c r="H5697" s="112">
        <v>18052</v>
      </c>
    </row>
    <row r="5698" spans="1:8" ht="15">
      <c r="A5698" s="108" t="s">
        <v>1194</v>
      </c>
      <c r="B5698" s="109">
        <v>40035</v>
      </c>
      <c r="C5698" s="110">
        <v>2009</v>
      </c>
      <c r="D5698" s="111" t="s">
        <v>229</v>
      </c>
      <c r="E5698" s="111">
        <v>2</v>
      </c>
      <c r="F5698" s="111">
        <v>10</v>
      </c>
      <c r="G5698" s="111" t="s">
        <v>1343</v>
      </c>
      <c r="H5698" s="112">
        <v>61137</v>
      </c>
    </row>
    <row r="5699" spans="1:8" ht="15">
      <c r="A5699" s="108" t="s">
        <v>1194</v>
      </c>
      <c r="B5699" s="109">
        <v>40036</v>
      </c>
      <c r="C5699" s="110">
        <v>2009</v>
      </c>
      <c r="D5699" s="111" t="s">
        <v>229</v>
      </c>
      <c r="E5699" s="111">
        <v>2</v>
      </c>
      <c r="F5699" s="111">
        <v>11</v>
      </c>
      <c r="G5699" s="111" t="s">
        <v>1342</v>
      </c>
      <c r="H5699" s="112">
        <v>23571</v>
      </c>
    </row>
    <row r="5700" spans="1:8" ht="15">
      <c r="A5700" s="108" t="s">
        <v>1194</v>
      </c>
      <c r="B5700" s="109">
        <v>40037</v>
      </c>
      <c r="C5700" s="110">
        <v>2009</v>
      </c>
      <c r="D5700" s="111" t="s">
        <v>229</v>
      </c>
      <c r="E5700" s="111">
        <v>2</v>
      </c>
      <c r="F5700" s="111">
        <v>12</v>
      </c>
      <c r="G5700" s="111" t="s">
        <v>278</v>
      </c>
      <c r="H5700" s="112">
        <v>62147</v>
      </c>
    </row>
    <row r="5701" spans="1:8" ht="15">
      <c r="A5701" s="108" t="s">
        <v>1194</v>
      </c>
      <c r="B5701" s="109">
        <v>40038</v>
      </c>
      <c r="C5701" s="110">
        <v>2009</v>
      </c>
      <c r="D5701" s="111" t="s">
        <v>229</v>
      </c>
      <c r="E5701" s="111">
        <v>2</v>
      </c>
      <c r="F5701" s="111">
        <v>13</v>
      </c>
      <c r="G5701" s="111" t="s">
        <v>279</v>
      </c>
      <c r="H5701" s="112">
        <v>60960</v>
      </c>
    </row>
    <row r="5702" spans="1:8" ht="15">
      <c r="A5702" s="108" t="s">
        <v>1194</v>
      </c>
      <c r="B5702" s="109">
        <v>40039</v>
      </c>
      <c r="C5702" s="110">
        <v>2009</v>
      </c>
      <c r="D5702" s="111" t="s">
        <v>229</v>
      </c>
      <c r="E5702" s="111">
        <v>2</v>
      </c>
      <c r="F5702" s="111">
        <v>14</v>
      </c>
      <c r="G5702" s="111" t="s">
        <v>280</v>
      </c>
      <c r="H5702" s="112">
        <v>66575</v>
      </c>
    </row>
    <row r="5703" spans="1:8" ht="15">
      <c r="A5703" s="108" t="s">
        <v>1194</v>
      </c>
      <c r="B5703" s="109">
        <v>40040</v>
      </c>
      <c r="C5703" s="110">
        <v>2009</v>
      </c>
      <c r="D5703" s="111" t="s">
        <v>229</v>
      </c>
      <c r="E5703" s="111">
        <v>3</v>
      </c>
      <c r="F5703" s="111">
        <v>15</v>
      </c>
      <c r="G5703" s="111" t="s">
        <v>281</v>
      </c>
      <c r="H5703" s="112">
        <v>84543</v>
      </c>
    </row>
    <row r="5704" spans="1:8" ht="15">
      <c r="A5704" s="108" t="s">
        <v>1194</v>
      </c>
      <c r="B5704" s="109">
        <v>40041</v>
      </c>
      <c r="C5704" s="110">
        <v>2009</v>
      </c>
      <c r="D5704" s="111" t="s">
        <v>229</v>
      </c>
      <c r="E5704" s="111">
        <v>3</v>
      </c>
      <c r="F5704" s="111">
        <v>16</v>
      </c>
      <c r="G5704" s="111" t="s">
        <v>282</v>
      </c>
      <c r="H5704" s="112">
        <v>72409</v>
      </c>
    </row>
    <row r="5705" spans="1:8" ht="15">
      <c r="A5705" s="108" t="s">
        <v>1194</v>
      </c>
      <c r="B5705" s="109">
        <v>40042</v>
      </c>
      <c r="C5705" s="110">
        <v>2009</v>
      </c>
      <c r="D5705" s="111" t="s">
        <v>229</v>
      </c>
      <c r="E5705" s="111">
        <v>3</v>
      </c>
      <c r="F5705" s="111">
        <v>17</v>
      </c>
      <c r="G5705" s="111" t="s">
        <v>1343</v>
      </c>
      <c r="H5705" s="112">
        <v>64063</v>
      </c>
    </row>
    <row r="5706" spans="1:8" ht="15">
      <c r="A5706" s="108" t="s">
        <v>1194</v>
      </c>
      <c r="B5706" s="109">
        <v>40043</v>
      </c>
      <c r="C5706" s="110">
        <v>2009</v>
      </c>
      <c r="D5706" s="111" t="s">
        <v>229</v>
      </c>
      <c r="E5706" s="111">
        <v>3</v>
      </c>
      <c r="F5706" s="111">
        <v>18</v>
      </c>
      <c r="G5706" s="111" t="s">
        <v>1342</v>
      </c>
      <c r="H5706" s="112">
        <v>71366</v>
      </c>
    </row>
    <row r="5707" spans="1:8" ht="15">
      <c r="A5707" s="108" t="s">
        <v>1194</v>
      </c>
      <c r="B5707" s="109">
        <v>40044</v>
      </c>
      <c r="C5707" s="110">
        <v>2009</v>
      </c>
      <c r="D5707" s="111" t="s">
        <v>229</v>
      </c>
      <c r="E5707" s="111">
        <v>3</v>
      </c>
      <c r="F5707" s="111">
        <v>19</v>
      </c>
      <c r="G5707" s="111" t="s">
        <v>278</v>
      </c>
      <c r="H5707" s="112">
        <v>72169</v>
      </c>
    </row>
    <row r="5708" spans="1:8" ht="15">
      <c r="A5708" s="108" t="s">
        <v>1194</v>
      </c>
      <c r="B5708" s="109">
        <v>40045</v>
      </c>
      <c r="C5708" s="110">
        <v>2009</v>
      </c>
      <c r="D5708" s="111" t="s">
        <v>229</v>
      </c>
      <c r="E5708" s="111">
        <v>3</v>
      </c>
      <c r="F5708" s="111">
        <v>20</v>
      </c>
      <c r="G5708" s="111" t="s">
        <v>279</v>
      </c>
      <c r="H5708" s="112">
        <v>19585</v>
      </c>
    </row>
    <row r="5709" spans="1:8" ht="15">
      <c r="A5709" s="108" t="s">
        <v>1194</v>
      </c>
      <c r="B5709" s="109">
        <v>40046</v>
      </c>
      <c r="C5709" s="110">
        <v>2009</v>
      </c>
      <c r="D5709" s="111" t="s">
        <v>229</v>
      </c>
      <c r="E5709" s="111">
        <v>3</v>
      </c>
      <c r="F5709" s="111">
        <v>21</v>
      </c>
      <c r="G5709" s="111" t="s">
        <v>280</v>
      </c>
      <c r="H5709" s="112">
        <v>38907</v>
      </c>
    </row>
    <row r="5710" spans="1:8" ht="15">
      <c r="A5710" s="108" t="s">
        <v>1194</v>
      </c>
      <c r="B5710" s="109">
        <v>40047</v>
      </c>
      <c r="C5710" s="110">
        <v>2009</v>
      </c>
      <c r="D5710" s="111" t="s">
        <v>229</v>
      </c>
      <c r="E5710" s="111">
        <v>4</v>
      </c>
      <c r="F5710" s="111">
        <v>22</v>
      </c>
      <c r="G5710" s="111" t="s">
        <v>281</v>
      </c>
      <c r="H5710" s="112">
        <v>18547</v>
      </c>
    </row>
    <row r="5711" spans="1:8" ht="15">
      <c r="A5711" s="108" t="s">
        <v>1194</v>
      </c>
      <c r="B5711" s="109">
        <v>40048</v>
      </c>
      <c r="C5711" s="110">
        <v>2009</v>
      </c>
      <c r="D5711" s="111" t="s">
        <v>229</v>
      </c>
      <c r="E5711" s="111">
        <v>4</v>
      </c>
      <c r="F5711" s="111">
        <v>23</v>
      </c>
      <c r="G5711" s="111" t="s">
        <v>282</v>
      </c>
      <c r="H5711" s="112">
        <v>69012</v>
      </c>
    </row>
    <row r="5712" spans="1:8" ht="15">
      <c r="A5712" s="108" t="s">
        <v>1194</v>
      </c>
      <c r="B5712" s="109">
        <v>40049</v>
      </c>
      <c r="C5712" s="110">
        <v>2009</v>
      </c>
      <c r="D5712" s="111" t="s">
        <v>229</v>
      </c>
      <c r="E5712" s="111">
        <v>4</v>
      </c>
      <c r="F5712" s="111">
        <v>24</v>
      </c>
      <c r="G5712" s="111" t="s">
        <v>1343</v>
      </c>
      <c r="H5712" s="112">
        <v>32603</v>
      </c>
    </row>
    <row r="5713" spans="1:8" ht="15">
      <c r="A5713" s="108" t="s">
        <v>1194</v>
      </c>
      <c r="B5713" s="109">
        <v>40050</v>
      </c>
      <c r="C5713" s="110">
        <v>2009</v>
      </c>
      <c r="D5713" s="111" t="s">
        <v>229</v>
      </c>
      <c r="E5713" s="111">
        <v>4</v>
      </c>
      <c r="F5713" s="111">
        <v>25</v>
      </c>
      <c r="G5713" s="111" t="s">
        <v>1342</v>
      </c>
      <c r="H5713" s="112">
        <v>70484</v>
      </c>
    </row>
    <row r="5714" spans="1:8" ht="15">
      <c r="A5714" s="108" t="s">
        <v>1194</v>
      </c>
      <c r="B5714" s="109">
        <v>40051</v>
      </c>
      <c r="C5714" s="110">
        <v>2009</v>
      </c>
      <c r="D5714" s="111" t="s">
        <v>229</v>
      </c>
      <c r="E5714" s="111">
        <v>4</v>
      </c>
      <c r="F5714" s="111">
        <v>26</v>
      </c>
      <c r="G5714" s="111" t="s">
        <v>278</v>
      </c>
      <c r="H5714" s="112">
        <v>19406</v>
      </c>
    </row>
    <row r="5715" spans="1:8" ht="15">
      <c r="A5715" s="108" t="s">
        <v>1194</v>
      </c>
      <c r="B5715" s="109">
        <v>40052</v>
      </c>
      <c r="C5715" s="110">
        <v>2009</v>
      </c>
      <c r="D5715" s="111" t="s">
        <v>229</v>
      </c>
      <c r="E5715" s="111">
        <v>4</v>
      </c>
      <c r="F5715" s="111">
        <v>27</v>
      </c>
      <c r="G5715" s="111" t="s">
        <v>279</v>
      </c>
      <c r="H5715" s="112">
        <v>53984</v>
      </c>
    </row>
    <row r="5716" spans="1:8" ht="15">
      <c r="A5716" s="108" t="s">
        <v>1194</v>
      </c>
      <c r="B5716" s="109">
        <v>40053</v>
      </c>
      <c r="C5716" s="110">
        <v>2009</v>
      </c>
      <c r="D5716" s="111" t="s">
        <v>229</v>
      </c>
      <c r="E5716" s="111">
        <v>4</v>
      </c>
      <c r="F5716" s="111">
        <v>28</v>
      </c>
      <c r="G5716" s="111" t="s">
        <v>280</v>
      </c>
      <c r="H5716" s="112">
        <v>44258</v>
      </c>
    </row>
    <row r="5717" spans="1:8" ht="15">
      <c r="A5717" s="108" t="s">
        <v>1194</v>
      </c>
      <c r="B5717" s="109">
        <v>40054</v>
      </c>
      <c r="C5717" s="110">
        <v>2009</v>
      </c>
      <c r="D5717" s="111" t="s">
        <v>229</v>
      </c>
      <c r="E5717" s="111">
        <v>5</v>
      </c>
      <c r="F5717" s="111">
        <v>29</v>
      </c>
      <c r="G5717" s="111" t="s">
        <v>281</v>
      </c>
      <c r="H5717" s="112">
        <v>88021</v>
      </c>
    </row>
    <row r="5718" spans="1:8" ht="15">
      <c r="A5718" s="108" t="s">
        <v>1194</v>
      </c>
      <c r="B5718" s="109">
        <v>40055</v>
      </c>
      <c r="C5718" s="110">
        <v>2009</v>
      </c>
      <c r="D5718" s="111" t="s">
        <v>229</v>
      </c>
      <c r="E5718" s="111">
        <v>5</v>
      </c>
      <c r="F5718" s="111">
        <v>30</v>
      </c>
      <c r="G5718" s="111" t="s">
        <v>282</v>
      </c>
      <c r="H5718" s="112">
        <v>87527</v>
      </c>
    </row>
    <row r="5719" spans="1:8" ht="15">
      <c r="A5719" s="108" t="s">
        <v>1194</v>
      </c>
      <c r="B5719" s="109">
        <v>40056</v>
      </c>
      <c r="C5719" s="110">
        <v>2009</v>
      </c>
      <c r="D5719" s="111" t="s">
        <v>229</v>
      </c>
      <c r="E5719" s="111">
        <v>5</v>
      </c>
      <c r="F5719" s="111">
        <v>31</v>
      </c>
      <c r="G5719" s="111" t="s">
        <v>1343</v>
      </c>
      <c r="H5719" s="112">
        <v>38993</v>
      </c>
    </row>
    <row r="5720" spans="1:8" ht="15">
      <c r="A5720" s="108" t="s">
        <v>1194</v>
      </c>
      <c r="B5720" s="109">
        <v>40057</v>
      </c>
      <c r="C5720" s="110">
        <v>2009</v>
      </c>
      <c r="D5720" s="111" t="s">
        <v>230</v>
      </c>
      <c r="E5720" s="111">
        <v>1</v>
      </c>
      <c r="F5720" s="111">
        <v>1</v>
      </c>
      <c r="G5720" s="111" t="s">
        <v>1342</v>
      </c>
      <c r="H5720" s="112">
        <v>30912</v>
      </c>
    </row>
    <row r="5721" spans="1:8" ht="15">
      <c r="A5721" s="108" t="s">
        <v>1194</v>
      </c>
      <c r="B5721" s="109">
        <v>40058</v>
      </c>
      <c r="C5721" s="110">
        <v>2009</v>
      </c>
      <c r="D5721" s="111" t="s">
        <v>230</v>
      </c>
      <c r="E5721" s="111">
        <v>1</v>
      </c>
      <c r="F5721" s="111">
        <v>2</v>
      </c>
      <c r="G5721" s="111" t="s">
        <v>278</v>
      </c>
      <c r="H5721" s="112">
        <v>76971</v>
      </c>
    </row>
    <row r="5722" spans="1:8" ht="15">
      <c r="A5722" s="108" t="s">
        <v>1194</v>
      </c>
      <c r="B5722" s="109">
        <v>40059</v>
      </c>
      <c r="C5722" s="110">
        <v>2009</v>
      </c>
      <c r="D5722" s="111" t="s">
        <v>230</v>
      </c>
      <c r="E5722" s="111">
        <v>1</v>
      </c>
      <c r="F5722" s="111">
        <v>3</v>
      </c>
      <c r="G5722" s="111" t="s">
        <v>279</v>
      </c>
      <c r="H5722" s="112">
        <v>48134</v>
      </c>
    </row>
    <row r="5723" spans="1:8" ht="15">
      <c r="A5723" s="108" t="s">
        <v>1194</v>
      </c>
      <c r="B5723" s="109">
        <v>40060</v>
      </c>
      <c r="C5723" s="110">
        <v>2009</v>
      </c>
      <c r="D5723" s="111" t="s">
        <v>230</v>
      </c>
      <c r="E5723" s="111">
        <v>1</v>
      </c>
      <c r="F5723" s="111">
        <v>4</v>
      </c>
      <c r="G5723" s="111" t="s">
        <v>280</v>
      </c>
      <c r="H5723" s="112">
        <v>68246</v>
      </c>
    </row>
    <row r="5724" spans="1:8" ht="15">
      <c r="A5724" s="108" t="s">
        <v>1194</v>
      </c>
      <c r="B5724" s="109">
        <v>40061</v>
      </c>
      <c r="C5724" s="110">
        <v>2009</v>
      </c>
      <c r="D5724" s="111" t="s">
        <v>230</v>
      </c>
      <c r="E5724" s="111">
        <v>1</v>
      </c>
      <c r="F5724" s="111">
        <v>5</v>
      </c>
      <c r="G5724" s="111" t="s">
        <v>281</v>
      </c>
      <c r="H5724" s="112">
        <v>49906</v>
      </c>
    </row>
    <row r="5725" spans="1:8" ht="15">
      <c r="A5725" s="108" t="s">
        <v>1194</v>
      </c>
      <c r="B5725" s="109">
        <v>40062</v>
      </c>
      <c r="C5725" s="110">
        <v>2009</v>
      </c>
      <c r="D5725" s="111" t="s">
        <v>230</v>
      </c>
      <c r="E5725" s="111">
        <v>1</v>
      </c>
      <c r="F5725" s="111">
        <v>6</v>
      </c>
      <c r="G5725" s="111" t="s">
        <v>282</v>
      </c>
      <c r="H5725" s="112">
        <v>45083</v>
      </c>
    </row>
    <row r="5726" spans="1:8" ht="15">
      <c r="A5726" s="108" t="s">
        <v>1194</v>
      </c>
      <c r="B5726" s="109">
        <v>40063</v>
      </c>
      <c r="C5726" s="110">
        <v>2009</v>
      </c>
      <c r="D5726" s="111" t="s">
        <v>230</v>
      </c>
      <c r="E5726" s="111">
        <v>1</v>
      </c>
      <c r="F5726" s="111">
        <v>7</v>
      </c>
      <c r="G5726" s="111" t="s">
        <v>1343</v>
      </c>
      <c r="H5726" s="112">
        <v>48053</v>
      </c>
    </row>
    <row r="5727" spans="1:8" ht="15">
      <c r="A5727" s="108" t="s">
        <v>1194</v>
      </c>
      <c r="B5727" s="109">
        <v>40064</v>
      </c>
      <c r="C5727" s="110">
        <v>2009</v>
      </c>
      <c r="D5727" s="111" t="s">
        <v>230</v>
      </c>
      <c r="E5727" s="111">
        <v>2</v>
      </c>
      <c r="F5727" s="111">
        <v>8</v>
      </c>
      <c r="G5727" s="111" t="s">
        <v>1342</v>
      </c>
      <c r="H5727" s="112">
        <v>62094</v>
      </c>
    </row>
    <row r="5728" spans="1:8" ht="15">
      <c r="A5728" s="108" t="s">
        <v>1194</v>
      </c>
      <c r="B5728" s="109">
        <v>40065</v>
      </c>
      <c r="C5728" s="110">
        <v>2009</v>
      </c>
      <c r="D5728" s="111" t="s">
        <v>230</v>
      </c>
      <c r="E5728" s="111">
        <v>2</v>
      </c>
      <c r="F5728" s="111">
        <v>9</v>
      </c>
      <c r="G5728" s="111" t="s">
        <v>278</v>
      </c>
      <c r="H5728" s="112">
        <v>69982</v>
      </c>
    </row>
    <row r="5729" spans="1:8" ht="15">
      <c r="A5729" s="108" t="s">
        <v>1194</v>
      </c>
      <c r="B5729" s="109">
        <v>40066</v>
      </c>
      <c r="C5729" s="110">
        <v>2009</v>
      </c>
      <c r="D5729" s="111" t="s">
        <v>230</v>
      </c>
      <c r="E5729" s="111">
        <v>2</v>
      </c>
      <c r="F5729" s="111">
        <v>10</v>
      </c>
      <c r="G5729" s="111" t="s">
        <v>279</v>
      </c>
      <c r="H5729" s="112">
        <v>38806</v>
      </c>
    </row>
    <row r="5730" spans="1:8" ht="15">
      <c r="A5730" s="108" t="s">
        <v>1194</v>
      </c>
      <c r="B5730" s="109">
        <v>40067</v>
      </c>
      <c r="C5730" s="110">
        <v>2009</v>
      </c>
      <c r="D5730" s="111" t="s">
        <v>230</v>
      </c>
      <c r="E5730" s="111">
        <v>2</v>
      </c>
      <c r="F5730" s="111">
        <v>11</v>
      </c>
      <c r="G5730" s="111" t="s">
        <v>280</v>
      </c>
      <c r="H5730" s="112">
        <v>35060</v>
      </c>
    </row>
    <row r="5731" spans="1:8" ht="15">
      <c r="A5731" s="108" t="s">
        <v>1194</v>
      </c>
      <c r="B5731" s="109">
        <v>40068</v>
      </c>
      <c r="C5731" s="110">
        <v>2009</v>
      </c>
      <c r="D5731" s="111" t="s">
        <v>230</v>
      </c>
      <c r="E5731" s="111">
        <v>2</v>
      </c>
      <c r="F5731" s="111">
        <v>12</v>
      </c>
      <c r="G5731" s="111" t="s">
        <v>281</v>
      </c>
      <c r="H5731" s="112">
        <v>33730</v>
      </c>
    </row>
    <row r="5732" spans="1:8" ht="15">
      <c r="A5732" s="108" t="s">
        <v>1194</v>
      </c>
      <c r="B5732" s="109">
        <v>40069</v>
      </c>
      <c r="C5732" s="110">
        <v>2009</v>
      </c>
      <c r="D5732" s="111" t="s">
        <v>230</v>
      </c>
      <c r="E5732" s="111">
        <v>2</v>
      </c>
      <c r="F5732" s="111">
        <v>13</v>
      </c>
      <c r="G5732" s="111" t="s">
        <v>282</v>
      </c>
      <c r="H5732" s="112">
        <v>86149</v>
      </c>
    </row>
    <row r="5733" spans="1:8" ht="15">
      <c r="A5733" s="108" t="s">
        <v>1194</v>
      </c>
      <c r="B5733" s="109">
        <v>40070</v>
      </c>
      <c r="C5733" s="110">
        <v>2009</v>
      </c>
      <c r="D5733" s="111" t="s">
        <v>230</v>
      </c>
      <c r="E5733" s="111">
        <v>2</v>
      </c>
      <c r="F5733" s="111">
        <v>14</v>
      </c>
      <c r="G5733" s="111" t="s">
        <v>1343</v>
      </c>
      <c r="H5733" s="112">
        <v>50232</v>
      </c>
    </row>
    <row r="5734" spans="1:8" ht="15">
      <c r="A5734" s="108" t="s">
        <v>1194</v>
      </c>
      <c r="B5734" s="109">
        <v>40071</v>
      </c>
      <c r="C5734" s="110">
        <v>2009</v>
      </c>
      <c r="D5734" s="111" t="s">
        <v>230</v>
      </c>
      <c r="E5734" s="111">
        <v>3</v>
      </c>
      <c r="F5734" s="111">
        <v>15</v>
      </c>
      <c r="G5734" s="111" t="s">
        <v>1342</v>
      </c>
      <c r="H5734" s="112">
        <v>14242</v>
      </c>
    </row>
    <row r="5735" spans="1:8" ht="15">
      <c r="A5735" s="108" t="s">
        <v>1194</v>
      </c>
      <c r="B5735" s="109">
        <v>40072</v>
      </c>
      <c r="C5735" s="110">
        <v>2009</v>
      </c>
      <c r="D5735" s="111" t="s">
        <v>230</v>
      </c>
      <c r="E5735" s="111">
        <v>3</v>
      </c>
      <c r="F5735" s="111">
        <v>16</v>
      </c>
      <c r="G5735" s="111" t="s">
        <v>278</v>
      </c>
      <c r="H5735" s="112">
        <v>30166</v>
      </c>
    </row>
    <row r="5736" spans="1:8" ht="15">
      <c r="A5736" s="108" t="s">
        <v>1194</v>
      </c>
      <c r="B5736" s="109">
        <v>40073</v>
      </c>
      <c r="C5736" s="110">
        <v>2009</v>
      </c>
      <c r="D5736" s="111" t="s">
        <v>230</v>
      </c>
      <c r="E5736" s="111">
        <v>3</v>
      </c>
      <c r="F5736" s="111">
        <v>17</v>
      </c>
      <c r="G5736" s="111" t="s">
        <v>279</v>
      </c>
      <c r="H5736" s="112">
        <v>73539</v>
      </c>
    </row>
    <row r="5737" spans="1:8" ht="15">
      <c r="A5737" s="108" t="s">
        <v>1194</v>
      </c>
      <c r="B5737" s="109">
        <v>40074</v>
      </c>
      <c r="C5737" s="110">
        <v>2009</v>
      </c>
      <c r="D5737" s="111" t="s">
        <v>230</v>
      </c>
      <c r="E5737" s="111">
        <v>3</v>
      </c>
      <c r="F5737" s="111">
        <v>18</v>
      </c>
      <c r="G5737" s="111" t="s">
        <v>280</v>
      </c>
      <c r="H5737" s="112">
        <v>60998</v>
      </c>
    </row>
    <row r="5738" spans="1:8" ht="15">
      <c r="A5738" s="108" t="s">
        <v>1194</v>
      </c>
      <c r="B5738" s="109">
        <v>40075</v>
      </c>
      <c r="C5738" s="110">
        <v>2009</v>
      </c>
      <c r="D5738" s="111" t="s">
        <v>230</v>
      </c>
      <c r="E5738" s="111">
        <v>3</v>
      </c>
      <c r="F5738" s="111">
        <v>19</v>
      </c>
      <c r="G5738" s="111" t="s">
        <v>281</v>
      </c>
      <c r="H5738" s="112">
        <v>52676</v>
      </c>
    </row>
    <row r="5739" spans="1:8" ht="15">
      <c r="A5739" s="108" t="s">
        <v>1194</v>
      </c>
      <c r="B5739" s="109">
        <v>40076</v>
      </c>
      <c r="C5739" s="110">
        <v>2009</v>
      </c>
      <c r="D5739" s="111" t="s">
        <v>230</v>
      </c>
      <c r="E5739" s="111">
        <v>3</v>
      </c>
      <c r="F5739" s="111">
        <v>20</v>
      </c>
      <c r="G5739" s="111" t="s">
        <v>282</v>
      </c>
      <c r="H5739" s="112">
        <v>74518</v>
      </c>
    </row>
    <row r="5740" spans="1:8" ht="15">
      <c r="A5740" s="108" t="s">
        <v>1194</v>
      </c>
      <c r="B5740" s="109">
        <v>40077</v>
      </c>
      <c r="C5740" s="110">
        <v>2009</v>
      </c>
      <c r="D5740" s="111" t="s">
        <v>230</v>
      </c>
      <c r="E5740" s="111">
        <v>3</v>
      </c>
      <c r="F5740" s="111">
        <v>21</v>
      </c>
      <c r="G5740" s="111" t="s">
        <v>1343</v>
      </c>
      <c r="H5740" s="112">
        <v>47153</v>
      </c>
    </row>
    <row r="5741" spans="1:8" ht="15">
      <c r="A5741" s="108" t="s">
        <v>1194</v>
      </c>
      <c r="B5741" s="109">
        <v>40078</v>
      </c>
      <c r="C5741" s="110">
        <v>2009</v>
      </c>
      <c r="D5741" s="111" t="s">
        <v>230</v>
      </c>
      <c r="E5741" s="111">
        <v>4</v>
      </c>
      <c r="F5741" s="111">
        <v>22</v>
      </c>
      <c r="G5741" s="111" t="s">
        <v>1342</v>
      </c>
      <c r="H5741" s="112">
        <v>61584</v>
      </c>
    </row>
    <row r="5742" spans="1:8" ht="15">
      <c r="A5742" s="108" t="s">
        <v>1194</v>
      </c>
      <c r="B5742" s="109">
        <v>40079</v>
      </c>
      <c r="C5742" s="110">
        <v>2009</v>
      </c>
      <c r="D5742" s="111" t="s">
        <v>230</v>
      </c>
      <c r="E5742" s="111">
        <v>4</v>
      </c>
      <c r="F5742" s="111">
        <v>23</v>
      </c>
      <c r="G5742" s="111" t="s">
        <v>278</v>
      </c>
      <c r="H5742" s="112">
        <v>83792</v>
      </c>
    </row>
    <row r="5743" spans="1:8" ht="15">
      <c r="A5743" s="108" t="s">
        <v>1194</v>
      </c>
      <c r="B5743" s="109">
        <v>40080</v>
      </c>
      <c r="C5743" s="110">
        <v>2009</v>
      </c>
      <c r="D5743" s="111" t="s">
        <v>230</v>
      </c>
      <c r="E5743" s="111">
        <v>4</v>
      </c>
      <c r="F5743" s="111">
        <v>24</v>
      </c>
      <c r="G5743" s="111" t="s">
        <v>279</v>
      </c>
      <c r="H5743" s="112">
        <v>59206</v>
      </c>
    </row>
    <row r="5744" spans="1:8" ht="15">
      <c r="A5744" s="108" t="s">
        <v>1194</v>
      </c>
      <c r="B5744" s="109">
        <v>40081</v>
      </c>
      <c r="C5744" s="110">
        <v>2009</v>
      </c>
      <c r="D5744" s="111" t="s">
        <v>230</v>
      </c>
      <c r="E5744" s="111">
        <v>4</v>
      </c>
      <c r="F5744" s="111">
        <v>25</v>
      </c>
      <c r="G5744" s="111" t="s">
        <v>280</v>
      </c>
      <c r="H5744" s="112">
        <v>45215</v>
      </c>
    </row>
    <row r="5745" spans="1:8" ht="15">
      <c r="A5745" s="108" t="s">
        <v>1194</v>
      </c>
      <c r="B5745" s="109">
        <v>40082</v>
      </c>
      <c r="C5745" s="110">
        <v>2009</v>
      </c>
      <c r="D5745" s="111" t="s">
        <v>230</v>
      </c>
      <c r="E5745" s="111">
        <v>4</v>
      </c>
      <c r="F5745" s="111">
        <v>26</v>
      </c>
      <c r="G5745" s="111" t="s">
        <v>281</v>
      </c>
      <c r="H5745" s="112">
        <v>55126</v>
      </c>
    </row>
    <row r="5746" spans="1:8" ht="15">
      <c r="A5746" s="108" t="s">
        <v>1194</v>
      </c>
      <c r="B5746" s="109">
        <v>40083</v>
      </c>
      <c r="C5746" s="110">
        <v>2009</v>
      </c>
      <c r="D5746" s="111" t="s">
        <v>230</v>
      </c>
      <c r="E5746" s="111">
        <v>4</v>
      </c>
      <c r="F5746" s="111">
        <v>27</v>
      </c>
      <c r="G5746" s="111" t="s">
        <v>282</v>
      </c>
      <c r="H5746" s="112">
        <v>69303</v>
      </c>
    </row>
    <row r="5747" spans="1:8" ht="15">
      <c r="A5747" s="108" t="s">
        <v>1194</v>
      </c>
      <c r="B5747" s="109">
        <v>40084</v>
      </c>
      <c r="C5747" s="110">
        <v>2009</v>
      </c>
      <c r="D5747" s="111" t="s">
        <v>230</v>
      </c>
      <c r="E5747" s="111">
        <v>4</v>
      </c>
      <c r="F5747" s="111">
        <v>28</v>
      </c>
      <c r="G5747" s="111" t="s">
        <v>1343</v>
      </c>
      <c r="H5747" s="112">
        <v>61229</v>
      </c>
    </row>
    <row r="5748" spans="1:8" ht="15">
      <c r="A5748" s="108" t="s">
        <v>1194</v>
      </c>
      <c r="B5748" s="109">
        <v>40085</v>
      </c>
      <c r="C5748" s="110">
        <v>2009</v>
      </c>
      <c r="D5748" s="111" t="s">
        <v>230</v>
      </c>
      <c r="E5748" s="111">
        <v>5</v>
      </c>
      <c r="F5748" s="111">
        <v>29</v>
      </c>
      <c r="G5748" s="111" t="s">
        <v>1342</v>
      </c>
      <c r="H5748" s="112">
        <v>56174</v>
      </c>
    </row>
    <row r="5749" spans="1:8" ht="15">
      <c r="A5749" s="108" t="s">
        <v>1194</v>
      </c>
      <c r="B5749" s="109">
        <v>40086</v>
      </c>
      <c r="C5749" s="110">
        <v>2009</v>
      </c>
      <c r="D5749" s="111" t="s">
        <v>230</v>
      </c>
      <c r="E5749" s="111">
        <v>5</v>
      </c>
      <c r="F5749" s="111">
        <v>30</v>
      </c>
      <c r="G5749" s="111" t="s">
        <v>278</v>
      </c>
      <c r="H5749" s="112">
        <v>49745</v>
      </c>
    </row>
    <row r="5750" spans="1:8" ht="15">
      <c r="A5750" s="108" t="s">
        <v>1194</v>
      </c>
      <c r="B5750" s="109">
        <v>40087</v>
      </c>
      <c r="C5750" s="110">
        <v>2009</v>
      </c>
      <c r="D5750" s="111" t="s">
        <v>231</v>
      </c>
      <c r="E5750" s="111">
        <v>1</v>
      </c>
      <c r="F5750" s="111">
        <v>1</v>
      </c>
      <c r="G5750" s="111" t="s">
        <v>279</v>
      </c>
      <c r="H5750" s="112">
        <v>54279</v>
      </c>
    </row>
    <row r="5751" spans="1:8" ht="15">
      <c r="A5751" s="108" t="s">
        <v>1194</v>
      </c>
      <c r="B5751" s="109">
        <v>40088</v>
      </c>
      <c r="C5751" s="110">
        <v>2009</v>
      </c>
      <c r="D5751" s="111" t="s">
        <v>231</v>
      </c>
      <c r="E5751" s="111">
        <v>1</v>
      </c>
      <c r="F5751" s="111">
        <v>2</v>
      </c>
      <c r="G5751" s="111" t="s">
        <v>280</v>
      </c>
      <c r="H5751" s="112">
        <v>15723</v>
      </c>
    </row>
    <row r="5752" spans="1:8" ht="15">
      <c r="A5752" s="108" t="s">
        <v>1194</v>
      </c>
      <c r="B5752" s="109">
        <v>40089</v>
      </c>
      <c r="C5752" s="110">
        <v>2009</v>
      </c>
      <c r="D5752" s="111" t="s">
        <v>231</v>
      </c>
      <c r="E5752" s="111">
        <v>1</v>
      </c>
      <c r="F5752" s="111">
        <v>3</v>
      </c>
      <c r="G5752" s="111" t="s">
        <v>281</v>
      </c>
      <c r="H5752" s="112">
        <v>19921</v>
      </c>
    </row>
    <row r="5753" spans="1:8" ht="15">
      <c r="A5753" s="108" t="s">
        <v>1194</v>
      </c>
      <c r="B5753" s="109">
        <v>40090</v>
      </c>
      <c r="C5753" s="110">
        <v>2009</v>
      </c>
      <c r="D5753" s="111" t="s">
        <v>231</v>
      </c>
      <c r="E5753" s="111">
        <v>1</v>
      </c>
      <c r="F5753" s="111">
        <v>4</v>
      </c>
      <c r="G5753" s="111" t="s">
        <v>282</v>
      </c>
      <c r="H5753" s="112">
        <v>56337</v>
      </c>
    </row>
    <row r="5754" spans="1:8" ht="15">
      <c r="A5754" s="108" t="s">
        <v>1194</v>
      </c>
      <c r="B5754" s="109">
        <v>40091</v>
      </c>
      <c r="C5754" s="110">
        <v>2009</v>
      </c>
      <c r="D5754" s="111" t="s">
        <v>231</v>
      </c>
      <c r="E5754" s="111">
        <v>1</v>
      </c>
      <c r="F5754" s="111">
        <v>5</v>
      </c>
      <c r="G5754" s="111" t="s">
        <v>1343</v>
      </c>
      <c r="H5754" s="112">
        <v>76711</v>
      </c>
    </row>
    <row r="5755" spans="1:8" ht="15">
      <c r="A5755" s="108" t="s">
        <v>1194</v>
      </c>
      <c r="B5755" s="109">
        <v>40092</v>
      </c>
      <c r="C5755" s="110">
        <v>2009</v>
      </c>
      <c r="D5755" s="111" t="s">
        <v>231</v>
      </c>
      <c r="E5755" s="111">
        <v>1</v>
      </c>
      <c r="F5755" s="111">
        <v>6</v>
      </c>
      <c r="G5755" s="111" t="s">
        <v>1342</v>
      </c>
      <c r="H5755" s="112">
        <v>24167</v>
      </c>
    </row>
    <row r="5756" spans="1:8" ht="15">
      <c r="A5756" s="108" t="s">
        <v>1194</v>
      </c>
      <c r="B5756" s="109">
        <v>40093</v>
      </c>
      <c r="C5756" s="110">
        <v>2009</v>
      </c>
      <c r="D5756" s="111" t="s">
        <v>231</v>
      </c>
      <c r="E5756" s="111">
        <v>1</v>
      </c>
      <c r="F5756" s="111">
        <v>7</v>
      </c>
      <c r="G5756" s="111" t="s">
        <v>278</v>
      </c>
      <c r="H5756" s="112">
        <v>82362</v>
      </c>
    </row>
    <row r="5757" spans="1:8" ht="15">
      <c r="A5757" s="108" t="s">
        <v>1194</v>
      </c>
      <c r="B5757" s="109">
        <v>40094</v>
      </c>
      <c r="C5757" s="110">
        <v>2009</v>
      </c>
      <c r="D5757" s="111" t="s">
        <v>231</v>
      </c>
      <c r="E5757" s="111">
        <v>2</v>
      </c>
      <c r="F5757" s="111">
        <v>8</v>
      </c>
      <c r="G5757" s="111" t="s">
        <v>279</v>
      </c>
      <c r="H5757" s="112">
        <v>60702</v>
      </c>
    </row>
    <row r="5758" spans="1:8" ht="15">
      <c r="A5758" s="108" t="s">
        <v>1194</v>
      </c>
      <c r="B5758" s="109">
        <v>40095</v>
      </c>
      <c r="C5758" s="110">
        <v>2009</v>
      </c>
      <c r="D5758" s="111" t="s">
        <v>231</v>
      </c>
      <c r="E5758" s="111">
        <v>2</v>
      </c>
      <c r="F5758" s="111">
        <v>9</v>
      </c>
      <c r="G5758" s="111" t="s">
        <v>280</v>
      </c>
      <c r="H5758" s="112">
        <v>49935</v>
      </c>
    </row>
    <row r="5759" spans="1:8" ht="15">
      <c r="A5759" s="108" t="s">
        <v>1194</v>
      </c>
      <c r="B5759" s="109">
        <v>40096</v>
      </c>
      <c r="C5759" s="110">
        <v>2009</v>
      </c>
      <c r="D5759" s="111" t="s">
        <v>231</v>
      </c>
      <c r="E5759" s="111">
        <v>2</v>
      </c>
      <c r="F5759" s="111">
        <v>10</v>
      </c>
      <c r="G5759" s="111" t="s">
        <v>281</v>
      </c>
      <c r="H5759" s="112">
        <v>53458</v>
      </c>
    </row>
    <row r="5760" spans="1:8" ht="15">
      <c r="A5760" s="108" t="s">
        <v>1194</v>
      </c>
      <c r="B5760" s="109">
        <v>40097</v>
      </c>
      <c r="C5760" s="110">
        <v>2009</v>
      </c>
      <c r="D5760" s="111" t="s">
        <v>231</v>
      </c>
      <c r="E5760" s="111">
        <v>2</v>
      </c>
      <c r="F5760" s="111">
        <v>11</v>
      </c>
      <c r="G5760" s="111" t="s">
        <v>282</v>
      </c>
      <c r="H5760" s="112">
        <v>37170</v>
      </c>
    </row>
    <row r="5761" spans="1:8" ht="15">
      <c r="A5761" s="108" t="s">
        <v>1194</v>
      </c>
      <c r="B5761" s="109">
        <v>40098</v>
      </c>
      <c r="C5761" s="110">
        <v>2009</v>
      </c>
      <c r="D5761" s="111" t="s">
        <v>231</v>
      </c>
      <c r="E5761" s="111">
        <v>2</v>
      </c>
      <c r="F5761" s="111">
        <v>12</v>
      </c>
      <c r="G5761" s="111" t="s">
        <v>1343</v>
      </c>
      <c r="H5761" s="112">
        <v>15443</v>
      </c>
    </row>
    <row r="5762" spans="1:8" ht="15">
      <c r="A5762" s="108" t="s">
        <v>1194</v>
      </c>
      <c r="B5762" s="109">
        <v>40099</v>
      </c>
      <c r="C5762" s="110">
        <v>2009</v>
      </c>
      <c r="D5762" s="111" t="s">
        <v>231</v>
      </c>
      <c r="E5762" s="111">
        <v>2</v>
      </c>
      <c r="F5762" s="111">
        <v>13</v>
      </c>
      <c r="G5762" s="111" t="s">
        <v>1342</v>
      </c>
      <c r="H5762" s="112">
        <v>86172</v>
      </c>
    </row>
    <row r="5763" spans="1:8" ht="15">
      <c r="A5763" s="108" t="s">
        <v>1194</v>
      </c>
      <c r="B5763" s="109">
        <v>40100</v>
      </c>
      <c r="C5763" s="110">
        <v>2009</v>
      </c>
      <c r="D5763" s="111" t="s">
        <v>231</v>
      </c>
      <c r="E5763" s="111">
        <v>2</v>
      </c>
      <c r="F5763" s="111">
        <v>14</v>
      </c>
      <c r="G5763" s="111" t="s">
        <v>278</v>
      </c>
      <c r="H5763" s="112">
        <v>22627</v>
      </c>
    </row>
    <row r="5764" spans="1:8" ht="15">
      <c r="A5764" s="108" t="s">
        <v>1194</v>
      </c>
      <c r="B5764" s="109">
        <v>40101</v>
      </c>
      <c r="C5764" s="110">
        <v>2009</v>
      </c>
      <c r="D5764" s="111" t="s">
        <v>231</v>
      </c>
      <c r="E5764" s="111">
        <v>3</v>
      </c>
      <c r="F5764" s="111">
        <v>15</v>
      </c>
      <c r="G5764" s="111" t="s">
        <v>279</v>
      </c>
      <c r="H5764" s="112">
        <v>69699</v>
      </c>
    </row>
    <row r="5765" spans="1:8" ht="15">
      <c r="A5765" s="108" t="s">
        <v>1194</v>
      </c>
      <c r="B5765" s="109">
        <v>40102</v>
      </c>
      <c r="C5765" s="110">
        <v>2009</v>
      </c>
      <c r="D5765" s="111" t="s">
        <v>231</v>
      </c>
      <c r="E5765" s="111">
        <v>3</v>
      </c>
      <c r="F5765" s="111">
        <v>16</v>
      </c>
      <c r="G5765" s="111" t="s">
        <v>280</v>
      </c>
      <c r="H5765" s="112">
        <v>74056</v>
      </c>
    </row>
    <row r="5766" spans="1:8" ht="15">
      <c r="A5766" s="108" t="s">
        <v>1194</v>
      </c>
      <c r="B5766" s="109">
        <v>40103</v>
      </c>
      <c r="C5766" s="110">
        <v>2009</v>
      </c>
      <c r="D5766" s="111" t="s">
        <v>231</v>
      </c>
      <c r="E5766" s="111">
        <v>3</v>
      </c>
      <c r="F5766" s="111">
        <v>17</v>
      </c>
      <c r="G5766" s="111" t="s">
        <v>281</v>
      </c>
      <c r="H5766" s="112">
        <v>42994</v>
      </c>
    </row>
    <row r="5767" spans="1:8" ht="15">
      <c r="A5767" s="108" t="s">
        <v>1194</v>
      </c>
      <c r="B5767" s="109">
        <v>40104</v>
      </c>
      <c r="C5767" s="110">
        <v>2009</v>
      </c>
      <c r="D5767" s="111" t="s">
        <v>231</v>
      </c>
      <c r="E5767" s="111">
        <v>3</v>
      </c>
      <c r="F5767" s="111">
        <v>18</v>
      </c>
      <c r="G5767" s="111" t="s">
        <v>282</v>
      </c>
      <c r="H5767" s="112">
        <v>32185</v>
      </c>
    </row>
    <row r="5768" spans="1:8" ht="15">
      <c r="A5768" s="108" t="s">
        <v>1194</v>
      </c>
      <c r="B5768" s="109">
        <v>40105</v>
      </c>
      <c r="C5768" s="110">
        <v>2009</v>
      </c>
      <c r="D5768" s="111" t="s">
        <v>231</v>
      </c>
      <c r="E5768" s="111">
        <v>3</v>
      </c>
      <c r="F5768" s="111">
        <v>19</v>
      </c>
      <c r="G5768" s="111" t="s">
        <v>1343</v>
      </c>
      <c r="H5768" s="112">
        <v>78878</v>
      </c>
    </row>
    <row r="5769" spans="1:8" ht="15">
      <c r="A5769" s="108" t="s">
        <v>1194</v>
      </c>
      <c r="B5769" s="109">
        <v>40106</v>
      </c>
      <c r="C5769" s="110">
        <v>2009</v>
      </c>
      <c r="D5769" s="111" t="s">
        <v>231</v>
      </c>
      <c r="E5769" s="111">
        <v>3</v>
      </c>
      <c r="F5769" s="111">
        <v>20</v>
      </c>
      <c r="G5769" s="111" t="s">
        <v>1342</v>
      </c>
      <c r="H5769" s="112">
        <v>34635</v>
      </c>
    </row>
    <row r="5770" spans="1:8" ht="15">
      <c r="A5770" s="108" t="s">
        <v>1194</v>
      </c>
      <c r="B5770" s="109">
        <v>40107</v>
      </c>
      <c r="C5770" s="110">
        <v>2009</v>
      </c>
      <c r="D5770" s="111" t="s">
        <v>231</v>
      </c>
      <c r="E5770" s="111">
        <v>3</v>
      </c>
      <c r="F5770" s="111">
        <v>21</v>
      </c>
      <c r="G5770" s="111" t="s">
        <v>278</v>
      </c>
      <c r="H5770" s="112">
        <v>75633</v>
      </c>
    </row>
    <row r="5771" spans="1:8" ht="15">
      <c r="A5771" s="108" t="s">
        <v>1194</v>
      </c>
      <c r="B5771" s="109">
        <v>40108</v>
      </c>
      <c r="C5771" s="110">
        <v>2009</v>
      </c>
      <c r="D5771" s="111" t="s">
        <v>231</v>
      </c>
      <c r="E5771" s="111">
        <v>4</v>
      </c>
      <c r="F5771" s="111">
        <v>22</v>
      </c>
      <c r="G5771" s="111" t="s">
        <v>279</v>
      </c>
      <c r="H5771" s="112">
        <v>68646</v>
      </c>
    </row>
    <row r="5772" spans="1:8" ht="15">
      <c r="A5772" s="108" t="s">
        <v>1194</v>
      </c>
      <c r="B5772" s="109">
        <v>40109</v>
      </c>
      <c r="C5772" s="110">
        <v>2009</v>
      </c>
      <c r="D5772" s="111" t="s">
        <v>231</v>
      </c>
      <c r="E5772" s="111">
        <v>4</v>
      </c>
      <c r="F5772" s="111">
        <v>23</v>
      </c>
      <c r="G5772" s="111" t="s">
        <v>280</v>
      </c>
      <c r="H5772" s="112">
        <v>70820</v>
      </c>
    </row>
    <row r="5773" spans="1:8" ht="15">
      <c r="A5773" s="108" t="s">
        <v>1194</v>
      </c>
      <c r="B5773" s="109">
        <v>40110</v>
      </c>
      <c r="C5773" s="110">
        <v>2009</v>
      </c>
      <c r="D5773" s="111" t="s">
        <v>231</v>
      </c>
      <c r="E5773" s="111">
        <v>4</v>
      </c>
      <c r="F5773" s="111">
        <v>24</v>
      </c>
      <c r="G5773" s="111" t="s">
        <v>281</v>
      </c>
      <c r="H5773" s="112">
        <v>56712</v>
      </c>
    </row>
    <row r="5774" spans="1:8" ht="15">
      <c r="A5774" s="108" t="s">
        <v>1194</v>
      </c>
      <c r="B5774" s="109">
        <v>40111</v>
      </c>
      <c r="C5774" s="110">
        <v>2009</v>
      </c>
      <c r="D5774" s="111" t="s">
        <v>231</v>
      </c>
      <c r="E5774" s="111">
        <v>4</v>
      </c>
      <c r="F5774" s="111">
        <v>25</v>
      </c>
      <c r="G5774" s="111" t="s">
        <v>282</v>
      </c>
      <c r="H5774" s="112">
        <v>62140</v>
      </c>
    </row>
    <row r="5775" spans="1:8" ht="15">
      <c r="A5775" s="108" t="s">
        <v>1194</v>
      </c>
      <c r="B5775" s="109">
        <v>40112</v>
      </c>
      <c r="C5775" s="110">
        <v>2009</v>
      </c>
      <c r="D5775" s="111" t="s">
        <v>231</v>
      </c>
      <c r="E5775" s="111">
        <v>4</v>
      </c>
      <c r="F5775" s="111">
        <v>26</v>
      </c>
      <c r="G5775" s="111" t="s">
        <v>1343</v>
      </c>
      <c r="H5775" s="112">
        <v>121468</v>
      </c>
    </row>
    <row r="5776" spans="1:8" ht="15">
      <c r="A5776" s="108" t="s">
        <v>1194</v>
      </c>
      <c r="B5776" s="109">
        <v>40113</v>
      </c>
      <c r="C5776" s="110">
        <v>2009</v>
      </c>
      <c r="D5776" s="111" t="s">
        <v>231</v>
      </c>
      <c r="E5776" s="111">
        <v>4</v>
      </c>
      <c r="F5776" s="111">
        <v>27</v>
      </c>
      <c r="G5776" s="111" t="s">
        <v>1342</v>
      </c>
      <c r="H5776" s="112">
        <v>85240</v>
      </c>
    </row>
    <row r="5777" spans="1:8" ht="15">
      <c r="A5777" s="108" t="s">
        <v>1194</v>
      </c>
      <c r="B5777" s="109">
        <v>40114</v>
      </c>
      <c r="C5777" s="110">
        <v>2009</v>
      </c>
      <c r="D5777" s="111" t="s">
        <v>231</v>
      </c>
      <c r="E5777" s="111">
        <v>4</v>
      </c>
      <c r="F5777" s="111">
        <v>28</v>
      </c>
      <c r="G5777" s="111" t="s">
        <v>278</v>
      </c>
      <c r="H5777" s="112">
        <v>48150</v>
      </c>
    </row>
    <row r="5778" spans="1:8" ht="15">
      <c r="A5778" s="108" t="s">
        <v>1194</v>
      </c>
      <c r="B5778" s="109">
        <v>40115</v>
      </c>
      <c r="C5778" s="110">
        <v>2009</v>
      </c>
      <c r="D5778" s="111" t="s">
        <v>231</v>
      </c>
      <c r="E5778" s="111">
        <v>5</v>
      </c>
      <c r="F5778" s="111">
        <v>29</v>
      </c>
      <c r="G5778" s="111" t="s">
        <v>279</v>
      </c>
      <c r="H5778" s="112">
        <v>155458</v>
      </c>
    </row>
    <row r="5779" spans="1:8" ht="15">
      <c r="A5779" s="108" t="s">
        <v>1194</v>
      </c>
      <c r="B5779" s="109">
        <v>40116</v>
      </c>
      <c r="C5779" s="110">
        <v>2009</v>
      </c>
      <c r="D5779" s="111" t="s">
        <v>231</v>
      </c>
      <c r="E5779" s="111">
        <v>5</v>
      </c>
      <c r="F5779" s="111">
        <v>30</v>
      </c>
      <c r="G5779" s="111" t="s">
        <v>280</v>
      </c>
      <c r="H5779" s="112">
        <v>159828</v>
      </c>
    </row>
    <row r="5780" spans="1:8" ht="15">
      <c r="A5780" s="108" t="s">
        <v>1194</v>
      </c>
      <c r="B5780" s="109">
        <v>40117</v>
      </c>
      <c r="C5780" s="110">
        <v>2009</v>
      </c>
      <c r="D5780" s="111" t="s">
        <v>231</v>
      </c>
      <c r="E5780" s="111">
        <v>5</v>
      </c>
      <c r="F5780" s="111">
        <v>31</v>
      </c>
      <c r="G5780" s="111" t="s">
        <v>281</v>
      </c>
      <c r="H5780" s="112">
        <v>154090</v>
      </c>
    </row>
    <row r="5781" spans="1:8" ht="15">
      <c r="A5781" s="108" t="s">
        <v>1194</v>
      </c>
      <c r="B5781" s="109">
        <v>40118</v>
      </c>
      <c r="C5781" s="110">
        <v>2009</v>
      </c>
      <c r="D5781" s="111" t="s">
        <v>232</v>
      </c>
      <c r="E5781" s="111">
        <v>1</v>
      </c>
      <c r="F5781" s="111">
        <v>1</v>
      </c>
      <c r="G5781" s="111" t="s">
        <v>282</v>
      </c>
      <c r="H5781" s="112">
        <v>103511</v>
      </c>
    </row>
    <row r="5782" spans="1:8" ht="15">
      <c r="A5782" s="108" t="s">
        <v>1194</v>
      </c>
      <c r="B5782" s="109">
        <v>40119</v>
      </c>
      <c r="C5782" s="110">
        <v>2009</v>
      </c>
      <c r="D5782" s="111" t="s">
        <v>232</v>
      </c>
      <c r="E5782" s="111">
        <v>1</v>
      </c>
      <c r="F5782" s="111">
        <v>2</v>
      </c>
      <c r="G5782" s="111" t="s">
        <v>1343</v>
      </c>
      <c r="H5782" s="112">
        <v>89744</v>
      </c>
    </row>
    <row r="5783" spans="1:8" ht="15">
      <c r="A5783" s="108" t="s">
        <v>1194</v>
      </c>
      <c r="B5783" s="109">
        <v>40120</v>
      </c>
      <c r="C5783" s="110">
        <v>2009</v>
      </c>
      <c r="D5783" s="111" t="s">
        <v>232</v>
      </c>
      <c r="E5783" s="111">
        <v>1</v>
      </c>
      <c r="F5783" s="111">
        <v>3</v>
      </c>
      <c r="G5783" s="111" t="s">
        <v>1342</v>
      </c>
      <c r="H5783" s="112">
        <v>123616</v>
      </c>
    </row>
    <row r="5784" spans="1:8" ht="15">
      <c r="A5784" s="108" t="s">
        <v>1194</v>
      </c>
      <c r="B5784" s="109">
        <v>40121</v>
      </c>
      <c r="C5784" s="110">
        <v>2009</v>
      </c>
      <c r="D5784" s="111" t="s">
        <v>232</v>
      </c>
      <c r="E5784" s="111">
        <v>1</v>
      </c>
      <c r="F5784" s="111">
        <v>4</v>
      </c>
      <c r="G5784" s="111" t="s">
        <v>278</v>
      </c>
      <c r="H5784" s="112">
        <v>158509</v>
      </c>
    </row>
    <row r="5785" spans="1:8" ht="15">
      <c r="A5785" s="108" t="s">
        <v>1194</v>
      </c>
      <c r="B5785" s="109">
        <v>40122</v>
      </c>
      <c r="C5785" s="110">
        <v>2009</v>
      </c>
      <c r="D5785" s="111" t="s">
        <v>232</v>
      </c>
      <c r="E5785" s="111">
        <v>1</v>
      </c>
      <c r="F5785" s="111">
        <v>5</v>
      </c>
      <c r="G5785" s="111" t="s">
        <v>279</v>
      </c>
      <c r="H5785" s="112">
        <v>93340</v>
      </c>
    </row>
    <row r="5786" spans="1:8" ht="15">
      <c r="A5786" s="108" t="s">
        <v>1194</v>
      </c>
      <c r="B5786" s="109">
        <v>40123</v>
      </c>
      <c r="C5786" s="110">
        <v>2009</v>
      </c>
      <c r="D5786" s="111" t="s">
        <v>232</v>
      </c>
      <c r="E5786" s="111">
        <v>1</v>
      </c>
      <c r="F5786" s="111">
        <v>6</v>
      </c>
      <c r="G5786" s="111" t="s">
        <v>280</v>
      </c>
      <c r="H5786" s="112">
        <v>70857</v>
      </c>
    </row>
    <row r="5787" spans="1:8" ht="15">
      <c r="A5787" s="108" t="s">
        <v>1194</v>
      </c>
      <c r="B5787" s="109">
        <v>40124</v>
      </c>
      <c r="C5787" s="110">
        <v>2009</v>
      </c>
      <c r="D5787" s="111" t="s">
        <v>232</v>
      </c>
      <c r="E5787" s="111">
        <v>1</v>
      </c>
      <c r="F5787" s="111">
        <v>7</v>
      </c>
      <c r="G5787" s="111" t="s">
        <v>281</v>
      </c>
      <c r="H5787" s="112">
        <v>109320</v>
      </c>
    </row>
    <row r="5788" spans="1:8" ht="15">
      <c r="A5788" s="108" t="s">
        <v>1194</v>
      </c>
      <c r="B5788" s="109">
        <v>40125</v>
      </c>
      <c r="C5788" s="110">
        <v>2009</v>
      </c>
      <c r="D5788" s="111" t="s">
        <v>232</v>
      </c>
      <c r="E5788" s="111">
        <v>2</v>
      </c>
      <c r="F5788" s="111">
        <v>8</v>
      </c>
      <c r="G5788" s="111" t="s">
        <v>282</v>
      </c>
      <c r="H5788" s="112">
        <v>43880</v>
      </c>
    </row>
    <row r="5789" spans="1:8" ht="15">
      <c r="A5789" s="108" t="s">
        <v>1194</v>
      </c>
      <c r="B5789" s="109">
        <v>40126</v>
      </c>
      <c r="C5789" s="110">
        <v>2009</v>
      </c>
      <c r="D5789" s="111" t="s">
        <v>232</v>
      </c>
      <c r="E5789" s="111">
        <v>2</v>
      </c>
      <c r="F5789" s="111">
        <v>9</v>
      </c>
      <c r="G5789" s="111" t="s">
        <v>1343</v>
      </c>
      <c r="H5789" s="112">
        <v>120031</v>
      </c>
    </row>
    <row r="5790" spans="1:8" ht="15">
      <c r="A5790" s="108" t="s">
        <v>1194</v>
      </c>
      <c r="B5790" s="109">
        <v>40127</v>
      </c>
      <c r="C5790" s="110">
        <v>2009</v>
      </c>
      <c r="D5790" s="111" t="s">
        <v>232</v>
      </c>
      <c r="E5790" s="111">
        <v>2</v>
      </c>
      <c r="F5790" s="111">
        <v>10</v>
      </c>
      <c r="G5790" s="111" t="s">
        <v>1342</v>
      </c>
      <c r="H5790" s="112">
        <v>77383</v>
      </c>
    </row>
    <row r="5791" spans="1:8" ht="15">
      <c r="A5791" s="108" t="s">
        <v>1194</v>
      </c>
      <c r="B5791" s="109">
        <v>40128</v>
      </c>
      <c r="C5791" s="110">
        <v>2009</v>
      </c>
      <c r="D5791" s="111" t="s">
        <v>232</v>
      </c>
      <c r="E5791" s="111">
        <v>2</v>
      </c>
      <c r="F5791" s="111">
        <v>11</v>
      </c>
      <c r="G5791" s="111" t="s">
        <v>278</v>
      </c>
      <c r="H5791" s="112">
        <v>99397</v>
      </c>
    </row>
    <row r="5792" spans="1:8" ht="15">
      <c r="A5792" s="108" t="s">
        <v>1194</v>
      </c>
      <c r="B5792" s="109">
        <v>40129</v>
      </c>
      <c r="C5792" s="110">
        <v>2009</v>
      </c>
      <c r="D5792" s="111" t="s">
        <v>232</v>
      </c>
      <c r="E5792" s="111">
        <v>2</v>
      </c>
      <c r="F5792" s="111">
        <v>12</v>
      </c>
      <c r="G5792" s="111" t="s">
        <v>279</v>
      </c>
      <c r="H5792" s="112">
        <v>144210</v>
      </c>
    </row>
    <row r="5793" spans="1:8" ht="15">
      <c r="A5793" s="108" t="s">
        <v>1194</v>
      </c>
      <c r="B5793" s="109">
        <v>40130</v>
      </c>
      <c r="C5793" s="110">
        <v>2009</v>
      </c>
      <c r="D5793" s="111" t="s">
        <v>232</v>
      </c>
      <c r="E5793" s="111">
        <v>2</v>
      </c>
      <c r="F5793" s="111">
        <v>13</v>
      </c>
      <c r="G5793" s="111" t="s">
        <v>280</v>
      </c>
      <c r="H5793" s="112">
        <v>76819</v>
      </c>
    </row>
    <row r="5794" spans="1:8" ht="15">
      <c r="A5794" s="108" t="s">
        <v>1194</v>
      </c>
      <c r="B5794" s="109">
        <v>40131</v>
      </c>
      <c r="C5794" s="110">
        <v>2009</v>
      </c>
      <c r="D5794" s="111" t="s">
        <v>232</v>
      </c>
      <c r="E5794" s="111">
        <v>2</v>
      </c>
      <c r="F5794" s="111">
        <v>14</v>
      </c>
      <c r="G5794" s="111" t="s">
        <v>281</v>
      </c>
      <c r="H5794" s="112">
        <v>49521</v>
      </c>
    </row>
    <row r="5795" spans="1:8" ht="15">
      <c r="A5795" s="108" t="s">
        <v>1194</v>
      </c>
      <c r="B5795" s="109">
        <v>40132</v>
      </c>
      <c r="C5795" s="110">
        <v>2009</v>
      </c>
      <c r="D5795" s="111" t="s">
        <v>232</v>
      </c>
      <c r="E5795" s="111">
        <v>3</v>
      </c>
      <c r="F5795" s="111">
        <v>15</v>
      </c>
      <c r="G5795" s="111" t="s">
        <v>282</v>
      </c>
      <c r="H5795" s="112">
        <v>93086</v>
      </c>
    </row>
    <row r="5796" spans="1:8" ht="15">
      <c r="A5796" s="108" t="s">
        <v>1194</v>
      </c>
      <c r="B5796" s="109">
        <v>40133</v>
      </c>
      <c r="C5796" s="110">
        <v>2009</v>
      </c>
      <c r="D5796" s="111" t="s">
        <v>232</v>
      </c>
      <c r="E5796" s="111">
        <v>3</v>
      </c>
      <c r="F5796" s="111">
        <v>16</v>
      </c>
      <c r="G5796" s="111" t="s">
        <v>1343</v>
      </c>
      <c r="H5796" s="112">
        <v>138861</v>
      </c>
    </row>
    <row r="5797" spans="1:8" ht="15">
      <c r="A5797" s="108" t="s">
        <v>1194</v>
      </c>
      <c r="B5797" s="109">
        <v>40134</v>
      </c>
      <c r="C5797" s="110">
        <v>2009</v>
      </c>
      <c r="D5797" s="111" t="s">
        <v>232</v>
      </c>
      <c r="E5797" s="111">
        <v>3</v>
      </c>
      <c r="F5797" s="111">
        <v>17</v>
      </c>
      <c r="G5797" s="111" t="s">
        <v>1342</v>
      </c>
      <c r="H5797" s="112">
        <v>136742</v>
      </c>
    </row>
    <row r="5798" spans="1:8" ht="15">
      <c r="A5798" s="108" t="s">
        <v>1194</v>
      </c>
      <c r="B5798" s="109">
        <v>40135</v>
      </c>
      <c r="C5798" s="110">
        <v>2009</v>
      </c>
      <c r="D5798" s="111" t="s">
        <v>232</v>
      </c>
      <c r="E5798" s="111">
        <v>3</v>
      </c>
      <c r="F5798" s="111">
        <v>18</v>
      </c>
      <c r="G5798" s="111" t="s">
        <v>278</v>
      </c>
      <c r="H5798" s="112">
        <v>78875</v>
      </c>
    </row>
    <row r="5799" spans="1:8" ht="15">
      <c r="A5799" s="108" t="s">
        <v>1194</v>
      </c>
      <c r="B5799" s="109">
        <v>40136</v>
      </c>
      <c r="C5799" s="110">
        <v>2009</v>
      </c>
      <c r="D5799" s="111" t="s">
        <v>232</v>
      </c>
      <c r="E5799" s="111">
        <v>3</v>
      </c>
      <c r="F5799" s="111">
        <v>19</v>
      </c>
      <c r="G5799" s="111" t="s">
        <v>279</v>
      </c>
      <c r="H5799" s="112">
        <v>76984</v>
      </c>
    </row>
    <row r="5800" spans="1:8" ht="15">
      <c r="A5800" s="108" t="s">
        <v>1194</v>
      </c>
      <c r="B5800" s="109">
        <v>40137</v>
      </c>
      <c r="C5800" s="110">
        <v>2009</v>
      </c>
      <c r="D5800" s="111" t="s">
        <v>232</v>
      </c>
      <c r="E5800" s="111">
        <v>3</v>
      </c>
      <c r="F5800" s="111">
        <v>20</v>
      </c>
      <c r="G5800" s="111" t="s">
        <v>280</v>
      </c>
      <c r="H5800" s="112">
        <v>104006</v>
      </c>
    </row>
    <row r="5801" spans="1:8" ht="15">
      <c r="A5801" s="108" t="s">
        <v>1194</v>
      </c>
      <c r="B5801" s="109">
        <v>40138</v>
      </c>
      <c r="C5801" s="110">
        <v>2009</v>
      </c>
      <c r="D5801" s="111" t="s">
        <v>232</v>
      </c>
      <c r="E5801" s="111">
        <v>3</v>
      </c>
      <c r="F5801" s="111">
        <v>21</v>
      </c>
      <c r="G5801" s="111" t="s">
        <v>281</v>
      </c>
      <c r="H5801" s="112">
        <v>95731</v>
      </c>
    </row>
    <row r="5802" spans="1:8" ht="15">
      <c r="A5802" s="108" t="s">
        <v>1194</v>
      </c>
      <c r="B5802" s="109">
        <v>40139</v>
      </c>
      <c r="C5802" s="110">
        <v>2009</v>
      </c>
      <c r="D5802" s="111" t="s">
        <v>232</v>
      </c>
      <c r="E5802" s="111">
        <v>4</v>
      </c>
      <c r="F5802" s="111">
        <v>22</v>
      </c>
      <c r="G5802" s="111" t="s">
        <v>282</v>
      </c>
      <c r="H5802" s="112">
        <v>139113</v>
      </c>
    </row>
    <row r="5803" spans="1:8" ht="15">
      <c r="A5803" s="108" t="s">
        <v>1194</v>
      </c>
      <c r="B5803" s="109">
        <v>40140</v>
      </c>
      <c r="C5803" s="110">
        <v>2009</v>
      </c>
      <c r="D5803" s="111" t="s">
        <v>232</v>
      </c>
      <c r="E5803" s="111">
        <v>4</v>
      </c>
      <c r="F5803" s="111">
        <v>23</v>
      </c>
      <c r="G5803" s="111" t="s">
        <v>1343</v>
      </c>
      <c r="H5803" s="112">
        <v>50598</v>
      </c>
    </row>
    <row r="5804" spans="1:8" ht="15">
      <c r="A5804" s="108" t="s">
        <v>1194</v>
      </c>
      <c r="B5804" s="109">
        <v>40141</v>
      </c>
      <c r="C5804" s="110">
        <v>2009</v>
      </c>
      <c r="D5804" s="111" t="s">
        <v>232</v>
      </c>
      <c r="E5804" s="111">
        <v>4</v>
      </c>
      <c r="F5804" s="111">
        <v>24</v>
      </c>
      <c r="G5804" s="111" t="s">
        <v>1342</v>
      </c>
      <c r="H5804" s="112">
        <v>156860</v>
      </c>
    </row>
    <row r="5805" spans="1:8" ht="15">
      <c r="A5805" s="108" t="s">
        <v>1194</v>
      </c>
      <c r="B5805" s="109">
        <v>40142</v>
      </c>
      <c r="C5805" s="110">
        <v>2009</v>
      </c>
      <c r="D5805" s="111" t="s">
        <v>232</v>
      </c>
      <c r="E5805" s="111">
        <v>4</v>
      </c>
      <c r="F5805" s="111">
        <v>25</v>
      </c>
      <c r="G5805" s="111" t="s">
        <v>278</v>
      </c>
      <c r="H5805" s="112">
        <v>40673</v>
      </c>
    </row>
    <row r="5806" spans="1:8" ht="15">
      <c r="A5806" s="108" t="s">
        <v>1194</v>
      </c>
      <c r="B5806" s="109">
        <v>40143</v>
      </c>
      <c r="C5806" s="110">
        <v>2009</v>
      </c>
      <c r="D5806" s="111" t="s">
        <v>232</v>
      </c>
      <c r="E5806" s="111">
        <v>4</v>
      </c>
      <c r="F5806" s="111">
        <v>26</v>
      </c>
      <c r="G5806" s="111" t="s">
        <v>279</v>
      </c>
      <c r="H5806" s="112">
        <v>128091</v>
      </c>
    </row>
    <row r="5807" spans="1:8" ht="15">
      <c r="A5807" s="108" t="s">
        <v>1194</v>
      </c>
      <c r="B5807" s="109">
        <v>40144</v>
      </c>
      <c r="C5807" s="110">
        <v>2009</v>
      </c>
      <c r="D5807" s="111" t="s">
        <v>232</v>
      </c>
      <c r="E5807" s="111">
        <v>4</v>
      </c>
      <c r="F5807" s="111">
        <v>27</v>
      </c>
      <c r="G5807" s="111" t="s">
        <v>280</v>
      </c>
      <c r="H5807" s="112">
        <v>117685</v>
      </c>
    </row>
    <row r="5808" spans="1:8" ht="15">
      <c r="A5808" s="108" t="s">
        <v>1194</v>
      </c>
      <c r="B5808" s="109">
        <v>40145</v>
      </c>
      <c r="C5808" s="110">
        <v>2009</v>
      </c>
      <c r="D5808" s="111" t="s">
        <v>232</v>
      </c>
      <c r="E5808" s="111">
        <v>4</v>
      </c>
      <c r="F5808" s="111">
        <v>28</v>
      </c>
      <c r="G5808" s="111" t="s">
        <v>281</v>
      </c>
      <c r="H5808" s="112">
        <v>112638</v>
      </c>
    </row>
    <row r="5809" spans="1:8" ht="15">
      <c r="A5809" s="108" t="s">
        <v>1194</v>
      </c>
      <c r="B5809" s="109">
        <v>40146</v>
      </c>
      <c r="C5809" s="110">
        <v>2009</v>
      </c>
      <c r="D5809" s="111" t="s">
        <v>232</v>
      </c>
      <c r="E5809" s="111">
        <v>5</v>
      </c>
      <c r="F5809" s="111">
        <v>29</v>
      </c>
      <c r="G5809" s="111" t="s">
        <v>282</v>
      </c>
      <c r="H5809" s="112">
        <v>130836</v>
      </c>
    </row>
    <row r="5810" spans="1:8" ht="15">
      <c r="A5810" s="108" t="s">
        <v>1194</v>
      </c>
      <c r="B5810" s="109">
        <v>40147</v>
      </c>
      <c r="C5810" s="110">
        <v>2009</v>
      </c>
      <c r="D5810" s="111" t="s">
        <v>232</v>
      </c>
      <c r="E5810" s="111">
        <v>5</v>
      </c>
      <c r="F5810" s="111">
        <v>30</v>
      </c>
      <c r="G5810" s="111" t="s">
        <v>1343</v>
      </c>
      <c r="H5810" s="112">
        <v>59300</v>
      </c>
    </row>
    <row r="5811" spans="1:8" ht="15">
      <c r="A5811" s="108" t="s">
        <v>1194</v>
      </c>
      <c r="B5811" s="109">
        <v>40148</v>
      </c>
      <c r="C5811" s="110">
        <v>2009</v>
      </c>
      <c r="D5811" s="111" t="s">
        <v>233</v>
      </c>
      <c r="E5811" s="111">
        <v>1</v>
      </c>
      <c r="F5811" s="111">
        <v>1</v>
      </c>
      <c r="G5811" s="111" t="s">
        <v>1342</v>
      </c>
      <c r="H5811" s="112">
        <v>95164</v>
      </c>
    </row>
    <row r="5812" spans="1:8" ht="15">
      <c r="A5812" s="108" t="s">
        <v>1194</v>
      </c>
      <c r="B5812" s="109">
        <v>40149</v>
      </c>
      <c r="C5812" s="110">
        <v>2009</v>
      </c>
      <c r="D5812" s="111" t="s">
        <v>233</v>
      </c>
      <c r="E5812" s="111">
        <v>1</v>
      </c>
      <c r="F5812" s="111">
        <v>2</v>
      </c>
      <c r="G5812" s="111" t="s">
        <v>278</v>
      </c>
      <c r="H5812" s="112">
        <v>134333</v>
      </c>
    </row>
    <row r="5813" spans="1:8" ht="15">
      <c r="A5813" s="108" t="s">
        <v>1194</v>
      </c>
      <c r="B5813" s="109">
        <v>40150</v>
      </c>
      <c r="C5813" s="110">
        <v>2009</v>
      </c>
      <c r="D5813" s="111" t="s">
        <v>233</v>
      </c>
      <c r="E5813" s="111">
        <v>1</v>
      </c>
      <c r="F5813" s="111">
        <v>3</v>
      </c>
      <c r="G5813" s="111" t="s">
        <v>279</v>
      </c>
      <c r="H5813" s="112">
        <v>46823</v>
      </c>
    </row>
    <row r="5814" spans="1:8" ht="15">
      <c r="A5814" s="108" t="s">
        <v>1194</v>
      </c>
      <c r="B5814" s="109">
        <v>40151</v>
      </c>
      <c r="C5814" s="110">
        <v>2009</v>
      </c>
      <c r="D5814" s="111" t="s">
        <v>233</v>
      </c>
      <c r="E5814" s="111">
        <v>1</v>
      </c>
      <c r="F5814" s="111">
        <v>4</v>
      </c>
      <c r="G5814" s="111" t="s">
        <v>280</v>
      </c>
      <c r="H5814" s="112">
        <v>113786</v>
      </c>
    </row>
    <row r="5815" spans="1:8" ht="15">
      <c r="A5815" s="108" t="s">
        <v>1194</v>
      </c>
      <c r="B5815" s="109">
        <v>40152</v>
      </c>
      <c r="C5815" s="110">
        <v>2009</v>
      </c>
      <c r="D5815" s="111" t="s">
        <v>233</v>
      </c>
      <c r="E5815" s="111">
        <v>1</v>
      </c>
      <c r="F5815" s="111">
        <v>5</v>
      </c>
      <c r="G5815" s="111" t="s">
        <v>281</v>
      </c>
      <c r="H5815" s="112">
        <v>129824</v>
      </c>
    </row>
    <row r="5816" spans="1:8" ht="15">
      <c r="A5816" s="108" t="s">
        <v>1194</v>
      </c>
      <c r="B5816" s="109">
        <v>40153</v>
      </c>
      <c r="C5816" s="110">
        <v>2009</v>
      </c>
      <c r="D5816" s="111" t="s">
        <v>233</v>
      </c>
      <c r="E5816" s="111">
        <v>1</v>
      </c>
      <c r="F5816" s="111">
        <v>6</v>
      </c>
      <c r="G5816" s="111" t="s">
        <v>282</v>
      </c>
      <c r="H5816" s="112">
        <v>55781</v>
      </c>
    </row>
    <row r="5817" spans="1:8" ht="15">
      <c r="A5817" s="108" t="s">
        <v>1194</v>
      </c>
      <c r="B5817" s="109">
        <v>40154</v>
      </c>
      <c r="C5817" s="110">
        <v>2009</v>
      </c>
      <c r="D5817" s="111" t="s">
        <v>233</v>
      </c>
      <c r="E5817" s="111">
        <v>1</v>
      </c>
      <c r="F5817" s="111">
        <v>7</v>
      </c>
      <c r="G5817" s="111" t="s">
        <v>1343</v>
      </c>
      <c r="H5817" s="112">
        <v>68901</v>
      </c>
    </row>
    <row r="5818" spans="1:8" ht="15">
      <c r="A5818" s="108" t="s">
        <v>1194</v>
      </c>
      <c r="B5818" s="109">
        <v>40155</v>
      </c>
      <c r="C5818" s="110">
        <v>2009</v>
      </c>
      <c r="D5818" s="111" t="s">
        <v>233</v>
      </c>
      <c r="E5818" s="111">
        <v>2</v>
      </c>
      <c r="F5818" s="111">
        <v>8</v>
      </c>
      <c r="G5818" s="111" t="s">
        <v>1342</v>
      </c>
      <c r="H5818" s="112">
        <v>57561</v>
      </c>
    </row>
    <row r="5819" spans="1:8" ht="15">
      <c r="A5819" s="108" t="s">
        <v>1194</v>
      </c>
      <c r="B5819" s="109">
        <v>40156</v>
      </c>
      <c r="C5819" s="110">
        <v>2009</v>
      </c>
      <c r="D5819" s="111" t="s">
        <v>233</v>
      </c>
      <c r="E5819" s="111">
        <v>2</v>
      </c>
      <c r="F5819" s="111">
        <v>9</v>
      </c>
      <c r="G5819" s="111" t="s">
        <v>278</v>
      </c>
      <c r="H5819" s="112">
        <v>86273</v>
      </c>
    </row>
    <row r="5820" spans="1:8" ht="15">
      <c r="A5820" s="108" t="s">
        <v>1194</v>
      </c>
      <c r="B5820" s="109">
        <v>40157</v>
      </c>
      <c r="C5820" s="110">
        <v>2009</v>
      </c>
      <c r="D5820" s="111" t="s">
        <v>233</v>
      </c>
      <c r="E5820" s="111">
        <v>2</v>
      </c>
      <c r="F5820" s="111">
        <v>10</v>
      </c>
      <c r="G5820" s="111" t="s">
        <v>279</v>
      </c>
      <c r="H5820" s="112">
        <v>54297</v>
      </c>
    </row>
    <row r="5821" spans="1:8" ht="15">
      <c r="A5821" s="108" t="s">
        <v>1194</v>
      </c>
      <c r="B5821" s="109">
        <v>40158</v>
      </c>
      <c r="C5821" s="110">
        <v>2009</v>
      </c>
      <c r="D5821" s="111" t="s">
        <v>233</v>
      </c>
      <c r="E5821" s="111">
        <v>2</v>
      </c>
      <c r="F5821" s="111">
        <v>11</v>
      </c>
      <c r="G5821" s="111" t="s">
        <v>280</v>
      </c>
      <c r="H5821" s="112">
        <v>121571</v>
      </c>
    </row>
    <row r="5822" spans="1:8" ht="15">
      <c r="A5822" s="108" t="s">
        <v>1194</v>
      </c>
      <c r="B5822" s="109">
        <v>40159</v>
      </c>
      <c r="C5822" s="110">
        <v>2009</v>
      </c>
      <c r="D5822" s="111" t="s">
        <v>233</v>
      </c>
      <c r="E5822" s="111">
        <v>2</v>
      </c>
      <c r="F5822" s="111">
        <v>12</v>
      </c>
      <c r="G5822" s="111" t="s">
        <v>281</v>
      </c>
      <c r="H5822" s="112">
        <v>74887</v>
      </c>
    </row>
    <row r="5823" spans="1:8" ht="15">
      <c r="A5823" s="108" t="s">
        <v>1194</v>
      </c>
      <c r="B5823" s="109">
        <v>40160</v>
      </c>
      <c r="C5823" s="110">
        <v>2009</v>
      </c>
      <c r="D5823" s="111" t="s">
        <v>233</v>
      </c>
      <c r="E5823" s="111">
        <v>2</v>
      </c>
      <c r="F5823" s="111">
        <v>13</v>
      </c>
      <c r="G5823" s="111" t="s">
        <v>282</v>
      </c>
      <c r="H5823" s="112">
        <v>53239</v>
      </c>
    </row>
    <row r="5824" spans="1:8" ht="15">
      <c r="A5824" s="108" t="s">
        <v>1194</v>
      </c>
      <c r="B5824" s="109">
        <v>40161</v>
      </c>
      <c r="C5824" s="110">
        <v>2009</v>
      </c>
      <c r="D5824" s="111" t="s">
        <v>233</v>
      </c>
      <c r="E5824" s="111">
        <v>2</v>
      </c>
      <c r="F5824" s="111">
        <v>14</v>
      </c>
      <c r="G5824" s="111" t="s">
        <v>1343</v>
      </c>
      <c r="H5824" s="112">
        <v>62712</v>
      </c>
    </row>
    <row r="5825" spans="1:8" ht="15">
      <c r="A5825" s="108" t="s">
        <v>1194</v>
      </c>
      <c r="B5825" s="109">
        <v>40162</v>
      </c>
      <c r="C5825" s="110">
        <v>2009</v>
      </c>
      <c r="D5825" s="111" t="s">
        <v>233</v>
      </c>
      <c r="E5825" s="111">
        <v>3</v>
      </c>
      <c r="F5825" s="111">
        <v>15</v>
      </c>
      <c r="G5825" s="111" t="s">
        <v>1342</v>
      </c>
      <c r="H5825" s="112">
        <v>47172</v>
      </c>
    </row>
    <row r="5826" spans="1:8" ht="15">
      <c r="A5826" s="108" t="s">
        <v>1194</v>
      </c>
      <c r="B5826" s="109">
        <v>40163</v>
      </c>
      <c r="C5826" s="110">
        <v>2009</v>
      </c>
      <c r="D5826" s="111" t="s">
        <v>233</v>
      </c>
      <c r="E5826" s="111">
        <v>3</v>
      </c>
      <c r="F5826" s="111">
        <v>16</v>
      </c>
      <c r="G5826" s="111" t="s">
        <v>278</v>
      </c>
      <c r="H5826" s="112">
        <v>61538</v>
      </c>
    </row>
    <row r="5827" spans="1:8" ht="15">
      <c r="A5827" s="108" t="s">
        <v>1194</v>
      </c>
      <c r="B5827" s="109">
        <v>40164</v>
      </c>
      <c r="C5827" s="110">
        <v>2009</v>
      </c>
      <c r="D5827" s="111" t="s">
        <v>233</v>
      </c>
      <c r="E5827" s="111">
        <v>3</v>
      </c>
      <c r="F5827" s="111">
        <v>17</v>
      </c>
      <c r="G5827" s="111" t="s">
        <v>279</v>
      </c>
      <c r="H5827" s="112">
        <v>147806</v>
      </c>
    </row>
    <row r="5828" spans="1:8" ht="15">
      <c r="A5828" s="108" t="s">
        <v>1194</v>
      </c>
      <c r="B5828" s="109">
        <v>40165</v>
      </c>
      <c r="C5828" s="110">
        <v>2009</v>
      </c>
      <c r="D5828" s="111" t="s">
        <v>233</v>
      </c>
      <c r="E5828" s="111">
        <v>3</v>
      </c>
      <c r="F5828" s="111">
        <v>18</v>
      </c>
      <c r="G5828" s="111" t="s">
        <v>280</v>
      </c>
      <c r="H5828" s="112">
        <v>100965</v>
      </c>
    </row>
    <row r="5829" spans="1:8" ht="15">
      <c r="A5829" s="108" t="s">
        <v>1194</v>
      </c>
      <c r="B5829" s="109">
        <v>40166</v>
      </c>
      <c r="C5829" s="110">
        <v>2009</v>
      </c>
      <c r="D5829" s="111" t="s">
        <v>233</v>
      </c>
      <c r="E5829" s="111">
        <v>3</v>
      </c>
      <c r="F5829" s="111">
        <v>19</v>
      </c>
      <c r="G5829" s="111" t="s">
        <v>281</v>
      </c>
      <c r="H5829" s="112">
        <v>50430</v>
      </c>
    </row>
    <row r="5830" spans="1:8" ht="15">
      <c r="A5830" s="108" t="s">
        <v>1194</v>
      </c>
      <c r="B5830" s="109">
        <v>40167</v>
      </c>
      <c r="C5830" s="110">
        <v>2009</v>
      </c>
      <c r="D5830" s="111" t="s">
        <v>233</v>
      </c>
      <c r="E5830" s="111">
        <v>3</v>
      </c>
      <c r="F5830" s="111">
        <v>20</v>
      </c>
      <c r="G5830" s="111" t="s">
        <v>282</v>
      </c>
      <c r="H5830" s="112">
        <v>148820</v>
      </c>
    </row>
    <row r="5831" spans="1:8" ht="15">
      <c r="A5831" s="108" t="s">
        <v>1194</v>
      </c>
      <c r="B5831" s="109">
        <v>40168</v>
      </c>
      <c r="C5831" s="110">
        <v>2009</v>
      </c>
      <c r="D5831" s="111" t="s">
        <v>233</v>
      </c>
      <c r="E5831" s="111">
        <v>3</v>
      </c>
      <c r="F5831" s="111">
        <v>21</v>
      </c>
      <c r="G5831" s="111" t="s">
        <v>1343</v>
      </c>
      <c r="H5831" s="112">
        <v>49604</v>
      </c>
    </row>
    <row r="5832" spans="1:8" ht="15">
      <c r="A5832" s="108" t="s">
        <v>1194</v>
      </c>
      <c r="B5832" s="109">
        <v>40169</v>
      </c>
      <c r="C5832" s="110">
        <v>2009</v>
      </c>
      <c r="D5832" s="111" t="s">
        <v>233</v>
      </c>
      <c r="E5832" s="111">
        <v>4</v>
      </c>
      <c r="F5832" s="111">
        <v>22</v>
      </c>
      <c r="G5832" s="111" t="s">
        <v>1342</v>
      </c>
      <c r="H5832" s="112">
        <v>109627</v>
      </c>
    </row>
    <row r="5833" spans="1:8" ht="15">
      <c r="A5833" s="108" t="s">
        <v>1194</v>
      </c>
      <c r="B5833" s="109">
        <v>40170</v>
      </c>
      <c r="C5833" s="110">
        <v>2009</v>
      </c>
      <c r="D5833" s="111" t="s">
        <v>233</v>
      </c>
      <c r="E5833" s="111">
        <v>4</v>
      </c>
      <c r="F5833" s="111">
        <v>23</v>
      </c>
      <c r="G5833" s="111" t="s">
        <v>278</v>
      </c>
      <c r="H5833" s="112">
        <v>109698</v>
      </c>
    </row>
    <row r="5834" spans="1:8" ht="15">
      <c r="A5834" s="108" t="s">
        <v>1194</v>
      </c>
      <c r="B5834" s="109">
        <v>40171</v>
      </c>
      <c r="C5834" s="110">
        <v>2009</v>
      </c>
      <c r="D5834" s="111" t="s">
        <v>233</v>
      </c>
      <c r="E5834" s="111">
        <v>4</v>
      </c>
      <c r="F5834" s="111">
        <v>24</v>
      </c>
      <c r="G5834" s="111" t="s">
        <v>279</v>
      </c>
      <c r="H5834" s="112">
        <v>140333</v>
      </c>
    </row>
    <row r="5835" spans="1:8" ht="15">
      <c r="A5835" s="108" t="s">
        <v>1194</v>
      </c>
      <c r="B5835" s="109">
        <v>40172</v>
      </c>
      <c r="C5835" s="110">
        <v>2009</v>
      </c>
      <c r="D5835" s="111" t="s">
        <v>233</v>
      </c>
      <c r="E5835" s="111">
        <v>4</v>
      </c>
      <c r="F5835" s="111">
        <v>25</v>
      </c>
      <c r="G5835" s="111" t="s">
        <v>280</v>
      </c>
      <c r="H5835" s="112">
        <v>95626</v>
      </c>
    </row>
    <row r="5836" spans="1:8" ht="15">
      <c r="A5836" s="108" t="s">
        <v>1194</v>
      </c>
      <c r="B5836" s="109">
        <v>40173</v>
      </c>
      <c r="C5836" s="110">
        <v>2009</v>
      </c>
      <c r="D5836" s="111" t="s">
        <v>233</v>
      </c>
      <c r="E5836" s="111">
        <v>4</v>
      </c>
      <c r="F5836" s="111">
        <v>26</v>
      </c>
      <c r="G5836" s="111" t="s">
        <v>281</v>
      </c>
      <c r="H5836" s="112">
        <v>128437</v>
      </c>
    </row>
    <row r="5837" spans="1:8" ht="15">
      <c r="A5837" s="108" t="s">
        <v>1194</v>
      </c>
      <c r="B5837" s="109">
        <v>40174</v>
      </c>
      <c r="C5837" s="110">
        <v>2009</v>
      </c>
      <c r="D5837" s="111" t="s">
        <v>233</v>
      </c>
      <c r="E5837" s="111">
        <v>4</v>
      </c>
      <c r="F5837" s="111">
        <v>27</v>
      </c>
      <c r="G5837" s="111" t="s">
        <v>282</v>
      </c>
      <c r="H5837" s="112">
        <v>53118</v>
      </c>
    </row>
    <row r="5838" spans="1:8" ht="15">
      <c r="A5838" s="108" t="s">
        <v>1194</v>
      </c>
      <c r="B5838" s="109">
        <v>40175</v>
      </c>
      <c r="C5838" s="110">
        <v>2009</v>
      </c>
      <c r="D5838" s="111" t="s">
        <v>233</v>
      </c>
      <c r="E5838" s="111">
        <v>4</v>
      </c>
      <c r="F5838" s="111">
        <v>28</v>
      </c>
      <c r="G5838" s="111" t="s">
        <v>1343</v>
      </c>
      <c r="H5838" s="112">
        <v>116240</v>
      </c>
    </row>
    <row r="5839" spans="1:8" ht="15">
      <c r="A5839" s="108" t="s">
        <v>1194</v>
      </c>
      <c r="B5839" s="109">
        <v>40176</v>
      </c>
      <c r="C5839" s="110">
        <v>2009</v>
      </c>
      <c r="D5839" s="111" t="s">
        <v>233</v>
      </c>
      <c r="E5839" s="111">
        <v>5</v>
      </c>
      <c r="F5839" s="111">
        <v>29</v>
      </c>
      <c r="G5839" s="111" t="s">
        <v>1342</v>
      </c>
      <c r="H5839" s="112">
        <v>127920</v>
      </c>
    </row>
    <row r="5840" spans="1:8" ht="15">
      <c r="A5840" s="108" t="s">
        <v>1194</v>
      </c>
      <c r="B5840" s="109">
        <v>40177</v>
      </c>
      <c r="C5840" s="110">
        <v>2009</v>
      </c>
      <c r="D5840" s="111" t="s">
        <v>233</v>
      </c>
      <c r="E5840" s="111">
        <v>5</v>
      </c>
      <c r="F5840" s="111">
        <v>30</v>
      </c>
      <c r="G5840" s="111" t="s">
        <v>278</v>
      </c>
      <c r="H5840" s="112">
        <v>131154</v>
      </c>
    </row>
    <row r="5841" spans="1:8" ht="15">
      <c r="A5841" s="108" t="s">
        <v>1194</v>
      </c>
      <c r="B5841" s="109">
        <v>40178</v>
      </c>
      <c r="C5841" s="110">
        <v>2009</v>
      </c>
      <c r="D5841" s="111" t="s">
        <v>233</v>
      </c>
      <c r="E5841" s="111">
        <v>5</v>
      </c>
      <c r="F5841" s="111">
        <v>31</v>
      </c>
      <c r="G5841" s="111" t="s">
        <v>279</v>
      </c>
      <c r="H5841" s="112">
        <v>61384</v>
      </c>
    </row>
    <row r="5842" spans="1:8" ht="15">
      <c r="A5842" s="108" t="s">
        <v>1189</v>
      </c>
      <c r="B5842" s="109">
        <v>39814</v>
      </c>
      <c r="C5842" s="110">
        <v>2009</v>
      </c>
      <c r="D5842" s="111" t="s">
        <v>1347</v>
      </c>
      <c r="E5842" s="111">
        <v>1</v>
      </c>
      <c r="F5842" s="111">
        <v>1</v>
      </c>
      <c r="G5842" s="111" t="s">
        <v>280</v>
      </c>
      <c r="H5842" s="112">
        <v>99823</v>
      </c>
    </row>
    <row r="5843" spans="1:8" ht="15">
      <c r="A5843" s="108" t="s">
        <v>1189</v>
      </c>
      <c r="B5843" s="109">
        <v>39815</v>
      </c>
      <c r="C5843" s="110">
        <v>2009</v>
      </c>
      <c r="D5843" s="111" t="s">
        <v>1347</v>
      </c>
      <c r="E5843" s="111">
        <v>1</v>
      </c>
      <c r="F5843" s="111">
        <v>2</v>
      </c>
      <c r="G5843" s="111" t="s">
        <v>281</v>
      </c>
      <c r="H5843" s="112">
        <v>99877</v>
      </c>
    </row>
    <row r="5844" spans="1:8" ht="15">
      <c r="A5844" s="108" t="s">
        <v>1189</v>
      </c>
      <c r="B5844" s="109">
        <v>39816</v>
      </c>
      <c r="C5844" s="110">
        <v>2009</v>
      </c>
      <c r="D5844" s="111" t="s">
        <v>1347</v>
      </c>
      <c r="E5844" s="111">
        <v>1</v>
      </c>
      <c r="F5844" s="111">
        <v>3</v>
      </c>
      <c r="G5844" s="111" t="s">
        <v>282</v>
      </c>
      <c r="H5844" s="112">
        <v>147241</v>
      </c>
    </row>
    <row r="5845" spans="1:8" ht="15">
      <c r="A5845" s="108" t="s">
        <v>1189</v>
      </c>
      <c r="B5845" s="109">
        <v>39817</v>
      </c>
      <c r="C5845" s="110">
        <v>2009</v>
      </c>
      <c r="D5845" s="111" t="s">
        <v>1347</v>
      </c>
      <c r="E5845" s="111">
        <v>1</v>
      </c>
      <c r="F5845" s="111">
        <v>4</v>
      </c>
      <c r="G5845" s="111" t="s">
        <v>1343</v>
      </c>
      <c r="H5845" s="112">
        <v>144532</v>
      </c>
    </row>
    <row r="5846" spans="1:8" ht="15">
      <c r="A5846" s="108" t="s">
        <v>1189</v>
      </c>
      <c r="B5846" s="109">
        <v>39818</v>
      </c>
      <c r="C5846" s="110">
        <v>2009</v>
      </c>
      <c r="D5846" s="111" t="s">
        <v>1347</v>
      </c>
      <c r="E5846" s="111">
        <v>1</v>
      </c>
      <c r="F5846" s="111">
        <v>5</v>
      </c>
      <c r="G5846" s="111" t="s">
        <v>1342</v>
      </c>
      <c r="H5846" s="112">
        <v>135641</v>
      </c>
    </row>
    <row r="5847" spans="1:8" ht="15">
      <c r="A5847" s="108" t="s">
        <v>1189</v>
      </c>
      <c r="B5847" s="109">
        <v>39819</v>
      </c>
      <c r="C5847" s="110">
        <v>2009</v>
      </c>
      <c r="D5847" s="111" t="s">
        <v>1347</v>
      </c>
      <c r="E5847" s="111">
        <v>1</v>
      </c>
      <c r="F5847" s="111">
        <v>6</v>
      </c>
      <c r="G5847" s="111" t="s">
        <v>278</v>
      </c>
      <c r="H5847" s="112">
        <v>153281</v>
      </c>
    </row>
    <row r="5848" spans="1:8" ht="15">
      <c r="A5848" s="108" t="s">
        <v>1189</v>
      </c>
      <c r="B5848" s="109">
        <v>39820</v>
      </c>
      <c r="C5848" s="110">
        <v>2009</v>
      </c>
      <c r="D5848" s="111" t="s">
        <v>1347</v>
      </c>
      <c r="E5848" s="111">
        <v>1</v>
      </c>
      <c r="F5848" s="111">
        <v>7</v>
      </c>
      <c r="G5848" s="111" t="s">
        <v>279</v>
      </c>
      <c r="H5848" s="112">
        <v>84376</v>
      </c>
    </row>
    <row r="5849" spans="1:8" ht="15">
      <c r="A5849" s="108" t="s">
        <v>1189</v>
      </c>
      <c r="B5849" s="109">
        <v>39821</v>
      </c>
      <c r="C5849" s="110">
        <v>2009</v>
      </c>
      <c r="D5849" s="111" t="s">
        <v>1347</v>
      </c>
      <c r="E5849" s="111">
        <v>2</v>
      </c>
      <c r="F5849" s="111">
        <v>8</v>
      </c>
      <c r="G5849" s="111" t="s">
        <v>280</v>
      </c>
      <c r="H5849" s="112">
        <v>90599</v>
      </c>
    </row>
    <row r="5850" spans="1:8" ht="15">
      <c r="A5850" s="108" t="s">
        <v>1189</v>
      </c>
      <c r="B5850" s="109">
        <v>39822</v>
      </c>
      <c r="C5850" s="110">
        <v>2009</v>
      </c>
      <c r="D5850" s="111" t="s">
        <v>1347</v>
      </c>
      <c r="E5850" s="111">
        <v>2</v>
      </c>
      <c r="F5850" s="111">
        <v>9</v>
      </c>
      <c r="G5850" s="111" t="s">
        <v>281</v>
      </c>
      <c r="H5850" s="112">
        <v>151339</v>
      </c>
    </row>
    <row r="5851" spans="1:8" ht="15">
      <c r="A5851" s="108" t="s">
        <v>1189</v>
      </c>
      <c r="B5851" s="109">
        <v>39823</v>
      </c>
      <c r="C5851" s="110">
        <v>2009</v>
      </c>
      <c r="D5851" s="111" t="s">
        <v>1347</v>
      </c>
      <c r="E5851" s="111">
        <v>2</v>
      </c>
      <c r="F5851" s="111">
        <v>10</v>
      </c>
      <c r="G5851" s="111" t="s">
        <v>282</v>
      </c>
      <c r="H5851" s="112">
        <v>128401</v>
      </c>
    </row>
    <row r="5852" spans="1:8" ht="15">
      <c r="A5852" s="108" t="s">
        <v>1189</v>
      </c>
      <c r="B5852" s="109">
        <v>39824</v>
      </c>
      <c r="C5852" s="110">
        <v>2009</v>
      </c>
      <c r="D5852" s="111" t="s">
        <v>1347</v>
      </c>
      <c r="E5852" s="111">
        <v>2</v>
      </c>
      <c r="F5852" s="111">
        <v>11</v>
      </c>
      <c r="G5852" s="111" t="s">
        <v>1343</v>
      </c>
      <c r="H5852" s="112">
        <v>130733</v>
      </c>
    </row>
    <row r="5853" spans="1:8" ht="15">
      <c r="A5853" s="108" t="s">
        <v>1189</v>
      </c>
      <c r="B5853" s="109">
        <v>39825</v>
      </c>
      <c r="C5853" s="110">
        <v>2009</v>
      </c>
      <c r="D5853" s="111" t="s">
        <v>1347</v>
      </c>
      <c r="E5853" s="111">
        <v>2</v>
      </c>
      <c r="F5853" s="111">
        <v>12</v>
      </c>
      <c r="G5853" s="111" t="s">
        <v>1342</v>
      </c>
      <c r="H5853" s="112">
        <v>72230</v>
      </c>
    </row>
    <row r="5854" spans="1:8" ht="15">
      <c r="A5854" s="108" t="s">
        <v>1189</v>
      </c>
      <c r="B5854" s="109">
        <v>39826</v>
      </c>
      <c r="C5854" s="110">
        <v>2009</v>
      </c>
      <c r="D5854" s="111" t="s">
        <v>1347</v>
      </c>
      <c r="E5854" s="111">
        <v>2</v>
      </c>
      <c r="F5854" s="111">
        <v>13</v>
      </c>
      <c r="G5854" s="111" t="s">
        <v>278</v>
      </c>
      <c r="H5854" s="112">
        <v>129388</v>
      </c>
    </row>
    <row r="5855" spans="1:8" ht="15">
      <c r="A5855" s="108" t="s">
        <v>1189</v>
      </c>
      <c r="B5855" s="109">
        <v>39827</v>
      </c>
      <c r="C5855" s="110">
        <v>2009</v>
      </c>
      <c r="D5855" s="111" t="s">
        <v>1347</v>
      </c>
      <c r="E5855" s="111">
        <v>2</v>
      </c>
      <c r="F5855" s="111">
        <v>14</v>
      </c>
      <c r="G5855" s="111" t="s">
        <v>279</v>
      </c>
      <c r="H5855" s="112">
        <v>102130</v>
      </c>
    </row>
    <row r="5856" spans="1:8" ht="15">
      <c r="A5856" s="108" t="s">
        <v>1189</v>
      </c>
      <c r="B5856" s="109">
        <v>39828</v>
      </c>
      <c r="C5856" s="110">
        <v>2009</v>
      </c>
      <c r="D5856" s="111" t="s">
        <v>1347</v>
      </c>
      <c r="E5856" s="111">
        <v>3</v>
      </c>
      <c r="F5856" s="111">
        <v>15</v>
      </c>
      <c r="G5856" s="111" t="s">
        <v>280</v>
      </c>
      <c r="H5856" s="112">
        <v>119601</v>
      </c>
    </row>
    <row r="5857" spans="1:8" ht="15">
      <c r="A5857" s="108" t="s">
        <v>1189</v>
      </c>
      <c r="B5857" s="109">
        <v>39829</v>
      </c>
      <c r="C5857" s="110">
        <v>2009</v>
      </c>
      <c r="D5857" s="111" t="s">
        <v>1347</v>
      </c>
      <c r="E5857" s="111">
        <v>3</v>
      </c>
      <c r="F5857" s="111">
        <v>16</v>
      </c>
      <c r="G5857" s="111" t="s">
        <v>281</v>
      </c>
      <c r="H5857" s="112">
        <v>104131</v>
      </c>
    </row>
    <row r="5858" spans="1:8" ht="15">
      <c r="A5858" s="108" t="s">
        <v>1189</v>
      </c>
      <c r="B5858" s="109">
        <v>39830</v>
      </c>
      <c r="C5858" s="110">
        <v>2009</v>
      </c>
      <c r="D5858" s="111" t="s">
        <v>1347</v>
      </c>
      <c r="E5858" s="111">
        <v>3</v>
      </c>
      <c r="F5858" s="111">
        <v>17</v>
      </c>
      <c r="G5858" s="111" t="s">
        <v>282</v>
      </c>
      <c r="H5858" s="112">
        <v>153383</v>
      </c>
    </row>
    <row r="5859" spans="1:8" ht="15">
      <c r="A5859" s="108" t="s">
        <v>1189</v>
      </c>
      <c r="B5859" s="109">
        <v>39831</v>
      </c>
      <c r="C5859" s="110">
        <v>2009</v>
      </c>
      <c r="D5859" s="111" t="s">
        <v>1347</v>
      </c>
      <c r="E5859" s="111">
        <v>3</v>
      </c>
      <c r="F5859" s="111">
        <v>18</v>
      </c>
      <c r="G5859" s="111" t="s">
        <v>1343</v>
      </c>
      <c r="H5859" s="112">
        <v>109998</v>
      </c>
    </row>
    <row r="5860" spans="1:8" ht="15">
      <c r="A5860" s="108" t="s">
        <v>1189</v>
      </c>
      <c r="B5860" s="109">
        <v>39832</v>
      </c>
      <c r="C5860" s="110">
        <v>2009</v>
      </c>
      <c r="D5860" s="111" t="s">
        <v>1347</v>
      </c>
      <c r="E5860" s="111">
        <v>3</v>
      </c>
      <c r="F5860" s="111">
        <v>19</v>
      </c>
      <c r="G5860" s="111" t="s">
        <v>1342</v>
      </c>
      <c r="H5860" s="112">
        <v>91352</v>
      </c>
    </row>
    <row r="5861" spans="1:8" ht="15">
      <c r="A5861" s="108" t="s">
        <v>1189</v>
      </c>
      <c r="B5861" s="109">
        <v>39833</v>
      </c>
      <c r="C5861" s="110">
        <v>2009</v>
      </c>
      <c r="D5861" s="111" t="s">
        <v>1347</v>
      </c>
      <c r="E5861" s="111">
        <v>3</v>
      </c>
      <c r="F5861" s="111">
        <v>20</v>
      </c>
      <c r="G5861" s="111" t="s">
        <v>278</v>
      </c>
      <c r="H5861" s="112">
        <v>43716</v>
      </c>
    </row>
    <row r="5862" spans="1:8" ht="15">
      <c r="A5862" s="108" t="s">
        <v>1189</v>
      </c>
      <c r="B5862" s="109">
        <v>39834</v>
      </c>
      <c r="C5862" s="110">
        <v>2009</v>
      </c>
      <c r="D5862" s="111" t="s">
        <v>1347</v>
      </c>
      <c r="E5862" s="111">
        <v>3</v>
      </c>
      <c r="F5862" s="111">
        <v>21</v>
      </c>
      <c r="G5862" s="111" t="s">
        <v>279</v>
      </c>
      <c r="H5862" s="112">
        <v>109169</v>
      </c>
    </row>
    <row r="5863" spans="1:8" ht="15">
      <c r="A5863" s="108" t="s">
        <v>1189</v>
      </c>
      <c r="B5863" s="109">
        <v>39835</v>
      </c>
      <c r="C5863" s="110">
        <v>2009</v>
      </c>
      <c r="D5863" s="111" t="s">
        <v>1347</v>
      </c>
      <c r="E5863" s="111">
        <v>4</v>
      </c>
      <c r="F5863" s="111">
        <v>22</v>
      </c>
      <c r="G5863" s="111" t="s">
        <v>280</v>
      </c>
      <c r="H5863" s="112">
        <v>116985</v>
      </c>
    </row>
    <row r="5864" spans="1:8" ht="15">
      <c r="A5864" s="108" t="s">
        <v>1189</v>
      </c>
      <c r="B5864" s="109">
        <v>39836</v>
      </c>
      <c r="C5864" s="110">
        <v>2009</v>
      </c>
      <c r="D5864" s="111" t="s">
        <v>1347</v>
      </c>
      <c r="E5864" s="111">
        <v>4</v>
      </c>
      <c r="F5864" s="111">
        <v>23</v>
      </c>
      <c r="G5864" s="111" t="s">
        <v>281</v>
      </c>
      <c r="H5864" s="112">
        <v>152811</v>
      </c>
    </row>
    <row r="5865" spans="1:8" ht="15">
      <c r="A5865" s="108" t="s">
        <v>1189</v>
      </c>
      <c r="B5865" s="109">
        <v>39837</v>
      </c>
      <c r="C5865" s="110">
        <v>2009</v>
      </c>
      <c r="D5865" s="111" t="s">
        <v>1347</v>
      </c>
      <c r="E5865" s="111">
        <v>4</v>
      </c>
      <c r="F5865" s="111">
        <v>24</v>
      </c>
      <c r="G5865" s="111" t="s">
        <v>282</v>
      </c>
      <c r="H5865" s="112">
        <v>101886</v>
      </c>
    </row>
    <row r="5866" spans="1:8" ht="15">
      <c r="A5866" s="108" t="s">
        <v>1189</v>
      </c>
      <c r="B5866" s="109">
        <v>39838</v>
      </c>
      <c r="C5866" s="110">
        <v>2009</v>
      </c>
      <c r="D5866" s="111" t="s">
        <v>1347</v>
      </c>
      <c r="E5866" s="111">
        <v>4</v>
      </c>
      <c r="F5866" s="111">
        <v>25</v>
      </c>
      <c r="G5866" s="111" t="s">
        <v>1343</v>
      </c>
      <c r="H5866" s="112">
        <v>98500</v>
      </c>
    </row>
    <row r="5867" spans="1:8" ht="15">
      <c r="A5867" s="108" t="s">
        <v>1189</v>
      </c>
      <c r="B5867" s="109">
        <v>39839</v>
      </c>
      <c r="C5867" s="110">
        <v>2009</v>
      </c>
      <c r="D5867" s="111" t="s">
        <v>1347</v>
      </c>
      <c r="E5867" s="111">
        <v>4</v>
      </c>
      <c r="F5867" s="111">
        <v>26</v>
      </c>
      <c r="G5867" s="111" t="s">
        <v>1342</v>
      </c>
      <c r="H5867" s="112">
        <v>40502</v>
      </c>
    </row>
    <row r="5868" spans="1:8" ht="15">
      <c r="A5868" s="108" t="s">
        <v>1189</v>
      </c>
      <c r="B5868" s="109">
        <v>39840</v>
      </c>
      <c r="C5868" s="110">
        <v>2009</v>
      </c>
      <c r="D5868" s="111" t="s">
        <v>1347</v>
      </c>
      <c r="E5868" s="111">
        <v>4</v>
      </c>
      <c r="F5868" s="111">
        <v>27</v>
      </c>
      <c r="G5868" s="111" t="s">
        <v>278</v>
      </c>
      <c r="H5868" s="112">
        <v>56129</v>
      </c>
    </row>
    <row r="5869" spans="1:8" ht="15">
      <c r="A5869" s="108" t="s">
        <v>1189</v>
      </c>
      <c r="B5869" s="109">
        <v>39841</v>
      </c>
      <c r="C5869" s="110">
        <v>2009</v>
      </c>
      <c r="D5869" s="111" t="s">
        <v>1347</v>
      </c>
      <c r="E5869" s="111">
        <v>4</v>
      </c>
      <c r="F5869" s="111">
        <v>28</v>
      </c>
      <c r="G5869" s="111" t="s">
        <v>279</v>
      </c>
      <c r="H5869" s="112">
        <v>120388</v>
      </c>
    </row>
    <row r="5870" spans="1:8" ht="15">
      <c r="A5870" s="108" t="s">
        <v>1189</v>
      </c>
      <c r="B5870" s="109">
        <v>39842</v>
      </c>
      <c r="C5870" s="110">
        <v>2009</v>
      </c>
      <c r="D5870" s="111" t="s">
        <v>1347</v>
      </c>
      <c r="E5870" s="111">
        <v>5</v>
      </c>
      <c r="F5870" s="111">
        <v>29</v>
      </c>
      <c r="G5870" s="111" t="s">
        <v>280</v>
      </c>
      <c r="H5870" s="112">
        <v>126352</v>
      </c>
    </row>
    <row r="5871" spans="1:8" ht="15">
      <c r="A5871" s="108" t="s">
        <v>1189</v>
      </c>
      <c r="B5871" s="109">
        <v>39843</v>
      </c>
      <c r="C5871" s="110">
        <v>2009</v>
      </c>
      <c r="D5871" s="111" t="s">
        <v>1347</v>
      </c>
      <c r="E5871" s="111">
        <v>5</v>
      </c>
      <c r="F5871" s="111">
        <v>30</v>
      </c>
      <c r="G5871" s="111" t="s">
        <v>281</v>
      </c>
      <c r="H5871" s="112">
        <v>134281</v>
      </c>
    </row>
    <row r="5872" spans="1:8" ht="15">
      <c r="A5872" s="108" t="s">
        <v>1189</v>
      </c>
      <c r="B5872" s="109">
        <v>39844</v>
      </c>
      <c r="C5872" s="110">
        <v>2009</v>
      </c>
      <c r="D5872" s="111" t="s">
        <v>1347</v>
      </c>
      <c r="E5872" s="111">
        <v>5</v>
      </c>
      <c r="F5872" s="111">
        <v>31</v>
      </c>
      <c r="G5872" s="111" t="s">
        <v>282</v>
      </c>
      <c r="H5872" s="112">
        <v>121520</v>
      </c>
    </row>
    <row r="5873" spans="1:8" ht="15">
      <c r="A5873" s="108" t="s">
        <v>1189</v>
      </c>
      <c r="B5873" s="109">
        <v>39845</v>
      </c>
      <c r="C5873" s="110">
        <v>2009</v>
      </c>
      <c r="D5873" s="111" t="s">
        <v>223</v>
      </c>
      <c r="E5873" s="111">
        <v>1</v>
      </c>
      <c r="F5873" s="111">
        <v>1</v>
      </c>
      <c r="G5873" s="111" t="s">
        <v>1343</v>
      </c>
      <c r="H5873" s="112">
        <v>129594</v>
      </c>
    </row>
    <row r="5874" spans="1:8" ht="15">
      <c r="A5874" s="108" t="s">
        <v>1189</v>
      </c>
      <c r="B5874" s="109">
        <v>39846</v>
      </c>
      <c r="C5874" s="110">
        <v>2009</v>
      </c>
      <c r="D5874" s="111" t="s">
        <v>223</v>
      </c>
      <c r="E5874" s="111">
        <v>1</v>
      </c>
      <c r="F5874" s="111">
        <v>2</v>
      </c>
      <c r="G5874" s="111" t="s">
        <v>1342</v>
      </c>
      <c r="H5874" s="112">
        <v>41618</v>
      </c>
    </row>
    <row r="5875" spans="1:8" ht="15">
      <c r="A5875" s="108" t="s">
        <v>1189</v>
      </c>
      <c r="B5875" s="109">
        <v>39847</v>
      </c>
      <c r="C5875" s="110">
        <v>2009</v>
      </c>
      <c r="D5875" s="111" t="s">
        <v>223</v>
      </c>
      <c r="E5875" s="111">
        <v>1</v>
      </c>
      <c r="F5875" s="111">
        <v>3</v>
      </c>
      <c r="G5875" s="111" t="s">
        <v>278</v>
      </c>
      <c r="H5875" s="112">
        <v>54826</v>
      </c>
    </row>
    <row r="5876" spans="1:8" ht="15">
      <c r="A5876" s="108" t="s">
        <v>1189</v>
      </c>
      <c r="B5876" s="109">
        <v>39848</v>
      </c>
      <c r="C5876" s="110">
        <v>2009</v>
      </c>
      <c r="D5876" s="111" t="s">
        <v>223</v>
      </c>
      <c r="E5876" s="111">
        <v>1</v>
      </c>
      <c r="F5876" s="111">
        <v>4</v>
      </c>
      <c r="G5876" s="111" t="s">
        <v>279</v>
      </c>
      <c r="H5876" s="112">
        <v>51443</v>
      </c>
    </row>
    <row r="5877" spans="1:8" ht="15">
      <c r="A5877" s="108" t="s">
        <v>1189</v>
      </c>
      <c r="B5877" s="109">
        <v>39849</v>
      </c>
      <c r="C5877" s="110">
        <v>2009</v>
      </c>
      <c r="D5877" s="111" t="s">
        <v>223</v>
      </c>
      <c r="E5877" s="111">
        <v>1</v>
      </c>
      <c r="F5877" s="111">
        <v>5</v>
      </c>
      <c r="G5877" s="111" t="s">
        <v>280</v>
      </c>
      <c r="H5877" s="112">
        <v>102756</v>
      </c>
    </row>
    <row r="5878" spans="1:8" ht="15">
      <c r="A5878" s="108" t="s">
        <v>1189</v>
      </c>
      <c r="B5878" s="109">
        <v>39850</v>
      </c>
      <c r="C5878" s="110">
        <v>2009</v>
      </c>
      <c r="D5878" s="111" t="s">
        <v>223</v>
      </c>
      <c r="E5878" s="111">
        <v>1</v>
      </c>
      <c r="F5878" s="111">
        <v>6</v>
      </c>
      <c r="G5878" s="111" t="s">
        <v>281</v>
      </c>
      <c r="H5878" s="112">
        <v>67547</v>
      </c>
    </row>
    <row r="5879" spans="1:8" ht="15">
      <c r="A5879" s="108" t="s">
        <v>1189</v>
      </c>
      <c r="B5879" s="109">
        <v>39851</v>
      </c>
      <c r="C5879" s="110">
        <v>2009</v>
      </c>
      <c r="D5879" s="111" t="s">
        <v>223</v>
      </c>
      <c r="E5879" s="111">
        <v>1</v>
      </c>
      <c r="F5879" s="111">
        <v>7</v>
      </c>
      <c r="G5879" s="111" t="s">
        <v>282</v>
      </c>
      <c r="H5879" s="112">
        <v>147144</v>
      </c>
    </row>
    <row r="5880" spans="1:8" ht="15">
      <c r="A5880" s="108" t="s">
        <v>1189</v>
      </c>
      <c r="B5880" s="109">
        <v>39852</v>
      </c>
      <c r="C5880" s="110">
        <v>2009</v>
      </c>
      <c r="D5880" s="111" t="s">
        <v>223</v>
      </c>
      <c r="E5880" s="111">
        <v>2</v>
      </c>
      <c r="F5880" s="111">
        <v>8</v>
      </c>
      <c r="G5880" s="111" t="s">
        <v>1343</v>
      </c>
      <c r="H5880" s="112">
        <v>122688</v>
      </c>
    </row>
    <row r="5881" spans="1:8" ht="15">
      <c r="A5881" s="108" t="s">
        <v>1189</v>
      </c>
      <c r="B5881" s="109">
        <v>39853</v>
      </c>
      <c r="C5881" s="110">
        <v>2009</v>
      </c>
      <c r="D5881" s="111" t="s">
        <v>223</v>
      </c>
      <c r="E5881" s="111">
        <v>2</v>
      </c>
      <c r="F5881" s="111">
        <v>9</v>
      </c>
      <c r="G5881" s="111" t="s">
        <v>1342</v>
      </c>
      <c r="H5881" s="112">
        <v>78952</v>
      </c>
    </row>
    <row r="5882" spans="1:8" ht="15">
      <c r="A5882" s="108" t="s">
        <v>1189</v>
      </c>
      <c r="B5882" s="109">
        <v>39854</v>
      </c>
      <c r="C5882" s="110">
        <v>2009</v>
      </c>
      <c r="D5882" s="111" t="s">
        <v>223</v>
      </c>
      <c r="E5882" s="111">
        <v>2</v>
      </c>
      <c r="F5882" s="111">
        <v>10</v>
      </c>
      <c r="G5882" s="111" t="s">
        <v>278</v>
      </c>
      <c r="H5882" s="112">
        <v>156185</v>
      </c>
    </row>
    <row r="5883" spans="1:8" ht="15">
      <c r="A5883" s="108" t="s">
        <v>1189</v>
      </c>
      <c r="B5883" s="109">
        <v>39855</v>
      </c>
      <c r="C5883" s="110">
        <v>2009</v>
      </c>
      <c r="D5883" s="111" t="s">
        <v>223</v>
      </c>
      <c r="E5883" s="111">
        <v>2</v>
      </c>
      <c r="F5883" s="111">
        <v>11</v>
      </c>
      <c r="G5883" s="111" t="s">
        <v>279</v>
      </c>
      <c r="H5883" s="112">
        <v>59405</v>
      </c>
    </row>
    <row r="5884" spans="1:8" ht="15">
      <c r="A5884" s="108" t="s">
        <v>1189</v>
      </c>
      <c r="B5884" s="109">
        <v>39856</v>
      </c>
      <c r="C5884" s="110">
        <v>2009</v>
      </c>
      <c r="D5884" s="111" t="s">
        <v>223</v>
      </c>
      <c r="E5884" s="111">
        <v>2</v>
      </c>
      <c r="F5884" s="111">
        <v>12</v>
      </c>
      <c r="G5884" s="111" t="s">
        <v>280</v>
      </c>
      <c r="H5884" s="112">
        <v>144402</v>
      </c>
    </row>
    <row r="5885" spans="1:8" ht="15">
      <c r="A5885" s="108" t="s">
        <v>1189</v>
      </c>
      <c r="B5885" s="109">
        <v>39857</v>
      </c>
      <c r="C5885" s="110">
        <v>2009</v>
      </c>
      <c r="D5885" s="111" t="s">
        <v>223</v>
      </c>
      <c r="E5885" s="111">
        <v>2</v>
      </c>
      <c r="F5885" s="111">
        <v>13</v>
      </c>
      <c r="G5885" s="111" t="s">
        <v>281</v>
      </c>
      <c r="H5885" s="112">
        <v>66843</v>
      </c>
    </row>
    <row r="5886" spans="1:8" ht="15">
      <c r="A5886" s="108" t="s">
        <v>1189</v>
      </c>
      <c r="B5886" s="109">
        <v>39858</v>
      </c>
      <c r="C5886" s="110">
        <v>2009</v>
      </c>
      <c r="D5886" s="111" t="s">
        <v>223</v>
      </c>
      <c r="E5886" s="111">
        <v>2</v>
      </c>
      <c r="F5886" s="111">
        <v>14</v>
      </c>
      <c r="G5886" s="111" t="s">
        <v>282</v>
      </c>
      <c r="H5886" s="112">
        <v>126064</v>
      </c>
    </row>
    <row r="5887" spans="1:8" ht="15">
      <c r="A5887" s="108" t="s">
        <v>1189</v>
      </c>
      <c r="B5887" s="109">
        <v>39859</v>
      </c>
      <c r="C5887" s="110">
        <v>2009</v>
      </c>
      <c r="D5887" s="111" t="s">
        <v>223</v>
      </c>
      <c r="E5887" s="111">
        <v>3</v>
      </c>
      <c r="F5887" s="111">
        <v>15</v>
      </c>
      <c r="G5887" s="111" t="s">
        <v>1343</v>
      </c>
      <c r="H5887" s="112">
        <v>27619</v>
      </c>
    </row>
    <row r="5888" spans="1:8" ht="15">
      <c r="A5888" s="108" t="s">
        <v>1189</v>
      </c>
      <c r="B5888" s="109">
        <v>39860</v>
      </c>
      <c r="C5888" s="110">
        <v>2009</v>
      </c>
      <c r="D5888" s="111" t="s">
        <v>223</v>
      </c>
      <c r="E5888" s="111">
        <v>3</v>
      </c>
      <c r="F5888" s="111">
        <v>16</v>
      </c>
      <c r="G5888" s="111" t="s">
        <v>1342</v>
      </c>
      <c r="H5888" s="112">
        <v>40348</v>
      </c>
    </row>
    <row r="5889" spans="1:8" ht="15">
      <c r="A5889" s="108" t="s">
        <v>1189</v>
      </c>
      <c r="B5889" s="109">
        <v>39861</v>
      </c>
      <c r="C5889" s="110">
        <v>2009</v>
      </c>
      <c r="D5889" s="111" t="s">
        <v>223</v>
      </c>
      <c r="E5889" s="111">
        <v>3</v>
      </c>
      <c r="F5889" s="111">
        <v>17</v>
      </c>
      <c r="G5889" s="111" t="s">
        <v>278</v>
      </c>
      <c r="H5889" s="112">
        <v>84340</v>
      </c>
    </row>
    <row r="5890" spans="1:8" ht="15">
      <c r="A5890" s="108" t="s">
        <v>1189</v>
      </c>
      <c r="B5890" s="109">
        <v>39862</v>
      </c>
      <c r="C5890" s="110">
        <v>2009</v>
      </c>
      <c r="D5890" s="111" t="s">
        <v>223</v>
      </c>
      <c r="E5890" s="111">
        <v>3</v>
      </c>
      <c r="F5890" s="111">
        <v>18</v>
      </c>
      <c r="G5890" s="111" t="s">
        <v>279</v>
      </c>
      <c r="H5890" s="112">
        <v>51195</v>
      </c>
    </row>
    <row r="5891" spans="1:8" ht="15">
      <c r="A5891" s="108" t="s">
        <v>1189</v>
      </c>
      <c r="B5891" s="109">
        <v>39863</v>
      </c>
      <c r="C5891" s="110">
        <v>2009</v>
      </c>
      <c r="D5891" s="111" t="s">
        <v>223</v>
      </c>
      <c r="E5891" s="111">
        <v>3</v>
      </c>
      <c r="F5891" s="111">
        <v>19</v>
      </c>
      <c r="G5891" s="111" t="s">
        <v>280</v>
      </c>
      <c r="H5891" s="112">
        <v>65699</v>
      </c>
    </row>
    <row r="5892" spans="1:8" ht="15">
      <c r="A5892" s="108" t="s">
        <v>1189</v>
      </c>
      <c r="B5892" s="109">
        <v>39864</v>
      </c>
      <c r="C5892" s="110">
        <v>2009</v>
      </c>
      <c r="D5892" s="111" t="s">
        <v>223</v>
      </c>
      <c r="E5892" s="111">
        <v>3</v>
      </c>
      <c r="F5892" s="111">
        <v>20</v>
      </c>
      <c r="G5892" s="111" t="s">
        <v>281</v>
      </c>
      <c r="H5892" s="112">
        <v>65635</v>
      </c>
    </row>
    <row r="5893" spans="1:8" ht="15">
      <c r="A5893" s="108" t="s">
        <v>1189</v>
      </c>
      <c r="B5893" s="109">
        <v>39865</v>
      </c>
      <c r="C5893" s="110">
        <v>2009</v>
      </c>
      <c r="D5893" s="111" t="s">
        <v>223</v>
      </c>
      <c r="E5893" s="111">
        <v>3</v>
      </c>
      <c r="F5893" s="111">
        <v>21</v>
      </c>
      <c r="G5893" s="111" t="s">
        <v>282</v>
      </c>
      <c r="H5893" s="112">
        <v>51538</v>
      </c>
    </row>
    <row r="5894" spans="1:8" ht="15">
      <c r="A5894" s="108" t="s">
        <v>1189</v>
      </c>
      <c r="B5894" s="109">
        <v>39866</v>
      </c>
      <c r="C5894" s="110">
        <v>2009</v>
      </c>
      <c r="D5894" s="111" t="s">
        <v>223</v>
      </c>
      <c r="E5894" s="111">
        <v>4</v>
      </c>
      <c r="F5894" s="111">
        <v>22</v>
      </c>
      <c r="G5894" s="111" t="s">
        <v>1343</v>
      </c>
      <c r="H5894" s="112">
        <v>17693</v>
      </c>
    </row>
    <row r="5895" spans="1:8" ht="15">
      <c r="A5895" s="108" t="s">
        <v>1189</v>
      </c>
      <c r="B5895" s="109">
        <v>39867</v>
      </c>
      <c r="C5895" s="110">
        <v>2009</v>
      </c>
      <c r="D5895" s="111" t="s">
        <v>223</v>
      </c>
      <c r="E5895" s="111">
        <v>4</v>
      </c>
      <c r="F5895" s="111">
        <v>23</v>
      </c>
      <c r="G5895" s="111" t="s">
        <v>1342</v>
      </c>
      <c r="H5895" s="112">
        <v>81475</v>
      </c>
    </row>
    <row r="5896" spans="1:8" ht="15">
      <c r="A5896" s="108" t="s">
        <v>1189</v>
      </c>
      <c r="B5896" s="109">
        <v>39868</v>
      </c>
      <c r="C5896" s="110">
        <v>2009</v>
      </c>
      <c r="D5896" s="111" t="s">
        <v>223</v>
      </c>
      <c r="E5896" s="111">
        <v>4</v>
      </c>
      <c r="F5896" s="111">
        <v>24</v>
      </c>
      <c r="G5896" s="111" t="s">
        <v>278</v>
      </c>
      <c r="H5896" s="112">
        <v>21513</v>
      </c>
    </row>
    <row r="5897" spans="1:8" ht="15">
      <c r="A5897" s="108" t="s">
        <v>1189</v>
      </c>
      <c r="B5897" s="109">
        <v>39869</v>
      </c>
      <c r="C5897" s="110">
        <v>2009</v>
      </c>
      <c r="D5897" s="111" t="s">
        <v>223</v>
      </c>
      <c r="E5897" s="111">
        <v>4</v>
      </c>
      <c r="F5897" s="111">
        <v>25</v>
      </c>
      <c r="G5897" s="111" t="s">
        <v>279</v>
      </c>
      <c r="H5897" s="112">
        <v>16088</v>
      </c>
    </row>
    <row r="5898" spans="1:8" ht="15">
      <c r="A5898" s="108" t="s">
        <v>1189</v>
      </c>
      <c r="B5898" s="109">
        <v>39870</v>
      </c>
      <c r="C5898" s="110">
        <v>2009</v>
      </c>
      <c r="D5898" s="111" t="s">
        <v>223</v>
      </c>
      <c r="E5898" s="111">
        <v>4</v>
      </c>
      <c r="F5898" s="111">
        <v>26</v>
      </c>
      <c r="G5898" s="111" t="s">
        <v>280</v>
      </c>
      <c r="H5898" s="112">
        <v>74334</v>
      </c>
    </row>
    <row r="5899" spans="1:8" ht="15">
      <c r="A5899" s="108" t="s">
        <v>1189</v>
      </c>
      <c r="B5899" s="109">
        <v>39871</v>
      </c>
      <c r="C5899" s="110">
        <v>2009</v>
      </c>
      <c r="D5899" s="111" t="s">
        <v>223</v>
      </c>
      <c r="E5899" s="111">
        <v>4</v>
      </c>
      <c r="F5899" s="111">
        <v>27</v>
      </c>
      <c r="G5899" s="111" t="s">
        <v>281</v>
      </c>
      <c r="H5899" s="112">
        <v>26810</v>
      </c>
    </row>
    <row r="5900" spans="1:8" ht="15">
      <c r="A5900" s="108" t="s">
        <v>1189</v>
      </c>
      <c r="B5900" s="109">
        <v>39872</v>
      </c>
      <c r="C5900" s="110">
        <v>2009</v>
      </c>
      <c r="D5900" s="111" t="s">
        <v>223</v>
      </c>
      <c r="E5900" s="111">
        <v>4</v>
      </c>
      <c r="F5900" s="111">
        <v>28</v>
      </c>
      <c r="G5900" s="111" t="s">
        <v>282</v>
      </c>
      <c r="H5900" s="112">
        <v>15175</v>
      </c>
    </row>
    <row r="5901" spans="1:8" ht="15">
      <c r="A5901" s="108" t="s">
        <v>1189</v>
      </c>
      <c r="B5901" s="109">
        <v>39873</v>
      </c>
      <c r="C5901" s="110">
        <v>2009</v>
      </c>
      <c r="D5901" s="111" t="s">
        <v>224</v>
      </c>
      <c r="E5901" s="111">
        <v>1</v>
      </c>
      <c r="F5901" s="111">
        <v>1</v>
      </c>
      <c r="G5901" s="111" t="s">
        <v>1343</v>
      </c>
      <c r="H5901" s="112">
        <v>55461</v>
      </c>
    </row>
    <row r="5902" spans="1:8" ht="15">
      <c r="A5902" s="108" t="s">
        <v>1189</v>
      </c>
      <c r="B5902" s="109">
        <v>39874</v>
      </c>
      <c r="C5902" s="110">
        <v>2009</v>
      </c>
      <c r="D5902" s="111" t="s">
        <v>224</v>
      </c>
      <c r="E5902" s="111">
        <v>1</v>
      </c>
      <c r="F5902" s="111">
        <v>2</v>
      </c>
      <c r="G5902" s="111" t="s">
        <v>1342</v>
      </c>
      <c r="H5902" s="112">
        <v>29459</v>
      </c>
    </row>
    <row r="5903" spans="1:8" ht="15">
      <c r="A5903" s="108" t="s">
        <v>1189</v>
      </c>
      <c r="B5903" s="109">
        <v>39875</v>
      </c>
      <c r="C5903" s="110">
        <v>2009</v>
      </c>
      <c r="D5903" s="111" t="s">
        <v>224</v>
      </c>
      <c r="E5903" s="111">
        <v>1</v>
      </c>
      <c r="F5903" s="111">
        <v>3</v>
      </c>
      <c r="G5903" s="111" t="s">
        <v>278</v>
      </c>
      <c r="H5903" s="112">
        <v>74929</v>
      </c>
    </row>
    <row r="5904" spans="1:8" ht="15">
      <c r="A5904" s="108" t="s">
        <v>1189</v>
      </c>
      <c r="B5904" s="109">
        <v>39876</v>
      </c>
      <c r="C5904" s="110">
        <v>2009</v>
      </c>
      <c r="D5904" s="111" t="s">
        <v>224</v>
      </c>
      <c r="E5904" s="111">
        <v>1</v>
      </c>
      <c r="F5904" s="111">
        <v>4</v>
      </c>
      <c r="G5904" s="111" t="s">
        <v>279</v>
      </c>
      <c r="H5904" s="112">
        <v>61988</v>
      </c>
    </row>
    <row r="5905" spans="1:8" ht="15">
      <c r="A5905" s="108" t="s">
        <v>1189</v>
      </c>
      <c r="B5905" s="109">
        <v>39877</v>
      </c>
      <c r="C5905" s="110">
        <v>2009</v>
      </c>
      <c r="D5905" s="111" t="s">
        <v>224</v>
      </c>
      <c r="E5905" s="111">
        <v>1</v>
      </c>
      <c r="F5905" s="111">
        <v>5</v>
      </c>
      <c r="G5905" s="111" t="s">
        <v>280</v>
      </c>
      <c r="H5905" s="112">
        <v>14030</v>
      </c>
    </row>
    <row r="5906" spans="1:8" ht="15">
      <c r="A5906" s="108" t="s">
        <v>1189</v>
      </c>
      <c r="B5906" s="109">
        <v>39878</v>
      </c>
      <c r="C5906" s="110">
        <v>2009</v>
      </c>
      <c r="D5906" s="111" t="s">
        <v>224</v>
      </c>
      <c r="E5906" s="111">
        <v>1</v>
      </c>
      <c r="F5906" s="111">
        <v>6</v>
      </c>
      <c r="G5906" s="111" t="s">
        <v>281</v>
      </c>
      <c r="H5906" s="112">
        <v>61075</v>
      </c>
    </row>
    <row r="5907" spans="1:8" ht="15">
      <c r="A5907" s="108" t="s">
        <v>1189</v>
      </c>
      <c r="B5907" s="109">
        <v>39879</v>
      </c>
      <c r="C5907" s="110">
        <v>2009</v>
      </c>
      <c r="D5907" s="111" t="s">
        <v>224</v>
      </c>
      <c r="E5907" s="111">
        <v>1</v>
      </c>
      <c r="F5907" s="111">
        <v>7</v>
      </c>
      <c r="G5907" s="111" t="s">
        <v>282</v>
      </c>
      <c r="H5907" s="112">
        <v>34924</v>
      </c>
    </row>
    <row r="5908" spans="1:8" ht="15">
      <c r="A5908" s="108" t="s">
        <v>1189</v>
      </c>
      <c r="B5908" s="109">
        <v>39880</v>
      </c>
      <c r="C5908" s="110">
        <v>2009</v>
      </c>
      <c r="D5908" s="111" t="s">
        <v>224</v>
      </c>
      <c r="E5908" s="111">
        <v>2</v>
      </c>
      <c r="F5908" s="111">
        <v>8</v>
      </c>
      <c r="G5908" s="111" t="s">
        <v>1343</v>
      </c>
      <c r="H5908" s="112">
        <v>48143</v>
      </c>
    </row>
    <row r="5909" spans="1:8" ht="15">
      <c r="A5909" s="108" t="s">
        <v>1189</v>
      </c>
      <c r="B5909" s="109">
        <v>39881</v>
      </c>
      <c r="C5909" s="110">
        <v>2009</v>
      </c>
      <c r="D5909" s="111" t="s">
        <v>224</v>
      </c>
      <c r="E5909" s="111">
        <v>2</v>
      </c>
      <c r="F5909" s="111">
        <v>9</v>
      </c>
      <c r="G5909" s="111" t="s">
        <v>1342</v>
      </c>
      <c r="H5909" s="112">
        <v>81434</v>
      </c>
    </row>
    <row r="5910" spans="1:8" ht="15">
      <c r="A5910" s="108" t="s">
        <v>1189</v>
      </c>
      <c r="B5910" s="109">
        <v>39882</v>
      </c>
      <c r="C5910" s="110">
        <v>2009</v>
      </c>
      <c r="D5910" s="111" t="s">
        <v>224</v>
      </c>
      <c r="E5910" s="111">
        <v>2</v>
      </c>
      <c r="F5910" s="111">
        <v>10</v>
      </c>
      <c r="G5910" s="111" t="s">
        <v>278</v>
      </c>
      <c r="H5910" s="112">
        <v>56807</v>
      </c>
    </row>
    <row r="5911" spans="1:8" ht="15">
      <c r="A5911" s="108" t="s">
        <v>1189</v>
      </c>
      <c r="B5911" s="109">
        <v>39883</v>
      </c>
      <c r="C5911" s="110">
        <v>2009</v>
      </c>
      <c r="D5911" s="111" t="s">
        <v>224</v>
      </c>
      <c r="E5911" s="111">
        <v>2</v>
      </c>
      <c r="F5911" s="111">
        <v>11</v>
      </c>
      <c r="G5911" s="111" t="s">
        <v>279</v>
      </c>
      <c r="H5911" s="112">
        <v>17510</v>
      </c>
    </row>
    <row r="5912" spans="1:8" ht="15">
      <c r="A5912" s="108" t="s">
        <v>1189</v>
      </c>
      <c r="B5912" s="109">
        <v>39884</v>
      </c>
      <c r="C5912" s="110">
        <v>2009</v>
      </c>
      <c r="D5912" s="111" t="s">
        <v>224</v>
      </c>
      <c r="E5912" s="111">
        <v>2</v>
      </c>
      <c r="F5912" s="111">
        <v>12</v>
      </c>
      <c r="G5912" s="111" t="s">
        <v>280</v>
      </c>
      <c r="H5912" s="112">
        <v>16922</v>
      </c>
    </row>
    <row r="5913" spans="1:8" ht="15">
      <c r="A5913" s="108" t="s">
        <v>1189</v>
      </c>
      <c r="B5913" s="109">
        <v>39885</v>
      </c>
      <c r="C5913" s="110">
        <v>2009</v>
      </c>
      <c r="D5913" s="111" t="s">
        <v>224</v>
      </c>
      <c r="E5913" s="111">
        <v>2</v>
      </c>
      <c r="F5913" s="111">
        <v>13</v>
      </c>
      <c r="G5913" s="111" t="s">
        <v>281</v>
      </c>
      <c r="H5913" s="112">
        <v>36022</v>
      </c>
    </row>
    <row r="5914" spans="1:8" ht="15">
      <c r="A5914" s="108" t="s">
        <v>1189</v>
      </c>
      <c r="B5914" s="109">
        <v>39886</v>
      </c>
      <c r="C5914" s="110">
        <v>2009</v>
      </c>
      <c r="D5914" s="111" t="s">
        <v>224</v>
      </c>
      <c r="E5914" s="111">
        <v>2</v>
      </c>
      <c r="F5914" s="111">
        <v>14</v>
      </c>
      <c r="G5914" s="111" t="s">
        <v>282</v>
      </c>
      <c r="H5914" s="112">
        <v>44292</v>
      </c>
    </row>
    <row r="5915" spans="1:8" ht="15">
      <c r="A5915" s="108" t="s">
        <v>1189</v>
      </c>
      <c r="B5915" s="109">
        <v>39887</v>
      </c>
      <c r="C5915" s="110">
        <v>2009</v>
      </c>
      <c r="D5915" s="111" t="s">
        <v>224</v>
      </c>
      <c r="E5915" s="111">
        <v>3</v>
      </c>
      <c r="F5915" s="111">
        <v>15</v>
      </c>
      <c r="G5915" s="111" t="s">
        <v>1343</v>
      </c>
      <c r="H5915" s="112">
        <v>22811</v>
      </c>
    </row>
    <row r="5916" spans="1:8" ht="15">
      <c r="A5916" s="108" t="s">
        <v>1189</v>
      </c>
      <c r="B5916" s="109">
        <v>39888</v>
      </c>
      <c r="C5916" s="110">
        <v>2009</v>
      </c>
      <c r="D5916" s="111" t="s">
        <v>224</v>
      </c>
      <c r="E5916" s="111">
        <v>3</v>
      </c>
      <c r="F5916" s="111">
        <v>16</v>
      </c>
      <c r="G5916" s="111" t="s">
        <v>1342</v>
      </c>
      <c r="H5916" s="112">
        <v>31666</v>
      </c>
    </row>
    <row r="5917" spans="1:8" ht="15">
      <c r="A5917" s="108" t="s">
        <v>1189</v>
      </c>
      <c r="B5917" s="109">
        <v>39889</v>
      </c>
      <c r="C5917" s="110">
        <v>2009</v>
      </c>
      <c r="D5917" s="111" t="s">
        <v>224</v>
      </c>
      <c r="E5917" s="111">
        <v>3</v>
      </c>
      <c r="F5917" s="111">
        <v>17</v>
      </c>
      <c r="G5917" s="111" t="s">
        <v>278</v>
      </c>
      <c r="H5917" s="112">
        <v>56236</v>
      </c>
    </row>
    <row r="5918" spans="1:8" ht="15">
      <c r="A5918" s="108" t="s">
        <v>1189</v>
      </c>
      <c r="B5918" s="109">
        <v>39890</v>
      </c>
      <c r="C5918" s="110">
        <v>2009</v>
      </c>
      <c r="D5918" s="111" t="s">
        <v>224</v>
      </c>
      <c r="E5918" s="111">
        <v>3</v>
      </c>
      <c r="F5918" s="111">
        <v>18</v>
      </c>
      <c r="G5918" s="111" t="s">
        <v>279</v>
      </c>
      <c r="H5918" s="112">
        <v>35453</v>
      </c>
    </row>
    <row r="5919" spans="1:8" ht="15">
      <c r="A5919" s="108" t="s">
        <v>1189</v>
      </c>
      <c r="B5919" s="109">
        <v>39891</v>
      </c>
      <c r="C5919" s="110">
        <v>2009</v>
      </c>
      <c r="D5919" s="111" t="s">
        <v>224</v>
      </c>
      <c r="E5919" s="111">
        <v>3</v>
      </c>
      <c r="F5919" s="111">
        <v>19</v>
      </c>
      <c r="G5919" s="111" t="s">
        <v>280</v>
      </c>
      <c r="H5919" s="112">
        <v>84668</v>
      </c>
    </row>
    <row r="5920" spans="1:8" ht="15">
      <c r="A5920" s="108" t="s">
        <v>1189</v>
      </c>
      <c r="B5920" s="109">
        <v>39892</v>
      </c>
      <c r="C5920" s="110">
        <v>2009</v>
      </c>
      <c r="D5920" s="111" t="s">
        <v>224</v>
      </c>
      <c r="E5920" s="111">
        <v>3</v>
      </c>
      <c r="F5920" s="111">
        <v>20</v>
      </c>
      <c r="G5920" s="111" t="s">
        <v>281</v>
      </c>
      <c r="H5920" s="112">
        <v>35918</v>
      </c>
    </row>
    <row r="5921" spans="1:8" ht="15">
      <c r="A5921" s="108" t="s">
        <v>1189</v>
      </c>
      <c r="B5921" s="109">
        <v>39893</v>
      </c>
      <c r="C5921" s="110">
        <v>2009</v>
      </c>
      <c r="D5921" s="111" t="s">
        <v>224</v>
      </c>
      <c r="E5921" s="111">
        <v>3</v>
      </c>
      <c r="F5921" s="111">
        <v>21</v>
      </c>
      <c r="G5921" s="111" t="s">
        <v>282</v>
      </c>
      <c r="H5921" s="112">
        <v>50427</v>
      </c>
    </row>
    <row r="5922" spans="1:8" ht="15">
      <c r="A5922" s="108" t="s">
        <v>1189</v>
      </c>
      <c r="B5922" s="109">
        <v>39894</v>
      </c>
      <c r="C5922" s="110">
        <v>2009</v>
      </c>
      <c r="D5922" s="111" t="s">
        <v>224</v>
      </c>
      <c r="E5922" s="111">
        <v>4</v>
      </c>
      <c r="F5922" s="111">
        <v>22</v>
      </c>
      <c r="G5922" s="111" t="s">
        <v>1343</v>
      </c>
      <c r="H5922" s="112">
        <v>25428</v>
      </c>
    </row>
    <row r="5923" spans="1:8" ht="15">
      <c r="A5923" s="108" t="s">
        <v>1189</v>
      </c>
      <c r="B5923" s="109">
        <v>39895</v>
      </c>
      <c r="C5923" s="110">
        <v>2009</v>
      </c>
      <c r="D5923" s="111" t="s">
        <v>224</v>
      </c>
      <c r="E5923" s="111">
        <v>4</v>
      </c>
      <c r="F5923" s="111">
        <v>23</v>
      </c>
      <c r="G5923" s="111" t="s">
        <v>1342</v>
      </c>
      <c r="H5923" s="112">
        <v>64740</v>
      </c>
    </row>
    <row r="5924" spans="1:8" ht="15">
      <c r="A5924" s="108" t="s">
        <v>1189</v>
      </c>
      <c r="B5924" s="109">
        <v>39896</v>
      </c>
      <c r="C5924" s="110">
        <v>2009</v>
      </c>
      <c r="D5924" s="111" t="s">
        <v>224</v>
      </c>
      <c r="E5924" s="111">
        <v>4</v>
      </c>
      <c r="F5924" s="111">
        <v>24</v>
      </c>
      <c r="G5924" s="111" t="s">
        <v>278</v>
      </c>
      <c r="H5924" s="112">
        <v>84377</v>
      </c>
    </row>
    <row r="5925" spans="1:8" ht="15">
      <c r="A5925" s="108" t="s">
        <v>1189</v>
      </c>
      <c r="B5925" s="109">
        <v>39897</v>
      </c>
      <c r="C5925" s="110">
        <v>2009</v>
      </c>
      <c r="D5925" s="111" t="s">
        <v>224</v>
      </c>
      <c r="E5925" s="111">
        <v>4</v>
      </c>
      <c r="F5925" s="111">
        <v>25</v>
      </c>
      <c r="G5925" s="111" t="s">
        <v>279</v>
      </c>
      <c r="H5925" s="112">
        <v>19112</v>
      </c>
    </row>
    <row r="5926" spans="1:8" ht="15">
      <c r="A5926" s="108" t="s">
        <v>1189</v>
      </c>
      <c r="B5926" s="109">
        <v>39898</v>
      </c>
      <c r="C5926" s="110">
        <v>2009</v>
      </c>
      <c r="D5926" s="111" t="s">
        <v>224</v>
      </c>
      <c r="E5926" s="111">
        <v>4</v>
      </c>
      <c r="F5926" s="111">
        <v>26</v>
      </c>
      <c r="G5926" s="111" t="s">
        <v>280</v>
      </c>
      <c r="H5926" s="112">
        <v>81340</v>
      </c>
    </row>
    <row r="5927" spans="1:8" ht="15">
      <c r="A5927" s="108" t="s">
        <v>1189</v>
      </c>
      <c r="B5927" s="109">
        <v>39899</v>
      </c>
      <c r="C5927" s="110">
        <v>2009</v>
      </c>
      <c r="D5927" s="111" t="s">
        <v>224</v>
      </c>
      <c r="E5927" s="111">
        <v>4</v>
      </c>
      <c r="F5927" s="111">
        <v>27</v>
      </c>
      <c r="G5927" s="111" t="s">
        <v>281</v>
      </c>
      <c r="H5927" s="112">
        <v>14078</v>
      </c>
    </row>
    <row r="5928" spans="1:8" ht="15">
      <c r="A5928" s="108" t="s">
        <v>1189</v>
      </c>
      <c r="B5928" s="109">
        <v>39900</v>
      </c>
      <c r="C5928" s="110">
        <v>2009</v>
      </c>
      <c r="D5928" s="111" t="s">
        <v>224</v>
      </c>
      <c r="E5928" s="111">
        <v>4</v>
      </c>
      <c r="F5928" s="111">
        <v>28</v>
      </c>
      <c r="G5928" s="111" t="s">
        <v>282</v>
      </c>
      <c r="H5928" s="112">
        <v>46094</v>
      </c>
    </row>
    <row r="5929" spans="1:8" ht="15">
      <c r="A5929" s="108" t="s">
        <v>1189</v>
      </c>
      <c r="B5929" s="109">
        <v>39901</v>
      </c>
      <c r="C5929" s="110">
        <v>2009</v>
      </c>
      <c r="D5929" s="111" t="s">
        <v>224</v>
      </c>
      <c r="E5929" s="111">
        <v>5</v>
      </c>
      <c r="F5929" s="111">
        <v>29</v>
      </c>
      <c r="G5929" s="111" t="s">
        <v>1343</v>
      </c>
      <c r="H5929" s="112">
        <v>58590</v>
      </c>
    </row>
    <row r="5930" spans="1:8" ht="15">
      <c r="A5930" s="108" t="s">
        <v>1189</v>
      </c>
      <c r="B5930" s="109">
        <v>39902</v>
      </c>
      <c r="C5930" s="110">
        <v>2009</v>
      </c>
      <c r="D5930" s="111" t="s">
        <v>224</v>
      </c>
      <c r="E5930" s="111">
        <v>5</v>
      </c>
      <c r="F5930" s="111">
        <v>30</v>
      </c>
      <c r="G5930" s="111" t="s">
        <v>1342</v>
      </c>
      <c r="H5930" s="112">
        <v>19514</v>
      </c>
    </row>
    <row r="5931" spans="1:8" ht="15">
      <c r="A5931" s="108" t="s">
        <v>1189</v>
      </c>
      <c r="B5931" s="109">
        <v>39903</v>
      </c>
      <c r="C5931" s="110">
        <v>2009</v>
      </c>
      <c r="D5931" s="111" t="s">
        <v>224</v>
      </c>
      <c r="E5931" s="111">
        <v>5</v>
      </c>
      <c r="F5931" s="111">
        <v>31</v>
      </c>
      <c r="G5931" s="111" t="s">
        <v>278</v>
      </c>
      <c r="H5931" s="112">
        <v>78446</v>
      </c>
    </row>
    <row r="5932" spans="1:8" ht="15">
      <c r="A5932" s="108" t="s">
        <v>1189</v>
      </c>
      <c r="B5932" s="109">
        <v>39904</v>
      </c>
      <c r="C5932" s="110">
        <v>2009</v>
      </c>
      <c r="D5932" s="111" t="s">
        <v>225</v>
      </c>
      <c r="E5932" s="111">
        <v>1</v>
      </c>
      <c r="F5932" s="111">
        <v>1</v>
      </c>
      <c r="G5932" s="111" t="s">
        <v>279</v>
      </c>
      <c r="H5932" s="112">
        <v>23208</v>
      </c>
    </row>
    <row r="5933" spans="1:8" ht="15">
      <c r="A5933" s="108" t="s">
        <v>1189</v>
      </c>
      <c r="B5933" s="109">
        <v>39905</v>
      </c>
      <c r="C5933" s="110">
        <v>2009</v>
      </c>
      <c r="D5933" s="111" t="s">
        <v>225</v>
      </c>
      <c r="E5933" s="111">
        <v>1</v>
      </c>
      <c r="F5933" s="111">
        <v>2</v>
      </c>
      <c r="G5933" s="111" t="s">
        <v>280</v>
      </c>
      <c r="H5933" s="112">
        <v>38052</v>
      </c>
    </row>
    <row r="5934" spans="1:8" ht="15">
      <c r="A5934" s="108" t="s">
        <v>1189</v>
      </c>
      <c r="B5934" s="109">
        <v>39906</v>
      </c>
      <c r="C5934" s="110">
        <v>2009</v>
      </c>
      <c r="D5934" s="111" t="s">
        <v>225</v>
      </c>
      <c r="E5934" s="111">
        <v>1</v>
      </c>
      <c r="F5934" s="111">
        <v>3</v>
      </c>
      <c r="G5934" s="111" t="s">
        <v>281</v>
      </c>
      <c r="H5934" s="112">
        <v>14556</v>
      </c>
    </row>
    <row r="5935" spans="1:8" ht="15">
      <c r="A5935" s="108" t="s">
        <v>1189</v>
      </c>
      <c r="B5935" s="109">
        <v>39907</v>
      </c>
      <c r="C5935" s="110">
        <v>2009</v>
      </c>
      <c r="D5935" s="111" t="s">
        <v>225</v>
      </c>
      <c r="E5935" s="111">
        <v>1</v>
      </c>
      <c r="F5935" s="111">
        <v>4</v>
      </c>
      <c r="G5935" s="111" t="s">
        <v>282</v>
      </c>
      <c r="H5935" s="112">
        <v>32617</v>
      </c>
    </row>
    <row r="5936" spans="1:8" ht="15">
      <c r="A5936" s="108" t="s">
        <v>1189</v>
      </c>
      <c r="B5936" s="109">
        <v>39908</v>
      </c>
      <c r="C5936" s="110">
        <v>2009</v>
      </c>
      <c r="D5936" s="111" t="s">
        <v>225</v>
      </c>
      <c r="E5936" s="111">
        <v>1</v>
      </c>
      <c r="F5936" s="111">
        <v>5</v>
      </c>
      <c r="G5936" s="111" t="s">
        <v>1343</v>
      </c>
      <c r="H5936" s="112">
        <v>20390</v>
      </c>
    </row>
    <row r="5937" spans="1:8" ht="15">
      <c r="A5937" s="108" t="s">
        <v>1189</v>
      </c>
      <c r="B5937" s="109">
        <v>39909</v>
      </c>
      <c r="C5937" s="110">
        <v>2009</v>
      </c>
      <c r="D5937" s="111" t="s">
        <v>225</v>
      </c>
      <c r="E5937" s="111">
        <v>1</v>
      </c>
      <c r="F5937" s="111">
        <v>6</v>
      </c>
      <c r="G5937" s="111" t="s">
        <v>1342</v>
      </c>
      <c r="H5937" s="112">
        <v>74575</v>
      </c>
    </row>
    <row r="5938" spans="1:8" ht="15">
      <c r="A5938" s="108" t="s">
        <v>1189</v>
      </c>
      <c r="B5938" s="109">
        <v>39910</v>
      </c>
      <c r="C5938" s="110">
        <v>2009</v>
      </c>
      <c r="D5938" s="111" t="s">
        <v>225</v>
      </c>
      <c r="E5938" s="111">
        <v>1</v>
      </c>
      <c r="F5938" s="111">
        <v>7</v>
      </c>
      <c r="G5938" s="111" t="s">
        <v>278</v>
      </c>
      <c r="H5938" s="112">
        <v>55539</v>
      </c>
    </row>
    <row r="5939" spans="1:8" ht="15">
      <c r="A5939" s="108" t="s">
        <v>1189</v>
      </c>
      <c r="B5939" s="109">
        <v>39911</v>
      </c>
      <c r="C5939" s="110">
        <v>2009</v>
      </c>
      <c r="D5939" s="111" t="s">
        <v>225</v>
      </c>
      <c r="E5939" s="111">
        <v>2</v>
      </c>
      <c r="F5939" s="111">
        <v>8</v>
      </c>
      <c r="G5939" s="111" t="s">
        <v>279</v>
      </c>
      <c r="H5939" s="112">
        <v>35492</v>
      </c>
    </row>
    <row r="5940" spans="1:8" ht="15">
      <c r="A5940" s="108" t="s">
        <v>1189</v>
      </c>
      <c r="B5940" s="109">
        <v>39912</v>
      </c>
      <c r="C5940" s="110">
        <v>2009</v>
      </c>
      <c r="D5940" s="111" t="s">
        <v>225</v>
      </c>
      <c r="E5940" s="111">
        <v>2</v>
      </c>
      <c r="F5940" s="111">
        <v>9</v>
      </c>
      <c r="G5940" s="111" t="s">
        <v>280</v>
      </c>
      <c r="H5940" s="112">
        <v>37490</v>
      </c>
    </row>
    <row r="5941" spans="1:8" ht="15">
      <c r="A5941" s="108" t="s">
        <v>1189</v>
      </c>
      <c r="B5941" s="109">
        <v>39913</v>
      </c>
      <c r="C5941" s="110">
        <v>2009</v>
      </c>
      <c r="D5941" s="111" t="s">
        <v>225</v>
      </c>
      <c r="E5941" s="111">
        <v>2</v>
      </c>
      <c r="F5941" s="111">
        <v>10</v>
      </c>
      <c r="G5941" s="111" t="s">
        <v>281</v>
      </c>
      <c r="H5941" s="112">
        <v>88728</v>
      </c>
    </row>
    <row r="5942" spans="1:8" ht="15">
      <c r="A5942" s="108" t="s">
        <v>1189</v>
      </c>
      <c r="B5942" s="109">
        <v>39914</v>
      </c>
      <c r="C5942" s="110">
        <v>2009</v>
      </c>
      <c r="D5942" s="111" t="s">
        <v>225</v>
      </c>
      <c r="E5942" s="111">
        <v>2</v>
      </c>
      <c r="F5942" s="111">
        <v>11</v>
      </c>
      <c r="G5942" s="111" t="s">
        <v>282</v>
      </c>
      <c r="H5942" s="112">
        <v>75620</v>
      </c>
    </row>
    <row r="5943" spans="1:8" ht="15">
      <c r="A5943" s="108" t="s">
        <v>1189</v>
      </c>
      <c r="B5943" s="109">
        <v>39915</v>
      </c>
      <c r="C5943" s="110">
        <v>2009</v>
      </c>
      <c r="D5943" s="111" t="s">
        <v>225</v>
      </c>
      <c r="E5943" s="111">
        <v>2</v>
      </c>
      <c r="F5943" s="111">
        <v>12</v>
      </c>
      <c r="G5943" s="111" t="s">
        <v>1343</v>
      </c>
      <c r="H5943" s="112">
        <v>30944</v>
      </c>
    </row>
    <row r="5944" spans="1:8" ht="15">
      <c r="A5944" s="108" t="s">
        <v>1189</v>
      </c>
      <c r="B5944" s="109">
        <v>39916</v>
      </c>
      <c r="C5944" s="110">
        <v>2009</v>
      </c>
      <c r="D5944" s="111" t="s">
        <v>225</v>
      </c>
      <c r="E5944" s="111">
        <v>2</v>
      </c>
      <c r="F5944" s="111">
        <v>13</v>
      </c>
      <c r="G5944" s="111" t="s">
        <v>1342</v>
      </c>
      <c r="H5944" s="112">
        <v>32253</v>
      </c>
    </row>
    <row r="5945" spans="1:8" ht="15">
      <c r="A5945" s="108" t="s">
        <v>1189</v>
      </c>
      <c r="B5945" s="109">
        <v>39917</v>
      </c>
      <c r="C5945" s="110">
        <v>2009</v>
      </c>
      <c r="D5945" s="111" t="s">
        <v>225</v>
      </c>
      <c r="E5945" s="111">
        <v>2</v>
      </c>
      <c r="F5945" s="111">
        <v>14</v>
      </c>
      <c r="G5945" s="111" t="s">
        <v>278</v>
      </c>
      <c r="H5945" s="112">
        <v>75112</v>
      </c>
    </row>
    <row r="5946" spans="1:8" ht="15">
      <c r="A5946" s="108" t="s">
        <v>1189</v>
      </c>
      <c r="B5946" s="109">
        <v>39918</v>
      </c>
      <c r="C5946" s="110">
        <v>2009</v>
      </c>
      <c r="D5946" s="111" t="s">
        <v>225</v>
      </c>
      <c r="E5946" s="111">
        <v>3</v>
      </c>
      <c r="F5946" s="111">
        <v>15</v>
      </c>
      <c r="G5946" s="111" t="s">
        <v>279</v>
      </c>
      <c r="H5946" s="112">
        <v>41638</v>
      </c>
    </row>
    <row r="5947" spans="1:8" ht="15">
      <c r="A5947" s="108" t="s">
        <v>1189</v>
      </c>
      <c r="B5947" s="109">
        <v>39919</v>
      </c>
      <c r="C5947" s="110">
        <v>2009</v>
      </c>
      <c r="D5947" s="111" t="s">
        <v>225</v>
      </c>
      <c r="E5947" s="111">
        <v>3</v>
      </c>
      <c r="F5947" s="111">
        <v>16</v>
      </c>
      <c r="G5947" s="111" t="s">
        <v>280</v>
      </c>
      <c r="H5947" s="112">
        <v>88892</v>
      </c>
    </row>
    <row r="5948" spans="1:8" ht="15">
      <c r="A5948" s="108" t="s">
        <v>1189</v>
      </c>
      <c r="B5948" s="109">
        <v>39920</v>
      </c>
      <c r="C5948" s="110">
        <v>2009</v>
      </c>
      <c r="D5948" s="111" t="s">
        <v>225</v>
      </c>
      <c r="E5948" s="111">
        <v>3</v>
      </c>
      <c r="F5948" s="111">
        <v>17</v>
      </c>
      <c r="G5948" s="111" t="s">
        <v>281</v>
      </c>
      <c r="H5948" s="112">
        <v>79386</v>
      </c>
    </row>
    <row r="5949" spans="1:8" ht="15">
      <c r="A5949" s="108" t="s">
        <v>1189</v>
      </c>
      <c r="B5949" s="109">
        <v>39921</v>
      </c>
      <c r="C5949" s="110">
        <v>2009</v>
      </c>
      <c r="D5949" s="111" t="s">
        <v>225</v>
      </c>
      <c r="E5949" s="111">
        <v>3</v>
      </c>
      <c r="F5949" s="111">
        <v>18</v>
      </c>
      <c r="G5949" s="111" t="s">
        <v>282</v>
      </c>
      <c r="H5949" s="112">
        <v>79404</v>
      </c>
    </row>
    <row r="5950" spans="1:8" ht="15">
      <c r="A5950" s="108" t="s">
        <v>1189</v>
      </c>
      <c r="B5950" s="109">
        <v>39922</v>
      </c>
      <c r="C5950" s="110">
        <v>2009</v>
      </c>
      <c r="D5950" s="111" t="s">
        <v>225</v>
      </c>
      <c r="E5950" s="111">
        <v>3</v>
      </c>
      <c r="F5950" s="111">
        <v>19</v>
      </c>
      <c r="G5950" s="111" t="s">
        <v>1343</v>
      </c>
      <c r="H5950" s="112">
        <v>63923</v>
      </c>
    </row>
    <row r="5951" spans="1:8" ht="15">
      <c r="A5951" s="108" t="s">
        <v>1189</v>
      </c>
      <c r="B5951" s="109">
        <v>39923</v>
      </c>
      <c r="C5951" s="110">
        <v>2009</v>
      </c>
      <c r="D5951" s="111" t="s">
        <v>225</v>
      </c>
      <c r="E5951" s="111">
        <v>3</v>
      </c>
      <c r="F5951" s="111">
        <v>20</v>
      </c>
      <c r="G5951" s="111" t="s">
        <v>1342</v>
      </c>
      <c r="H5951" s="112">
        <v>56036</v>
      </c>
    </row>
    <row r="5952" spans="1:8" ht="15">
      <c r="A5952" s="108" t="s">
        <v>1189</v>
      </c>
      <c r="B5952" s="109">
        <v>39924</v>
      </c>
      <c r="C5952" s="110">
        <v>2009</v>
      </c>
      <c r="D5952" s="111" t="s">
        <v>225</v>
      </c>
      <c r="E5952" s="111">
        <v>3</v>
      </c>
      <c r="F5952" s="111">
        <v>21</v>
      </c>
      <c r="G5952" s="111" t="s">
        <v>278</v>
      </c>
      <c r="H5952" s="112">
        <v>32794</v>
      </c>
    </row>
    <row r="5953" spans="1:8" ht="15">
      <c r="A5953" s="108" t="s">
        <v>1189</v>
      </c>
      <c r="B5953" s="109">
        <v>39925</v>
      </c>
      <c r="C5953" s="110">
        <v>2009</v>
      </c>
      <c r="D5953" s="111" t="s">
        <v>225</v>
      </c>
      <c r="E5953" s="111">
        <v>4</v>
      </c>
      <c r="F5953" s="111">
        <v>22</v>
      </c>
      <c r="G5953" s="111" t="s">
        <v>279</v>
      </c>
      <c r="H5953" s="112">
        <v>86086</v>
      </c>
    </row>
    <row r="5954" spans="1:8" ht="15">
      <c r="A5954" s="108" t="s">
        <v>1189</v>
      </c>
      <c r="B5954" s="109">
        <v>39926</v>
      </c>
      <c r="C5954" s="110">
        <v>2009</v>
      </c>
      <c r="D5954" s="111" t="s">
        <v>225</v>
      </c>
      <c r="E5954" s="111">
        <v>4</v>
      </c>
      <c r="F5954" s="111">
        <v>23</v>
      </c>
      <c r="G5954" s="111" t="s">
        <v>280</v>
      </c>
      <c r="H5954" s="112">
        <v>82399</v>
      </c>
    </row>
    <row r="5955" spans="1:8" ht="15">
      <c r="A5955" s="108" t="s">
        <v>1189</v>
      </c>
      <c r="B5955" s="109">
        <v>39927</v>
      </c>
      <c r="C5955" s="110">
        <v>2009</v>
      </c>
      <c r="D5955" s="111" t="s">
        <v>225</v>
      </c>
      <c r="E5955" s="111">
        <v>4</v>
      </c>
      <c r="F5955" s="111">
        <v>24</v>
      </c>
      <c r="G5955" s="111" t="s">
        <v>281</v>
      </c>
      <c r="H5955" s="112">
        <v>67025</v>
      </c>
    </row>
    <row r="5956" spans="1:8" ht="15">
      <c r="A5956" s="108" t="s">
        <v>1189</v>
      </c>
      <c r="B5956" s="109">
        <v>39928</v>
      </c>
      <c r="C5956" s="110">
        <v>2009</v>
      </c>
      <c r="D5956" s="111" t="s">
        <v>225</v>
      </c>
      <c r="E5956" s="111">
        <v>4</v>
      </c>
      <c r="F5956" s="111">
        <v>25</v>
      </c>
      <c r="G5956" s="111" t="s">
        <v>282</v>
      </c>
      <c r="H5956" s="112">
        <v>75058</v>
      </c>
    </row>
    <row r="5957" spans="1:8" ht="15">
      <c r="A5957" s="108" t="s">
        <v>1189</v>
      </c>
      <c r="B5957" s="109">
        <v>39929</v>
      </c>
      <c r="C5957" s="110">
        <v>2009</v>
      </c>
      <c r="D5957" s="111" t="s">
        <v>225</v>
      </c>
      <c r="E5957" s="111">
        <v>4</v>
      </c>
      <c r="F5957" s="111">
        <v>26</v>
      </c>
      <c r="G5957" s="111" t="s">
        <v>1343</v>
      </c>
      <c r="H5957" s="112">
        <v>17539</v>
      </c>
    </row>
    <row r="5958" spans="1:8" ht="15">
      <c r="A5958" s="108" t="s">
        <v>1189</v>
      </c>
      <c r="B5958" s="109">
        <v>39930</v>
      </c>
      <c r="C5958" s="110">
        <v>2009</v>
      </c>
      <c r="D5958" s="111" t="s">
        <v>225</v>
      </c>
      <c r="E5958" s="111">
        <v>4</v>
      </c>
      <c r="F5958" s="111">
        <v>27</v>
      </c>
      <c r="G5958" s="111" t="s">
        <v>1342</v>
      </c>
      <c r="H5958" s="112">
        <v>74300</v>
      </c>
    </row>
    <row r="5959" spans="1:8" ht="15">
      <c r="A5959" s="108" t="s">
        <v>1189</v>
      </c>
      <c r="B5959" s="109">
        <v>39931</v>
      </c>
      <c r="C5959" s="110">
        <v>2009</v>
      </c>
      <c r="D5959" s="111" t="s">
        <v>225</v>
      </c>
      <c r="E5959" s="111">
        <v>4</v>
      </c>
      <c r="F5959" s="111">
        <v>28</v>
      </c>
      <c r="G5959" s="111" t="s">
        <v>278</v>
      </c>
      <c r="H5959" s="112">
        <v>50015</v>
      </c>
    </row>
    <row r="5960" spans="1:8" ht="15">
      <c r="A5960" s="108" t="s">
        <v>1189</v>
      </c>
      <c r="B5960" s="109">
        <v>39932</v>
      </c>
      <c r="C5960" s="110">
        <v>2009</v>
      </c>
      <c r="D5960" s="111" t="s">
        <v>225</v>
      </c>
      <c r="E5960" s="111">
        <v>5</v>
      </c>
      <c r="F5960" s="111">
        <v>29</v>
      </c>
      <c r="G5960" s="111" t="s">
        <v>279</v>
      </c>
      <c r="H5960" s="112">
        <v>63270</v>
      </c>
    </row>
    <row r="5961" spans="1:8" ht="15">
      <c r="A5961" s="108" t="s">
        <v>1189</v>
      </c>
      <c r="B5961" s="109">
        <v>39933</v>
      </c>
      <c r="C5961" s="110">
        <v>2009</v>
      </c>
      <c r="D5961" s="111" t="s">
        <v>225</v>
      </c>
      <c r="E5961" s="111">
        <v>5</v>
      </c>
      <c r="F5961" s="111">
        <v>30</v>
      </c>
      <c r="G5961" s="111" t="s">
        <v>280</v>
      </c>
      <c r="H5961" s="112">
        <v>38899</v>
      </c>
    </row>
    <row r="5962" spans="1:8" ht="15">
      <c r="A5962" s="108" t="s">
        <v>1189</v>
      </c>
      <c r="B5962" s="109">
        <v>39934</v>
      </c>
      <c r="C5962" s="110">
        <v>2009</v>
      </c>
      <c r="D5962" s="111" t="s">
        <v>226</v>
      </c>
      <c r="E5962" s="111">
        <v>1</v>
      </c>
      <c r="F5962" s="111">
        <v>1</v>
      </c>
      <c r="G5962" s="111" t="s">
        <v>281</v>
      </c>
      <c r="H5962" s="112">
        <v>45708</v>
      </c>
    </row>
    <row r="5963" spans="1:8" ht="15">
      <c r="A5963" s="108" t="s">
        <v>1189</v>
      </c>
      <c r="B5963" s="109">
        <v>39935</v>
      </c>
      <c r="C5963" s="110">
        <v>2009</v>
      </c>
      <c r="D5963" s="111" t="s">
        <v>226</v>
      </c>
      <c r="E5963" s="111">
        <v>1</v>
      </c>
      <c r="F5963" s="111">
        <v>2</v>
      </c>
      <c r="G5963" s="111" t="s">
        <v>282</v>
      </c>
      <c r="H5963" s="112">
        <v>50286</v>
      </c>
    </row>
    <row r="5964" spans="1:8" ht="15">
      <c r="A5964" s="108" t="s">
        <v>1189</v>
      </c>
      <c r="B5964" s="109">
        <v>39936</v>
      </c>
      <c r="C5964" s="110">
        <v>2009</v>
      </c>
      <c r="D5964" s="111" t="s">
        <v>226</v>
      </c>
      <c r="E5964" s="111">
        <v>1</v>
      </c>
      <c r="F5964" s="111">
        <v>3</v>
      </c>
      <c r="G5964" s="111" t="s">
        <v>1343</v>
      </c>
      <c r="H5964" s="112">
        <v>59591</v>
      </c>
    </row>
    <row r="5965" spans="1:8" ht="15">
      <c r="A5965" s="108" t="s">
        <v>1189</v>
      </c>
      <c r="B5965" s="109">
        <v>39937</v>
      </c>
      <c r="C5965" s="110">
        <v>2009</v>
      </c>
      <c r="D5965" s="111" t="s">
        <v>226</v>
      </c>
      <c r="E5965" s="111">
        <v>1</v>
      </c>
      <c r="F5965" s="111">
        <v>4</v>
      </c>
      <c r="G5965" s="111" t="s">
        <v>1342</v>
      </c>
      <c r="H5965" s="112">
        <v>73399</v>
      </c>
    </row>
    <row r="5966" spans="1:8" ht="15">
      <c r="A5966" s="108" t="s">
        <v>1189</v>
      </c>
      <c r="B5966" s="109">
        <v>39938</v>
      </c>
      <c r="C5966" s="110">
        <v>2009</v>
      </c>
      <c r="D5966" s="111" t="s">
        <v>226</v>
      </c>
      <c r="E5966" s="111">
        <v>1</v>
      </c>
      <c r="F5966" s="111">
        <v>5</v>
      </c>
      <c r="G5966" s="111" t="s">
        <v>278</v>
      </c>
      <c r="H5966" s="112">
        <v>73799</v>
      </c>
    </row>
    <row r="5967" spans="1:8" ht="15">
      <c r="A5967" s="108" t="s">
        <v>1189</v>
      </c>
      <c r="B5967" s="109">
        <v>39939</v>
      </c>
      <c r="C5967" s="110">
        <v>2009</v>
      </c>
      <c r="D5967" s="111" t="s">
        <v>226</v>
      </c>
      <c r="E5967" s="111">
        <v>1</v>
      </c>
      <c r="F5967" s="111">
        <v>6</v>
      </c>
      <c r="G5967" s="111" t="s">
        <v>279</v>
      </c>
      <c r="H5967" s="112">
        <v>26989</v>
      </c>
    </row>
    <row r="5968" spans="1:8" ht="15">
      <c r="A5968" s="108" t="s">
        <v>1189</v>
      </c>
      <c r="B5968" s="109">
        <v>39940</v>
      </c>
      <c r="C5968" s="110">
        <v>2009</v>
      </c>
      <c r="D5968" s="111" t="s">
        <v>226</v>
      </c>
      <c r="E5968" s="111">
        <v>1</v>
      </c>
      <c r="F5968" s="111">
        <v>7</v>
      </c>
      <c r="G5968" s="111" t="s">
        <v>280</v>
      </c>
      <c r="H5968" s="112">
        <v>73615</v>
      </c>
    </row>
    <row r="5969" spans="1:8" ht="15">
      <c r="A5969" s="108" t="s">
        <v>1189</v>
      </c>
      <c r="B5969" s="109">
        <v>39941</v>
      </c>
      <c r="C5969" s="110">
        <v>2009</v>
      </c>
      <c r="D5969" s="111" t="s">
        <v>226</v>
      </c>
      <c r="E5969" s="111">
        <v>2</v>
      </c>
      <c r="F5969" s="111">
        <v>8</v>
      </c>
      <c r="G5969" s="111" t="s">
        <v>281</v>
      </c>
      <c r="H5969" s="112">
        <v>22104</v>
      </c>
    </row>
    <row r="5970" spans="1:8" ht="15">
      <c r="A5970" s="108" t="s">
        <v>1189</v>
      </c>
      <c r="B5970" s="109">
        <v>39942</v>
      </c>
      <c r="C5970" s="110">
        <v>2009</v>
      </c>
      <c r="D5970" s="111" t="s">
        <v>226</v>
      </c>
      <c r="E5970" s="111">
        <v>2</v>
      </c>
      <c r="F5970" s="111">
        <v>9</v>
      </c>
      <c r="G5970" s="111" t="s">
        <v>282</v>
      </c>
      <c r="H5970" s="112">
        <v>70999</v>
      </c>
    </row>
    <row r="5971" spans="1:8" ht="15">
      <c r="A5971" s="108" t="s">
        <v>1189</v>
      </c>
      <c r="B5971" s="109">
        <v>39943</v>
      </c>
      <c r="C5971" s="110">
        <v>2009</v>
      </c>
      <c r="D5971" s="111" t="s">
        <v>226</v>
      </c>
      <c r="E5971" s="111">
        <v>2</v>
      </c>
      <c r="F5971" s="111">
        <v>10</v>
      </c>
      <c r="G5971" s="111" t="s">
        <v>1343</v>
      </c>
      <c r="H5971" s="112">
        <v>31928</v>
      </c>
    </row>
    <row r="5972" spans="1:8" ht="15">
      <c r="A5972" s="108" t="s">
        <v>1189</v>
      </c>
      <c r="B5972" s="109">
        <v>39944</v>
      </c>
      <c r="C5972" s="110">
        <v>2009</v>
      </c>
      <c r="D5972" s="111" t="s">
        <v>226</v>
      </c>
      <c r="E5972" s="111">
        <v>2</v>
      </c>
      <c r="F5972" s="111">
        <v>11</v>
      </c>
      <c r="G5972" s="111" t="s">
        <v>1342</v>
      </c>
      <c r="H5972" s="112">
        <v>63530</v>
      </c>
    </row>
    <row r="5973" spans="1:8" ht="15">
      <c r="A5973" s="108" t="s">
        <v>1189</v>
      </c>
      <c r="B5973" s="109">
        <v>39945</v>
      </c>
      <c r="C5973" s="110">
        <v>2009</v>
      </c>
      <c r="D5973" s="111" t="s">
        <v>226</v>
      </c>
      <c r="E5973" s="111">
        <v>2</v>
      </c>
      <c r="F5973" s="111">
        <v>12</v>
      </c>
      <c r="G5973" s="111" t="s">
        <v>278</v>
      </c>
      <c r="H5973" s="112">
        <v>34219</v>
      </c>
    </row>
    <row r="5974" spans="1:8" ht="15">
      <c r="A5974" s="108" t="s">
        <v>1189</v>
      </c>
      <c r="B5974" s="109">
        <v>39946</v>
      </c>
      <c r="C5974" s="110">
        <v>2009</v>
      </c>
      <c r="D5974" s="111" t="s">
        <v>226</v>
      </c>
      <c r="E5974" s="111">
        <v>2</v>
      </c>
      <c r="F5974" s="111">
        <v>13</v>
      </c>
      <c r="G5974" s="111" t="s">
        <v>279</v>
      </c>
      <c r="H5974" s="112">
        <v>59187</v>
      </c>
    </row>
    <row r="5975" spans="1:8" ht="15">
      <c r="A5975" s="108" t="s">
        <v>1189</v>
      </c>
      <c r="B5975" s="109">
        <v>39947</v>
      </c>
      <c r="C5975" s="110">
        <v>2009</v>
      </c>
      <c r="D5975" s="111" t="s">
        <v>226</v>
      </c>
      <c r="E5975" s="111">
        <v>2</v>
      </c>
      <c r="F5975" s="111">
        <v>14</v>
      </c>
      <c r="G5975" s="111" t="s">
        <v>280</v>
      </c>
      <c r="H5975" s="112">
        <v>81031</v>
      </c>
    </row>
    <row r="5976" spans="1:8" ht="15">
      <c r="A5976" s="108" t="s">
        <v>1189</v>
      </c>
      <c r="B5976" s="109">
        <v>39948</v>
      </c>
      <c r="C5976" s="110">
        <v>2009</v>
      </c>
      <c r="D5976" s="111" t="s">
        <v>226</v>
      </c>
      <c r="E5976" s="111">
        <v>3</v>
      </c>
      <c r="F5976" s="111">
        <v>15</v>
      </c>
      <c r="G5976" s="111" t="s">
        <v>281</v>
      </c>
      <c r="H5976" s="112">
        <v>45115</v>
      </c>
    </row>
    <row r="5977" spans="1:8" ht="15">
      <c r="A5977" s="108" t="s">
        <v>1189</v>
      </c>
      <c r="B5977" s="109">
        <v>39949</v>
      </c>
      <c r="C5977" s="110">
        <v>2009</v>
      </c>
      <c r="D5977" s="111" t="s">
        <v>226</v>
      </c>
      <c r="E5977" s="111">
        <v>3</v>
      </c>
      <c r="F5977" s="111">
        <v>16</v>
      </c>
      <c r="G5977" s="111" t="s">
        <v>282</v>
      </c>
      <c r="H5977" s="112">
        <v>74335</v>
      </c>
    </row>
    <row r="5978" spans="1:8" ht="15">
      <c r="A5978" s="108" t="s">
        <v>1189</v>
      </c>
      <c r="B5978" s="109">
        <v>39950</v>
      </c>
      <c r="C5978" s="110">
        <v>2009</v>
      </c>
      <c r="D5978" s="111" t="s">
        <v>226</v>
      </c>
      <c r="E5978" s="111">
        <v>3</v>
      </c>
      <c r="F5978" s="111">
        <v>17</v>
      </c>
      <c r="G5978" s="111" t="s">
        <v>1343</v>
      </c>
      <c r="H5978" s="112">
        <v>20988</v>
      </c>
    </row>
    <row r="5979" spans="1:8" ht="15">
      <c r="A5979" s="108" t="s">
        <v>1189</v>
      </c>
      <c r="B5979" s="109">
        <v>39951</v>
      </c>
      <c r="C5979" s="110">
        <v>2009</v>
      </c>
      <c r="D5979" s="111" t="s">
        <v>226</v>
      </c>
      <c r="E5979" s="111">
        <v>3</v>
      </c>
      <c r="F5979" s="111">
        <v>18</v>
      </c>
      <c r="G5979" s="111" t="s">
        <v>1342</v>
      </c>
      <c r="H5979" s="112">
        <v>79374</v>
      </c>
    </row>
    <row r="5980" spans="1:8" ht="15">
      <c r="A5980" s="108" t="s">
        <v>1189</v>
      </c>
      <c r="B5980" s="109">
        <v>39952</v>
      </c>
      <c r="C5980" s="110">
        <v>2009</v>
      </c>
      <c r="D5980" s="111" t="s">
        <v>226</v>
      </c>
      <c r="E5980" s="111">
        <v>3</v>
      </c>
      <c r="F5980" s="111">
        <v>19</v>
      </c>
      <c r="G5980" s="111" t="s">
        <v>278</v>
      </c>
      <c r="H5980" s="112">
        <v>77441</v>
      </c>
    </row>
    <row r="5981" spans="1:8" ht="15">
      <c r="A5981" s="108" t="s">
        <v>1189</v>
      </c>
      <c r="B5981" s="109">
        <v>39953</v>
      </c>
      <c r="C5981" s="110">
        <v>2009</v>
      </c>
      <c r="D5981" s="111" t="s">
        <v>226</v>
      </c>
      <c r="E5981" s="111">
        <v>3</v>
      </c>
      <c r="F5981" s="111">
        <v>20</v>
      </c>
      <c r="G5981" s="111" t="s">
        <v>279</v>
      </c>
      <c r="H5981" s="112">
        <v>79328</v>
      </c>
    </row>
    <row r="5982" spans="1:8" ht="15">
      <c r="A5982" s="108" t="s">
        <v>1189</v>
      </c>
      <c r="B5982" s="109">
        <v>39954</v>
      </c>
      <c r="C5982" s="110">
        <v>2009</v>
      </c>
      <c r="D5982" s="111" t="s">
        <v>226</v>
      </c>
      <c r="E5982" s="111">
        <v>3</v>
      </c>
      <c r="F5982" s="111">
        <v>21</v>
      </c>
      <c r="G5982" s="111" t="s">
        <v>280</v>
      </c>
      <c r="H5982" s="112">
        <v>68189</v>
      </c>
    </row>
    <row r="5983" spans="1:8" ht="15">
      <c r="A5983" s="108" t="s">
        <v>1189</v>
      </c>
      <c r="B5983" s="109">
        <v>39955</v>
      </c>
      <c r="C5983" s="110">
        <v>2009</v>
      </c>
      <c r="D5983" s="111" t="s">
        <v>226</v>
      </c>
      <c r="E5983" s="111">
        <v>4</v>
      </c>
      <c r="F5983" s="111">
        <v>22</v>
      </c>
      <c r="G5983" s="111" t="s">
        <v>281</v>
      </c>
      <c r="H5983" s="112">
        <v>24060</v>
      </c>
    </row>
    <row r="5984" spans="1:8" ht="15">
      <c r="A5984" s="108" t="s">
        <v>1189</v>
      </c>
      <c r="B5984" s="109">
        <v>39956</v>
      </c>
      <c r="C5984" s="110">
        <v>2009</v>
      </c>
      <c r="D5984" s="111" t="s">
        <v>226</v>
      </c>
      <c r="E5984" s="111">
        <v>4</v>
      </c>
      <c r="F5984" s="111">
        <v>23</v>
      </c>
      <c r="G5984" s="111" t="s">
        <v>282</v>
      </c>
      <c r="H5984" s="112">
        <v>85786</v>
      </c>
    </row>
    <row r="5985" spans="1:8" ht="15">
      <c r="A5985" s="108" t="s">
        <v>1189</v>
      </c>
      <c r="B5985" s="109">
        <v>39957</v>
      </c>
      <c r="C5985" s="110">
        <v>2009</v>
      </c>
      <c r="D5985" s="111" t="s">
        <v>226</v>
      </c>
      <c r="E5985" s="111">
        <v>4</v>
      </c>
      <c r="F5985" s="111">
        <v>24</v>
      </c>
      <c r="G5985" s="111" t="s">
        <v>1343</v>
      </c>
      <c r="H5985" s="112">
        <v>64281</v>
      </c>
    </row>
    <row r="5986" spans="1:8" ht="15">
      <c r="A5986" s="108" t="s">
        <v>1189</v>
      </c>
      <c r="B5986" s="109">
        <v>39958</v>
      </c>
      <c r="C5986" s="110">
        <v>2009</v>
      </c>
      <c r="D5986" s="111" t="s">
        <v>226</v>
      </c>
      <c r="E5986" s="111">
        <v>4</v>
      </c>
      <c r="F5986" s="111">
        <v>25</v>
      </c>
      <c r="G5986" s="111" t="s">
        <v>1342</v>
      </c>
      <c r="H5986" s="112">
        <v>30553</v>
      </c>
    </row>
    <row r="5987" spans="1:8" ht="15">
      <c r="A5987" s="108" t="s">
        <v>1189</v>
      </c>
      <c r="B5987" s="109">
        <v>39959</v>
      </c>
      <c r="C5987" s="110">
        <v>2009</v>
      </c>
      <c r="D5987" s="111" t="s">
        <v>226</v>
      </c>
      <c r="E5987" s="111">
        <v>4</v>
      </c>
      <c r="F5987" s="111">
        <v>26</v>
      </c>
      <c r="G5987" s="111" t="s">
        <v>278</v>
      </c>
      <c r="H5987" s="112">
        <v>88315</v>
      </c>
    </row>
    <row r="5988" spans="1:8" ht="15">
      <c r="A5988" s="108" t="s">
        <v>1189</v>
      </c>
      <c r="B5988" s="109">
        <v>39960</v>
      </c>
      <c r="C5988" s="110">
        <v>2009</v>
      </c>
      <c r="D5988" s="111" t="s">
        <v>226</v>
      </c>
      <c r="E5988" s="111">
        <v>4</v>
      </c>
      <c r="F5988" s="111">
        <v>27</v>
      </c>
      <c r="G5988" s="111" t="s">
        <v>279</v>
      </c>
      <c r="H5988" s="112">
        <v>37952</v>
      </c>
    </row>
    <row r="5989" spans="1:8" ht="15">
      <c r="A5989" s="108" t="s">
        <v>1189</v>
      </c>
      <c r="B5989" s="109">
        <v>39961</v>
      </c>
      <c r="C5989" s="110">
        <v>2009</v>
      </c>
      <c r="D5989" s="111" t="s">
        <v>226</v>
      </c>
      <c r="E5989" s="111">
        <v>4</v>
      </c>
      <c r="F5989" s="111">
        <v>28</v>
      </c>
      <c r="G5989" s="111" t="s">
        <v>280</v>
      </c>
      <c r="H5989" s="112">
        <v>59057</v>
      </c>
    </row>
    <row r="5990" spans="1:8" ht="15">
      <c r="A5990" s="108" t="s">
        <v>1189</v>
      </c>
      <c r="B5990" s="109">
        <v>39962</v>
      </c>
      <c r="C5990" s="110">
        <v>2009</v>
      </c>
      <c r="D5990" s="111" t="s">
        <v>226</v>
      </c>
      <c r="E5990" s="111">
        <v>5</v>
      </c>
      <c r="F5990" s="111">
        <v>29</v>
      </c>
      <c r="G5990" s="111" t="s">
        <v>281</v>
      </c>
      <c r="H5990" s="112">
        <v>43896</v>
      </c>
    </row>
    <row r="5991" spans="1:8" ht="15">
      <c r="A5991" s="108" t="s">
        <v>1189</v>
      </c>
      <c r="B5991" s="109">
        <v>39963</v>
      </c>
      <c r="C5991" s="110">
        <v>2009</v>
      </c>
      <c r="D5991" s="111" t="s">
        <v>226</v>
      </c>
      <c r="E5991" s="111">
        <v>5</v>
      </c>
      <c r="F5991" s="111">
        <v>30</v>
      </c>
      <c r="G5991" s="111" t="s">
        <v>282</v>
      </c>
      <c r="H5991" s="112">
        <v>40176</v>
      </c>
    </row>
    <row r="5992" spans="1:8" ht="15">
      <c r="A5992" s="108" t="s">
        <v>1189</v>
      </c>
      <c r="B5992" s="109">
        <v>39964</v>
      </c>
      <c r="C5992" s="110">
        <v>2009</v>
      </c>
      <c r="D5992" s="111" t="s">
        <v>226</v>
      </c>
      <c r="E5992" s="111">
        <v>5</v>
      </c>
      <c r="F5992" s="111">
        <v>31</v>
      </c>
      <c r="G5992" s="111" t="s">
        <v>1343</v>
      </c>
      <c r="H5992" s="112">
        <v>64147</v>
      </c>
    </row>
    <row r="5993" spans="1:8" ht="15">
      <c r="A5993" s="108" t="s">
        <v>1189</v>
      </c>
      <c r="B5993" s="109">
        <v>39965</v>
      </c>
      <c r="C5993" s="110">
        <v>2009</v>
      </c>
      <c r="D5993" s="111" t="s">
        <v>227</v>
      </c>
      <c r="E5993" s="111">
        <v>1</v>
      </c>
      <c r="F5993" s="111">
        <v>1</v>
      </c>
      <c r="G5993" s="111" t="s">
        <v>1342</v>
      </c>
      <c r="H5993" s="112">
        <v>38165</v>
      </c>
    </row>
    <row r="5994" spans="1:8" ht="15">
      <c r="A5994" s="108" t="s">
        <v>1189</v>
      </c>
      <c r="B5994" s="109">
        <v>39966</v>
      </c>
      <c r="C5994" s="110">
        <v>2009</v>
      </c>
      <c r="D5994" s="111" t="s">
        <v>227</v>
      </c>
      <c r="E5994" s="111">
        <v>1</v>
      </c>
      <c r="F5994" s="111">
        <v>2</v>
      </c>
      <c r="G5994" s="111" t="s">
        <v>278</v>
      </c>
      <c r="H5994" s="112">
        <v>84875</v>
      </c>
    </row>
    <row r="5995" spans="1:8" ht="15">
      <c r="A5995" s="108" t="s">
        <v>1189</v>
      </c>
      <c r="B5995" s="109">
        <v>39967</v>
      </c>
      <c r="C5995" s="110">
        <v>2009</v>
      </c>
      <c r="D5995" s="111" t="s">
        <v>227</v>
      </c>
      <c r="E5995" s="111">
        <v>1</v>
      </c>
      <c r="F5995" s="111">
        <v>3</v>
      </c>
      <c r="G5995" s="111" t="s">
        <v>279</v>
      </c>
      <c r="H5995" s="112">
        <v>82219</v>
      </c>
    </row>
    <row r="5996" spans="1:8" ht="15">
      <c r="A5996" s="108" t="s">
        <v>1189</v>
      </c>
      <c r="B5996" s="109">
        <v>39968</v>
      </c>
      <c r="C5996" s="110">
        <v>2009</v>
      </c>
      <c r="D5996" s="111" t="s">
        <v>227</v>
      </c>
      <c r="E5996" s="111">
        <v>1</v>
      </c>
      <c r="F5996" s="111">
        <v>4</v>
      </c>
      <c r="G5996" s="111" t="s">
        <v>280</v>
      </c>
      <c r="H5996" s="112">
        <v>28567</v>
      </c>
    </row>
    <row r="5997" spans="1:8" ht="15">
      <c r="A5997" s="108" t="s">
        <v>1189</v>
      </c>
      <c r="B5997" s="109">
        <v>39969</v>
      </c>
      <c r="C5997" s="110">
        <v>2009</v>
      </c>
      <c r="D5997" s="111" t="s">
        <v>227</v>
      </c>
      <c r="E5997" s="111">
        <v>1</v>
      </c>
      <c r="F5997" s="111">
        <v>5</v>
      </c>
      <c r="G5997" s="111" t="s">
        <v>281</v>
      </c>
      <c r="H5997" s="112">
        <v>41728</v>
      </c>
    </row>
    <row r="5998" spans="1:8" ht="15">
      <c r="A5998" s="108" t="s">
        <v>1189</v>
      </c>
      <c r="B5998" s="109">
        <v>39970</v>
      </c>
      <c r="C5998" s="110">
        <v>2009</v>
      </c>
      <c r="D5998" s="111" t="s">
        <v>227</v>
      </c>
      <c r="E5998" s="111">
        <v>1</v>
      </c>
      <c r="F5998" s="111">
        <v>6</v>
      </c>
      <c r="G5998" s="111" t="s">
        <v>282</v>
      </c>
      <c r="H5998" s="112">
        <v>63609</v>
      </c>
    </row>
    <row r="5999" spans="1:8" ht="15">
      <c r="A5999" s="108" t="s">
        <v>1189</v>
      </c>
      <c r="B5999" s="109">
        <v>39971</v>
      </c>
      <c r="C5999" s="110">
        <v>2009</v>
      </c>
      <c r="D5999" s="111" t="s">
        <v>227</v>
      </c>
      <c r="E5999" s="111">
        <v>1</v>
      </c>
      <c r="F5999" s="111">
        <v>7</v>
      </c>
      <c r="G5999" s="111" t="s">
        <v>1343</v>
      </c>
      <c r="H5999" s="112">
        <v>52661</v>
      </c>
    </row>
    <row r="6000" spans="1:8" ht="15">
      <c r="A6000" s="108" t="s">
        <v>1189</v>
      </c>
      <c r="B6000" s="109">
        <v>39972</v>
      </c>
      <c r="C6000" s="110">
        <v>2009</v>
      </c>
      <c r="D6000" s="111" t="s">
        <v>227</v>
      </c>
      <c r="E6000" s="111">
        <v>2</v>
      </c>
      <c r="F6000" s="111">
        <v>8</v>
      </c>
      <c r="G6000" s="111" t="s">
        <v>1342</v>
      </c>
      <c r="H6000" s="112">
        <v>39834</v>
      </c>
    </row>
    <row r="6001" spans="1:8" ht="15">
      <c r="A6001" s="108" t="s">
        <v>1189</v>
      </c>
      <c r="B6001" s="109">
        <v>39973</v>
      </c>
      <c r="C6001" s="110">
        <v>2009</v>
      </c>
      <c r="D6001" s="111" t="s">
        <v>227</v>
      </c>
      <c r="E6001" s="111">
        <v>2</v>
      </c>
      <c r="F6001" s="111">
        <v>9</v>
      </c>
      <c r="G6001" s="111" t="s">
        <v>278</v>
      </c>
      <c r="H6001" s="112">
        <v>74108</v>
      </c>
    </row>
    <row r="6002" spans="1:8" ht="15">
      <c r="A6002" s="108" t="s">
        <v>1189</v>
      </c>
      <c r="B6002" s="109">
        <v>39974</v>
      </c>
      <c r="C6002" s="110">
        <v>2009</v>
      </c>
      <c r="D6002" s="111" t="s">
        <v>227</v>
      </c>
      <c r="E6002" s="111">
        <v>2</v>
      </c>
      <c r="F6002" s="111">
        <v>10</v>
      </c>
      <c r="G6002" s="111" t="s">
        <v>279</v>
      </c>
      <c r="H6002" s="112">
        <v>27669</v>
      </c>
    </row>
    <row r="6003" spans="1:8" ht="15">
      <c r="A6003" s="108" t="s">
        <v>1189</v>
      </c>
      <c r="B6003" s="109">
        <v>39975</v>
      </c>
      <c r="C6003" s="110">
        <v>2009</v>
      </c>
      <c r="D6003" s="111" t="s">
        <v>227</v>
      </c>
      <c r="E6003" s="111">
        <v>2</v>
      </c>
      <c r="F6003" s="111">
        <v>11</v>
      </c>
      <c r="G6003" s="111" t="s">
        <v>280</v>
      </c>
      <c r="H6003" s="112">
        <v>20087</v>
      </c>
    </row>
    <row r="6004" spans="1:8" ht="15">
      <c r="A6004" s="108" t="s">
        <v>1189</v>
      </c>
      <c r="B6004" s="109">
        <v>39976</v>
      </c>
      <c r="C6004" s="110">
        <v>2009</v>
      </c>
      <c r="D6004" s="111" t="s">
        <v>227</v>
      </c>
      <c r="E6004" s="111">
        <v>2</v>
      </c>
      <c r="F6004" s="111">
        <v>12</v>
      </c>
      <c r="G6004" s="111" t="s">
        <v>281</v>
      </c>
      <c r="H6004" s="112">
        <v>51449</v>
      </c>
    </row>
    <row r="6005" spans="1:8" ht="15">
      <c r="A6005" s="108" t="s">
        <v>1189</v>
      </c>
      <c r="B6005" s="109">
        <v>39977</v>
      </c>
      <c r="C6005" s="110">
        <v>2009</v>
      </c>
      <c r="D6005" s="111" t="s">
        <v>227</v>
      </c>
      <c r="E6005" s="111">
        <v>2</v>
      </c>
      <c r="F6005" s="111">
        <v>13</v>
      </c>
      <c r="G6005" s="111" t="s">
        <v>282</v>
      </c>
      <c r="H6005" s="112">
        <v>58732</v>
      </c>
    </row>
    <row r="6006" spans="1:8" ht="15">
      <c r="A6006" s="108" t="s">
        <v>1189</v>
      </c>
      <c r="B6006" s="109">
        <v>39978</v>
      </c>
      <c r="C6006" s="110">
        <v>2009</v>
      </c>
      <c r="D6006" s="111" t="s">
        <v>227</v>
      </c>
      <c r="E6006" s="111">
        <v>2</v>
      </c>
      <c r="F6006" s="111">
        <v>14</v>
      </c>
      <c r="G6006" s="111" t="s">
        <v>1343</v>
      </c>
      <c r="H6006" s="112">
        <v>45616</v>
      </c>
    </row>
    <row r="6007" spans="1:8" ht="15">
      <c r="A6007" s="108" t="s">
        <v>1189</v>
      </c>
      <c r="B6007" s="109">
        <v>39979</v>
      </c>
      <c r="C6007" s="110">
        <v>2009</v>
      </c>
      <c r="D6007" s="111" t="s">
        <v>227</v>
      </c>
      <c r="E6007" s="111">
        <v>3</v>
      </c>
      <c r="F6007" s="111">
        <v>15</v>
      </c>
      <c r="G6007" s="111" t="s">
        <v>1342</v>
      </c>
      <c r="H6007" s="112">
        <v>81180</v>
      </c>
    </row>
    <row r="6008" spans="1:8" ht="15">
      <c r="A6008" s="108" t="s">
        <v>1189</v>
      </c>
      <c r="B6008" s="109">
        <v>39980</v>
      </c>
      <c r="C6008" s="110">
        <v>2009</v>
      </c>
      <c r="D6008" s="111" t="s">
        <v>227</v>
      </c>
      <c r="E6008" s="111">
        <v>3</v>
      </c>
      <c r="F6008" s="111">
        <v>16</v>
      </c>
      <c r="G6008" s="111" t="s">
        <v>278</v>
      </c>
      <c r="H6008" s="112">
        <v>27892</v>
      </c>
    </row>
    <row r="6009" spans="1:8" ht="15">
      <c r="A6009" s="108" t="s">
        <v>1189</v>
      </c>
      <c r="B6009" s="109">
        <v>39981</v>
      </c>
      <c r="C6009" s="110">
        <v>2009</v>
      </c>
      <c r="D6009" s="111" t="s">
        <v>227</v>
      </c>
      <c r="E6009" s="111">
        <v>3</v>
      </c>
      <c r="F6009" s="111">
        <v>17</v>
      </c>
      <c r="G6009" s="111" t="s">
        <v>279</v>
      </c>
      <c r="H6009" s="112">
        <v>22904</v>
      </c>
    </row>
    <row r="6010" spans="1:8" ht="15">
      <c r="A6010" s="108" t="s">
        <v>1189</v>
      </c>
      <c r="B6010" s="109">
        <v>39982</v>
      </c>
      <c r="C6010" s="110">
        <v>2009</v>
      </c>
      <c r="D6010" s="111" t="s">
        <v>227</v>
      </c>
      <c r="E6010" s="111">
        <v>3</v>
      </c>
      <c r="F6010" s="111">
        <v>18</v>
      </c>
      <c r="G6010" s="111" t="s">
        <v>280</v>
      </c>
      <c r="H6010" s="112">
        <v>27960</v>
      </c>
    </row>
    <row r="6011" spans="1:8" ht="15">
      <c r="A6011" s="108" t="s">
        <v>1189</v>
      </c>
      <c r="B6011" s="109">
        <v>39983</v>
      </c>
      <c r="C6011" s="110">
        <v>2009</v>
      </c>
      <c r="D6011" s="111" t="s">
        <v>227</v>
      </c>
      <c r="E6011" s="111">
        <v>3</v>
      </c>
      <c r="F6011" s="111">
        <v>19</v>
      </c>
      <c r="G6011" s="111" t="s">
        <v>281</v>
      </c>
      <c r="H6011" s="112">
        <v>40514</v>
      </c>
    </row>
    <row r="6012" spans="1:8" ht="15">
      <c r="A6012" s="108" t="s">
        <v>1189</v>
      </c>
      <c r="B6012" s="109">
        <v>39984</v>
      </c>
      <c r="C6012" s="110">
        <v>2009</v>
      </c>
      <c r="D6012" s="111" t="s">
        <v>227</v>
      </c>
      <c r="E6012" s="111">
        <v>3</v>
      </c>
      <c r="F6012" s="111">
        <v>20</v>
      </c>
      <c r="G6012" s="111" t="s">
        <v>282</v>
      </c>
      <c r="H6012" s="112">
        <v>47697</v>
      </c>
    </row>
    <row r="6013" spans="1:8" ht="15">
      <c r="A6013" s="108" t="s">
        <v>1189</v>
      </c>
      <c r="B6013" s="109">
        <v>39985</v>
      </c>
      <c r="C6013" s="110">
        <v>2009</v>
      </c>
      <c r="D6013" s="111" t="s">
        <v>227</v>
      </c>
      <c r="E6013" s="111">
        <v>3</v>
      </c>
      <c r="F6013" s="111">
        <v>21</v>
      </c>
      <c r="G6013" s="111" t="s">
        <v>1343</v>
      </c>
      <c r="H6013" s="112">
        <v>30537</v>
      </c>
    </row>
    <row r="6014" spans="1:8" ht="15">
      <c r="A6014" s="108" t="s">
        <v>1189</v>
      </c>
      <c r="B6014" s="109">
        <v>39986</v>
      </c>
      <c r="C6014" s="110">
        <v>2009</v>
      </c>
      <c r="D6014" s="111" t="s">
        <v>227</v>
      </c>
      <c r="E6014" s="111">
        <v>4</v>
      </c>
      <c r="F6014" s="111">
        <v>22</v>
      </c>
      <c r="G6014" s="111" t="s">
        <v>1342</v>
      </c>
      <c r="H6014" s="112">
        <v>25197</v>
      </c>
    </row>
    <row r="6015" spans="1:8" ht="15">
      <c r="A6015" s="108" t="s">
        <v>1189</v>
      </c>
      <c r="B6015" s="109">
        <v>39987</v>
      </c>
      <c r="C6015" s="110">
        <v>2009</v>
      </c>
      <c r="D6015" s="111" t="s">
        <v>227</v>
      </c>
      <c r="E6015" s="111">
        <v>4</v>
      </c>
      <c r="F6015" s="111">
        <v>23</v>
      </c>
      <c r="G6015" s="111" t="s">
        <v>278</v>
      </c>
      <c r="H6015" s="112">
        <v>55661</v>
      </c>
    </row>
    <row r="6016" spans="1:8" ht="15">
      <c r="A6016" s="108" t="s">
        <v>1189</v>
      </c>
      <c r="B6016" s="109">
        <v>39988</v>
      </c>
      <c r="C6016" s="110">
        <v>2009</v>
      </c>
      <c r="D6016" s="111" t="s">
        <v>227</v>
      </c>
      <c r="E6016" s="111">
        <v>4</v>
      </c>
      <c r="F6016" s="111">
        <v>24</v>
      </c>
      <c r="G6016" s="111" t="s">
        <v>279</v>
      </c>
      <c r="H6016" s="112">
        <v>42296</v>
      </c>
    </row>
    <row r="6017" spans="1:8" ht="15">
      <c r="A6017" s="108" t="s">
        <v>1189</v>
      </c>
      <c r="B6017" s="109">
        <v>39989</v>
      </c>
      <c r="C6017" s="110">
        <v>2009</v>
      </c>
      <c r="D6017" s="111" t="s">
        <v>227</v>
      </c>
      <c r="E6017" s="111">
        <v>4</v>
      </c>
      <c r="F6017" s="111">
        <v>25</v>
      </c>
      <c r="G6017" s="111" t="s">
        <v>280</v>
      </c>
      <c r="H6017" s="112">
        <v>53932</v>
      </c>
    </row>
    <row r="6018" spans="1:8" ht="15">
      <c r="A6018" s="108" t="s">
        <v>1189</v>
      </c>
      <c r="B6018" s="109">
        <v>39990</v>
      </c>
      <c r="C6018" s="110">
        <v>2009</v>
      </c>
      <c r="D6018" s="111" t="s">
        <v>227</v>
      </c>
      <c r="E6018" s="111">
        <v>4</v>
      </c>
      <c r="F6018" s="111">
        <v>26</v>
      </c>
      <c r="G6018" s="111" t="s">
        <v>281</v>
      </c>
      <c r="H6018" s="112">
        <v>36766</v>
      </c>
    </row>
    <row r="6019" spans="1:8" ht="15">
      <c r="A6019" s="108" t="s">
        <v>1189</v>
      </c>
      <c r="B6019" s="109">
        <v>39991</v>
      </c>
      <c r="C6019" s="110">
        <v>2009</v>
      </c>
      <c r="D6019" s="111" t="s">
        <v>227</v>
      </c>
      <c r="E6019" s="111">
        <v>4</v>
      </c>
      <c r="F6019" s="111">
        <v>27</v>
      </c>
      <c r="G6019" s="111" t="s">
        <v>282</v>
      </c>
      <c r="H6019" s="112">
        <v>72143</v>
      </c>
    </row>
    <row r="6020" spans="1:8" ht="15">
      <c r="A6020" s="108" t="s">
        <v>1189</v>
      </c>
      <c r="B6020" s="109">
        <v>39992</v>
      </c>
      <c r="C6020" s="110">
        <v>2009</v>
      </c>
      <c r="D6020" s="111" t="s">
        <v>227</v>
      </c>
      <c r="E6020" s="111">
        <v>4</v>
      </c>
      <c r="F6020" s="111">
        <v>28</v>
      </c>
      <c r="G6020" s="111" t="s">
        <v>1343</v>
      </c>
      <c r="H6020" s="112">
        <v>57189</v>
      </c>
    </row>
    <row r="6021" spans="1:8" ht="15">
      <c r="A6021" s="108" t="s">
        <v>1189</v>
      </c>
      <c r="B6021" s="109">
        <v>39993</v>
      </c>
      <c r="C6021" s="110">
        <v>2009</v>
      </c>
      <c r="D6021" s="111" t="s">
        <v>227</v>
      </c>
      <c r="E6021" s="111">
        <v>5</v>
      </c>
      <c r="F6021" s="111">
        <v>29</v>
      </c>
      <c r="G6021" s="111" t="s">
        <v>1342</v>
      </c>
      <c r="H6021" s="112">
        <v>75238</v>
      </c>
    </row>
    <row r="6022" spans="1:8" ht="15">
      <c r="A6022" s="108" t="s">
        <v>1189</v>
      </c>
      <c r="B6022" s="109">
        <v>39994</v>
      </c>
      <c r="C6022" s="110">
        <v>2009</v>
      </c>
      <c r="D6022" s="111" t="s">
        <v>227</v>
      </c>
      <c r="E6022" s="111">
        <v>5</v>
      </c>
      <c r="F6022" s="111">
        <v>30</v>
      </c>
      <c r="G6022" s="111" t="s">
        <v>278</v>
      </c>
      <c r="H6022" s="112">
        <v>15840</v>
      </c>
    </row>
    <row r="6023" spans="1:8" ht="15">
      <c r="A6023" s="108" t="s">
        <v>1189</v>
      </c>
      <c r="B6023" s="109">
        <v>39995</v>
      </c>
      <c r="C6023" s="110">
        <v>2009</v>
      </c>
      <c r="D6023" s="111" t="s">
        <v>228</v>
      </c>
      <c r="E6023" s="111">
        <v>1</v>
      </c>
      <c r="F6023" s="111">
        <v>1</v>
      </c>
      <c r="G6023" s="111" t="s">
        <v>279</v>
      </c>
      <c r="H6023" s="112">
        <v>27483</v>
      </c>
    </row>
    <row r="6024" spans="1:8" ht="15">
      <c r="A6024" s="108" t="s">
        <v>1189</v>
      </c>
      <c r="B6024" s="109">
        <v>39996</v>
      </c>
      <c r="C6024" s="110">
        <v>2009</v>
      </c>
      <c r="D6024" s="111" t="s">
        <v>228</v>
      </c>
      <c r="E6024" s="111">
        <v>1</v>
      </c>
      <c r="F6024" s="111">
        <v>2</v>
      </c>
      <c r="G6024" s="111" t="s">
        <v>280</v>
      </c>
      <c r="H6024" s="112">
        <v>29613</v>
      </c>
    </row>
    <row r="6025" spans="1:8" ht="15">
      <c r="A6025" s="108" t="s">
        <v>1189</v>
      </c>
      <c r="B6025" s="109">
        <v>39997</v>
      </c>
      <c r="C6025" s="110">
        <v>2009</v>
      </c>
      <c r="D6025" s="111" t="s">
        <v>228</v>
      </c>
      <c r="E6025" s="111">
        <v>1</v>
      </c>
      <c r="F6025" s="111">
        <v>3</v>
      </c>
      <c r="G6025" s="111" t="s">
        <v>281</v>
      </c>
      <c r="H6025" s="112">
        <v>60889</v>
      </c>
    </row>
    <row r="6026" spans="1:8" ht="15">
      <c r="A6026" s="108" t="s">
        <v>1189</v>
      </c>
      <c r="B6026" s="109">
        <v>39998</v>
      </c>
      <c r="C6026" s="110">
        <v>2009</v>
      </c>
      <c r="D6026" s="111" t="s">
        <v>228</v>
      </c>
      <c r="E6026" s="111">
        <v>1</v>
      </c>
      <c r="F6026" s="111">
        <v>4</v>
      </c>
      <c r="G6026" s="111" t="s">
        <v>282</v>
      </c>
      <c r="H6026" s="112">
        <v>73385</v>
      </c>
    </row>
    <row r="6027" spans="1:8" ht="15">
      <c r="A6027" s="108" t="s">
        <v>1189</v>
      </c>
      <c r="B6027" s="109">
        <v>39999</v>
      </c>
      <c r="C6027" s="110">
        <v>2009</v>
      </c>
      <c r="D6027" s="111" t="s">
        <v>228</v>
      </c>
      <c r="E6027" s="111">
        <v>1</v>
      </c>
      <c r="F6027" s="111">
        <v>5</v>
      </c>
      <c r="G6027" s="111" t="s">
        <v>1343</v>
      </c>
      <c r="H6027" s="112">
        <v>33049</v>
      </c>
    </row>
    <row r="6028" spans="1:8" ht="15">
      <c r="A6028" s="108" t="s">
        <v>1189</v>
      </c>
      <c r="B6028" s="109">
        <v>40000</v>
      </c>
      <c r="C6028" s="110">
        <v>2009</v>
      </c>
      <c r="D6028" s="111" t="s">
        <v>228</v>
      </c>
      <c r="E6028" s="111">
        <v>1</v>
      </c>
      <c r="F6028" s="111">
        <v>6</v>
      </c>
      <c r="G6028" s="111" t="s">
        <v>1342</v>
      </c>
      <c r="H6028" s="112">
        <v>57003</v>
      </c>
    </row>
    <row r="6029" spans="1:8" ht="15">
      <c r="A6029" s="108" t="s">
        <v>1189</v>
      </c>
      <c r="B6029" s="109">
        <v>40001</v>
      </c>
      <c r="C6029" s="110">
        <v>2009</v>
      </c>
      <c r="D6029" s="111" t="s">
        <v>228</v>
      </c>
      <c r="E6029" s="111">
        <v>1</v>
      </c>
      <c r="F6029" s="111">
        <v>7</v>
      </c>
      <c r="G6029" s="111" t="s">
        <v>278</v>
      </c>
      <c r="H6029" s="112">
        <v>16441</v>
      </c>
    </row>
    <row r="6030" spans="1:8" ht="15">
      <c r="A6030" s="108" t="s">
        <v>1189</v>
      </c>
      <c r="B6030" s="109">
        <v>40002</v>
      </c>
      <c r="C6030" s="110">
        <v>2009</v>
      </c>
      <c r="D6030" s="111" t="s">
        <v>228</v>
      </c>
      <c r="E6030" s="111">
        <v>2</v>
      </c>
      <c r="F6030" s="111">
        <v>8</v>
      </c>
      <c r="G6030" s="111" t="s">
        <v>279</v>
      </c>
      <c r="H6030" s="112">
        <v>46727</v>
      </c>
    </row>
    <row r="6031" spans="1:8" ht="15">
      <c r="A6031" s="108" t="s">
        <v>1189</v>
      </c>
      <c r="B6031" s="109">
        <v>40003</v>
      </c>
      <c r="C6031" s="110">
        <v>2009</v>
      </c>
      <c r="D6031" s="111" t="s">
        <v>228</v>
      </c>
      <c r="E6031" s="111">
        <v>2</v>
      </c>
      <c r="F6031" s="111">
        <v>9</v>
      </c>
      <c r="G6031" s="111" t="s">
        <v>280</v>
      </c>
      <c r="H6031" s="112">
        <v>68544</v>
      </c>
    </row>
    <row r="6032" spans="1:8" ht="15">
      <c r="A6032" s="108" t="s">
        <v>1189</v>
      </c>
      <c r="B6032" s="109">
        <v>40004</v>
      </c>
      <c r="C6032" s="110">
        <v>2009</v>
      </c>
      <c r="D6032" s="111" t="s">
        <v>228</v>
      </c>
      <c r="E6032" s="111">
        <v>2</v>
      </c>
      <c r="F6032" s="111">
        <v>10</v>
      </c>
      <c r="G6032" s="111" t="s">
        <v>281</v>
      </c>
      <c r="H6032" s="112">
        <v>68255</v>
      </c>
    </row>
    <row r="6033" spans="1:8" ht="15">
      <c r="A6033" s="108" t="s">
        <v>1189</v>
      </c>
      <c r="B6033" s="109">
        <v>40005</v>
      </c>
      <c r="C6033" s="110">
        <v>2009</v>
      </c>
      <c r="D6033" s="111" t="s">
        <v>228</v>
      </c>
      <c r="E6033" s="111">
        <v>2</v>
      </c>
      <c r="F6033" s="111">
        <v>11</v>
      </c>
      <c r="G6033" s="111" t="s">
        <v>282</v>
      </c>
      <c r="H6033" s="112">
        <v>23090</v>
      </c>
    </row>
    <row r="6034" spans="1:8" ht="15">
      <c r="A6034" s="108" t="s">
        <v>1189</v>
      </c>
      <c r="B6034" s="109">
        <v>40006</v>
      </c>
      <c r="C6034" s="110">
        <v>2009</v>
      </c>
      <c r="D6034" s="111" t="s">
        <v>228</v>
      </c>
      <c r="E6034" s="111">
        <v>2</v>
      </c>
      <c r="F6034" s="111">
        <v>12</v>
      </c>
      <c r="G6034" s="111" t="s">
        <v>1343</v>
      </c>
      <c r="H6034" s="112">
        <v>17195</v>
      </c>
    </row>
    <row r="6035" spans="1:8" ht="15">
      <c r="A6035" s="108" t="s">
        <v>1189</v>
      </c>
      <c r="B6035" s="109">
        <v>40007</v>
      </c>
      <c r="C6035" s="110">
        <v>2009</v>
      </c>
      <c r="D6035" s="111" t="s">
        <v>228</v>
      </c>
      <c r="E6035" s="111">
        <v>2</v>
      </c>
      <c r="F6035" s="111">
        <v>13</v>
      </c>
      <c r="G6035" s="111" t="s">
        <v>1342</v>
      </c>
      <c r="H6035" s="112">
        <v>27479</v>
      </c>
    </row>
    <row r="6036" spans="1:8" ht="15">
      <c r="A6036" s="108" t="s">
        <v>1189</v>
      </c>
      <c r="B6036" s="109">
        <v>40008</v>
      </c>
      <c r="C6036" s="110">
        <v>2009</v>
      </c>
      <c r="D6036" s="111" t="s">
        <v>228</v>
      </c>
      <c r="E6036" s="111">
        <v>2</v>
      </c>
      <c r="F6036" s="111">
        <v>14</v>
      </c>
      <c r="G6036" s="111" t="s">
        <v>278</v>
      </c>
      <c r="H6036" s="112">
        <v>54075</v>
      </c>
    </row>
    <row r="6037" spans="1:8" ht="15">
      <c r="A6037" s="108" t="s">
        <v>1189</v>
      </c>
      <c r="B6037" s="109">
        <v>40009</v>
      </c>
      <c r="C6037" s="110">
        <v>2009</v>
      </c>
      <c r="D6037" s="111" t="s">
        <v>228</v>
      </c>
      <c r="E6037" s="111">
        <v>3</v>
      </c>
      <c r="F6037" s="111">
        <v>15</v>
      </c>
      <c r="G6037" s="111" t="s">
        <v>279</v>
      </c>
      <c r="H6037" s="112">
        <v>88276</v>
      </c>
    </row>
    <row r="6038" spans="1:8" ht="15">
      <c r="A6038" s="108" t="s">
        <v>1189</v>
      </c>
      <c r="B6038" s="109">
        <v>40010</v>
      </c>
      <c r="C6038" s="110">
        <v>2009</v>
      </c>
      <c r="D6038" s="111" t="s">
        <v>228</v>
      </c>
      <c r="E6038" s="111">
        <v>3</v>
      </c>
      <c r="F6038" s="111">
        <v>16</v>
      </c>
      <c r="G6038" s="111" t="s">
        <v>280</v>
      </c>
      <c r="H6038" s="112">
        <v>49814</v>
      </c>
    </row>
    <row r="6039" spans="1:8" ht="15">
      <c r="A6039" s="108" t="s">
        <v>1189</v>
      </c>
      <c r="B6039" s="109">
        <v>40011</v>
      </c>
      <c r="C6039" s="110">
        <v>2009</v>
      </c>
      <c r="D6039" s="111" t="s">
        <v>228</v>
      </c>
      <c r="E6039" s="111">
        <v>3</v>
      </c>
      <c r="F6039" s="111">
        <v>17</v>
      </c>
      <c r="G6039" s="111" t="s">
        <v>281</v>
      </c>
      <c r="H6039" s="112">
        <v>30160</v>
      </c>
    </row>
    <row r="6040" spans="1:8" ht="15">
      <c r="A6040" s="108" t="s">
        <v>1189</v>
      </c>
      <c r="B6040" s="109">
        <v>40012</v>
      </c>
      <c r="C6040" s="110">
        <v>2009</v>
      </c>
      <c r="D6040" s="111" t="s">
        <v>228</v>
      </c>
      <c r="E6040" s="111">
        <v>3</v>
      </c>
      <c r="F6040" s="111">
        <v>18</v>
      </c>
      <c r="G6040" s="111" t="s">
        <v>282</v>
      </c>
      <c r="H6040" s="112">
        <v>17424</v>
      </c>
    </row>
    <row r="6041" spans="1:8" ht="15">
      <c r="A6041" s="108" t="s">
        <v>1189</v>
      </c>
      <c r="B6041" s="109">
        <v>40013</v>
      </c>
      <c r="C6041" s="110">
        <v>2009</v>
      </c>
      <c r="D6041" s="111" t="s">
        <v>228</v>
      </c>
      <c r="E6041" s="111">
        <v>3</v>
      </c>
      <c r="F6041" s="111">
        <v>19</v>
      </c>
      <c r="G6041" s="111" t="s">
        <v>1343</v>
      </c>
      <c r="H6041" s="112">
        <v>41988</v>
      </c>
    </row>
    <row r="6042" spans="1:8" ht="15">
      <c r="A6042" s="108" t="s">
        <v>1189</v>
      </c>
      <c r="B6042" s="109">
        <v>40014</v>
      </c>
      <c r="C6042" s="110">
        <v>2009</v>
      </c>
      <c r="D6042" s="111" t="s">
        <v>228</v>
      </c>
      <c r="E6042" s="111">
        <v>3</v>
      </c>
      <c r="F6042" s="111">
        <v>20</v>
      </c>
      <c r="G6042" s="111" t="s">
        <v>1342</v>
      </c>
      <c r="H6042" s="112">
        <v>46623</v>
      </c>
    </row>
    <row r="6043" spans="1:8" ht="15">
      <c r="A6043" s="108" t="s">
        <v>1189</v>
      </c>
      <c r="B6043" s="109">
        <v>40015</v>
      </c>
      <c r="C6043" s="110">
        <v>2009</v>
      </c>
      <c r="D6043" s="111" t="s">
        <v>228</v>
      </c>
      <c r="E6043" s="111">
        <v>3</v>
      </c>
      <c r="F6043" s="111">
        <v>21</v>
      </c>
      <c r="G6043" s="111" t="s">
        <v>278</v>
      </c>
      <c r="H6043" s="112">
        <v>76949</v>
      </c>
    </row>
    <row r="6044" spans="1:8" ht="15">
      <c r="A6044" s="108" t="s">
        <v>1189</v>
      </c>
      <c r="B6044" s="109">
        <v>40016</v>
      </c>
      <c r="C6044" s="110">
        <v>2009</v>
      </c>
      <c r="D6044" s="111" t="s">
        <v>228</v>
      </c>
      <c r="E6044" s="111">
        <v>4</v>
      </c>
      <c r="F6044" s="111">
        <v>22</v>
      </c>
      <c r="G6044" s="111" t="s">
        <v>279</v>
      </c>
      <c r="H6044" s="112">
        <v>33403</v>
      </c>
    </row>
    <row r="6045" spans="1:8" ht="15">
      <c r="A6045" s="108" t="s">
        <v>1189</v>
      </c>
      <c r="B6045" s="109">
        <v>40017</v>
      </c>
      <c r="C6045" s="110">
        <v>2009</v>
      </c>
      <c r="D6045" s="111" t="s">
        <v>228</v>
      </c>
      <c r="E6045" s="111">
        <v>4</v>
      </c>
      <c r="F6045" s="111">
        <v>23</v>
      </c>
      <c r="G6045" s="111" t="s">
        <v>280</v>
      </c>
      <c r="H6045" s="112">
        <v>76487</v>
      </c>
    </row>
    <row r="6046" spans="1:8" ht="15">
      <c r="A6046" s="108" t="s">
        <v>1189</v>
      </c>
      <c r="B6046" s="109">
        <v>40018</v>
      </c>
      <c r="C6046" s="110">
        <v>2009</v>
      </c>
      <c r="D6046" s="111" t="s">
        <v>228</v>
      </c>
      <c r="E6046" s="111">
        <v>4</v>
      </c>
      <c r="F6046" s="111">
        <v>24</v>
      </c>
      <c r="G6046" s="111" t="s">
        <v>281</v>
      </c>
      <c r="H6046" s="112">
        <v>37310</v>
      </c>
    </row>
    <row r="6047" spans="1:8" ht="15">
      <c r="A6047" s="108" t="s">
        <v>1189</v>
      </c>
      <c r="B6047" s="109">
        <v>40019</v>
      </c>
      <c r="C6047" s="110">
        <v>2009</v>
      </c>
      <c r="D6047" s="111" t="s">
        <v>228</v>
      </c>
      <c r="E6047" s="111">
        <v>4</v>
      </c>
      <c r="F6047" s="111">
        <v>25</v>
      </c>
      <c r="G6047" s="111" t="s">
        <v>282</v>
      </c>
      <c r="H6047" s="112">
        <v>60143</v>
      </c>
    </row>
    <row r="6048" spans="1:8" ht="15">
      <c r="A6048" s="108" t="s">
        <v>1189</v>
      </c>
      <c r="B6048" s="109">
        <v>40020</v>
      </c>
      <c r="C6048" s="110">
        <v>2009</v>
      </c>
      <c r="D6048" s="111" t="s">
        <v>228</v>
      </c>
      <c r="E6048" s="111">
        <v>4</v>
      </c>
      <c r="F6048" s="111">
        <v>26</v>
      </c>
      <c r="G6048" s="111" t="s">
        <v>1343</v>
      </c>
      <c r="H6048" s="112">
        <v>78869</v>
      </c>
    </row>
    <row r="6049" spans="1:8" ht="15">
      <c r="A6049" s="108" t="s">
        <v>1189</v>
      </c>
      <c r="B6049" s="109">
        <v>40021</v>
      </c>
      <c r="C6049" s="110">
        <v>2009</v>
      </c>
      <c r="D6049" s="111" t="s">
        <v>228</v>
      </c>
      <c r="E6049" s="111">
        <v>4</v>
      </c>
      <c r="F6049" s="111">
        <v>27</v>
      </c>
      <c r="G6049" s="111" t="s">
        <v>1342</v>
      </c>
      <c r="H6049" s="112">
        <v>83640</v>
      </c>
    </row>
    <row r="6050" spans="1:8" ht="15">
      <c r="A6050" s="108" t="s">
        <v>1189</v>
      </c>
      <c r="B6050" s="109">
        <v>40022</v>
      </c>
      <c r="C6050" s="110">
        <v>2009</v>
      </c>
      <c r="D6050" s="111" t="s">
        <v>228</v>
      </c>
      <c r="E6050" s="111">
        <v>4</v>
      </c>
      <c r="F6050" s="111">
        <v>28</v>
      </c>
      <c r="G6050" s="111" t="s">
        <v>278</v>
      </c>
      <c r="H6050" s="112">
        <v>54081</v>
      </c>
    </row>
    <row r="6051" spans="1:8" ht="15">
      <c r="A6051" s="108" t="s">
        <v>1189</v>
      </c>
      <c r="B6051" s="109">
        <v>40023</v>
      </c>
      <c r="C6051" s="110">
        <v>2009</v>
      </c>
      <c r="D6051" s="111" t="s">
        <v>228</v>
      </c>
      <c r="E6051" s="111">
        <v>5</v>
      </c>
      <c r="F6051" s="111">
        <v>29</v>
      </c>
      <c r="G6051" s="111" t="s">
        <v>279</v>
      </c>
      <c r="H6051" s="112">
        <v>31834</v>
      </c>
    </row>
    <row r="6052" spans="1:8" ht="15">
      <c r="A6052" s="108" t="s">
        <v>1189</v>
      </c>
      <c r="B6052" s="109">
        <v>40024</v>
      </c>
      <c r="C6052" s="110">
        <v>2009</v>
      </c>
      <c r="D6052" s="111" t="s">
        <v>228</v>
      </c>
      <c r="E6052" s="111">
        <v>5</v>
      </c>
      <c r="F6052" s="111">
        <v>30</v>
      </c>
      <c r="G6052" s="111" t="s">
        <v>280</v>
      </c>
      <c r="H6052" s="112">
        <v>34934</v>
      </c>
    </row>
    <row r="6053" spans="1:8" ht="15">
      <c r="A6053" s="108" t="s">
        <v>1189</v>
      </c>
      <c r="B6053" s="109">
        <v>40025</v>
      </c>
      <c r="C6053" s="110">
        <v>2009</v>
      </c>
      <c r="D6053" s="111" t="s">
        <v>228</v>
      </c>
      <c r="E6053" s="111">
        <v>5</v>
      </c>
      <c r="F6053" s="111">
        <v>31</v>
      </c>
      <c r="G6053" s="111" t="s">
        <v>281</v>
      </c>
      <c r="H6053" s="112">
        <v>66549</v>
      </c>
    </row>
    <row r="6054" spans="1:8" ht="15">
      <c r="A6054" s="108" t="s">
        <v>1189</v>
      </c>
      <c r="B6054" s="109">
        <v>40026</v>
      </c>
      <c r="C6054" s="110">
        <v>2009</v>
      </c>
      <c r="D6054" s="111" t="s">
        <v>229</v>
      </c>
      <c r="E6054" s="111">
        <v>1</v>
      </c>
      <c r="F6054" s="111">
        <v>1</v>
      </c>
      <c r="G6054" s="111" t="s">
        <v>282</v>
      </c>
      <c r="H6054" s="112">
        <v>39422</v>
      </c>
    </row>
    <row r="6055" spans="1:8" ht="15">
      <c r="A6055" s="108" t="s">
        <v>1189</v>
      </c>
      <c r="B6055" s="109">
        <v>40027</v>
      </c>
      <c r="C6055" s="110">
        <v>2009</v>
      </c>
      <c r="D6055" s="111" t="s">
        <v>229</v>
      </c>
      <c r="E6055" s="111">
        <v>1</v>
      </c>
      <c r="F6055" s="111">
        <v>2</v>
      </c>
      <c r="G6055" s="111" t="s">
        <v>1343</v>
      </c>
      <c r="H6055" s="112">
        <v>83440</v>
      </c>
    </row>
    <row r="6056" spans="1:8" ht="15">
      <c r="A6056" s="108" t="s">
        <v>1189</v>
      </c>
      <c r="B6056" s="109">
        <v>40028</v>
      </c>
      <c r="C6056" s="110">
        <v>2009</v>
      </c>
      <c r="D6056" s="111" t="s">
        <v>229</v>
      </c>
      <c r="E6056" s="111">
        <v>1</v>
      </c>
      <c r="F6056" s="111">
        <v>3</v>
      </c>
      <c r="G6056" s="111" t="s">
        <v>1342</v>
      </c>
      <c r="H6056" s="112">
        <v>63992</v>
      </c>
    </row>
    <row r="6057" spans="1:8" ht="15">
      <c r="A6057" s="108" t="s">
        <v>1189</v>
      </c>
      <c r="B6057" s="109">
        <v>40029</v>
      </c>
      <c r="C6057" s="110">
        <v>2009</v>
      </c>
      <c r="D6057" s="111" t="s">
        <v>229</v>
      </c>
      <c r="E6057" s="111">
        <v>1</v>
      </c>
      <c r="F6057" s="111">
        <v>4</v>
      </c>
      <c r="G6057" s="111" t="s">
        <v>278</v>
      </c>
      <c r="H6057" s="112">
        <v>81148</v>
      </c>
    </row>
    <row r="6058" spans="1:8" ht="15">
      <c r="A6058" s="108" t="s">
        <v>1189</v>
      </c>
      <c r="B6058" s="109">
        <v>40030</v>
      </c>
      <c r="C6058" s="110">
        <v>2009</v>
      </c>
      <c r="D6058" s="111" t="s">
        <v>229</v>
      </c>
      <c r="E6058" s="111">
        <v>1</v>
      </c>
      <c r="F6058" s="111">
        <v>5</v>
      </c>
      <c r="G6058" s="111" t="s">
        <v>279</v>
      </c>
      <c r="H6058" s="112">
        <v>45473</v>
      </c>
    </row>
    <row r="6059" spans="1:8" ht="15">
      <c r="A6059" s="108" t="s">
        <v>1189</v>
      </c>
      <c r="B6059" s="109">
        <v>40031</v>
      </c>
      <c r="C6059" s="110">
        <v>2009</v>
      </c>
      <c r="D6059" s="111" t="s">
        <v>229</v>
      </c>
      <c r="E6059" s="111">
        <v>1</v>
      </c>
      <c r="F6059" s="111">
        <v>6</v>
      </c>
      <c r="G6059" s="111" t="s">
        <v>280</v>
      </c>
      <c r="H6059" s="112">
        <v>68981</v>
      </c>
    </row>
    <row r="6060" spans="1:8" ht="15">
      <c r="A6060" s="108" t="s">
        <v>1189</v>
      </c>
      <c r="B6060" s="109">
        <v>40032</v>
      </c>
      <c r="C6060" s="110">
        <v>2009</v>
      </c>
      <c r="D6060" s="111" t="s">
        <v>229</v>
      </c>
      <c r="E6060" s="111">
        <v>1</v>
      </c>
      <c r="F6060" s="111">
        <v>7</v>
      </c>
      <c r="G6060" s="111" t="s">
        <v>281</v>
      </c>
      <c r="H6060" s="112">
        <v>57569</v>
      </c>
    </row>
    <row r="6061" spans="1:8" ht="15">
      <c r="A6061" s="108" t="s">
        <v>1189</v>
      </c>
      <c r="B6061" s="109">
        <v>40033</v>
      </c>
      <c r="C6061" s="110">
        <v>2009</v>
      </c>
      <c r="D6061" s="111" t="s">
        <v>229</v>
      </c>
      <c r="E6061" s="111">
        <v>2</v>
      </c>
      <c r="F6061" s="111">
        <v>8</v>
      </c>
      <c r="G6061" s="111" t="s">
        <v>282</v>
      </c>
      <c r="H6061" s="112">
        <v>86949</v>
      </c>
    </row>
    <row r="6062" spans="1:8" ht="15">
      <c r="A6062" s="108" t="s">
        <v>1189</v>
      </c>
      <c r="B6062" s="109">
        <v>40034</v>
      </c>
      <c r="C6062" s="110">
        <v>2009</v>
      </c>
      <c r="D6062" s="111" t="s">
        <v>229</v>
      </c>
      <c r="E6062" s="111">
        <v>2</v>
      </c>
      <c r="F6062" s="111">
        <v>9</v>
      </c>
      <c r="G6062" s="111" t="s">
        <v>1343</v>
      </c>
      <c r="H6062" s="112">
        <v>80824</v>
      </c>
    </row>
    <row r="6063" spans="1:8" ht="15">
      <c r="A6063" s="108" t="s">
        <v>1189</v>
      </c>
      <c r="B6063" s="109">
        <v>40035</v>
      </c>
      <c r="C6063" s="110">
        <v>2009</v>
      </c>
      <c r="D6063" s="111" t="s">
        <v>229</v>
      </c>
      <c r="E6063" s="111">
        <v>2</v>
      </c>
      <c r="F6063" s="111">
        <v>10</v>
      </c>
      <c r="G6063" s="111" t="s">
        <v>1342</v>
      </c>
      <c r="H6063" s="112">
        <v>59676</v>
      </c>
    </row>
    <row r="6064" spans="1:8" ht="15">
      <c r="A6064" s="108" t="s">
        <v>1189</v>
      </c>
      <c r="B6064" s="109">
        <v>40036</v>
      </c>
      <c r="C6064" s="110">
        <v>2009</v>
      </c>
      <c r="D6064" s="111" t="s">
        <v>229</v>
      </c>
      <c r="E6064" s="111">
        <v>2</v>
      </c>
      <c r="F6064" s="111">
        <v>11</v>
      </c>
      <c r="G6064" s="111" t="s">
        <v>278</v>
      </c>
      <c r="H6064" s="112">
        <v>18882</v>
      </c>
    </row>
    <row r="6065" spans="1:8" ht="15">
      <c r="A6065" s="108" t="s">
        <v>1189</v>
      </c>
      <c r="B6065" s="109">
        <v>40037</v>
      </c>
      <c r="C6065" s="110">
        <v>2009</v>
      </c>
      <c r="D6065" s="111" t="s">
        <v>229</v>
      </c>
      <c r="E6065" s="111">
        <v>2</v>
      </c>
      <c r="F6065" s="111">
        <v>12</v>
      </c>
      <c r="G6065" s="111" t="s">
        <v>279</v>
      </c>
      <c r="H6065" s="112">
        <v>45174</v>
      </c>
    </row>
    <row r="6066" spans="1:8" ht="15">
      <c r="A6066" s="108" t="s">
        <v>1189</v>
      </c>
      <c r="B6066" s="109">
        <v>40038</v>
      </c>
      <c r="C6066" s="110">
        <v>2009</v>
      </c>
      <c r="D6066" s="111" t="s">
        <v>229</v>
      </c>
      <c r="E6066" s="111">
        <v>2</v>
      </c>
      <c r="F6066" s="111">
        <v>13</v>
      </c>
      <c r="G6066" s="111" t="s">
        <v>280</v>
      </c>
      <c r="H6066" s="112">
        <v>77988</v>
      </c>
    </row>
    <row r="6067" spans="1:8" ht="15">
      <c r="A6067" s="108" t="s">
        <v>1189</v>
      </c>
      <c r="B6067" s="109">
        <v>40039</v>
      </c>
      <c r="C6067" s="110">
        <v>2009</v>
      </c>
      <c r="D6067" s="111" t="s">
        <v>229</v>
      </c>
      <c r="E6067" s="111">
        <v>2</v>
      </c>
      <c r="F6067" s="111">
        <v>14</v>
      </c>
      <c r="G6067" s="111" t="s">
        <v>281</v>
      </c>
      <c r="H6067" s="112">
        <v>23564</v>
      </c>
    </row>
    <row r="6068" spans="1:8" ht="15">
      <c r="A6068" s="108" t="s">
        <v>1189</v>
      </c>
      <c r="B6068" s="109">
        <v>40040</v>
      </c>
      <c r="C6068" s="110">
        <v>2009</v>
      </c>
      <c r="D6068" s="111" t="s">
        <v>229</v>
      </c>
      <c r="E6068" s="111">
        <v>3</v>
      </c>
      <c r="F6068" s="111">
        <v>15</v>
      </c>
      <c r="G6068" s="111" t="s">
        <v>282</v>
      </c>
      <c r="H6068" s="112">
        <v>31421</v>
      </c>
    </row>
    <row r="6069" spans="1:8" ht="15">
      <c r="A6069" s="108" t="s">
        <v>1189</v>
      </c>
      <c r="B6069" s="109">
        <v>40041</v>
      </c>
      <c r="C6069" s="110">
        <v>2009</v>
      </c>
      <c r="D6069" s="111" t="s">
        <v>229</v>
      </c>
      <c r="E6069" s="111">
        <v>3</v>
      </c>
      <c r="F6069" s="111">
        <v>16</v>
      </c>
      <c r="G6069" s="111" t="s">
        <v>1343</v>
      </c>
      <c r="H6069" s="112">
        <v>19174</v>
      </c>
    </row>
    <row r="6070" spans="1:8" ht="15">
      <c r="A6070" s="108" t="s">
        <v>1189</v>
      </c>
      <c r="B6070" s="109">
        <v>40042</v>
      </c>
      <c r="C6070" s="110">
        <v>2009</v>
      </c>
      <c r="D6070" s="111" t="s">
        <v>229</v>
      </c>
      <c r="E6070" s="111">
        <v>3</v>
      </c>
      <c r="F6070" s="111">
        <v>17</v>
      </c>
      <c r="G6070" s="111" t="s">
        <v>1342</v>
      </c>
      <c r="H6070" s="112">
        <v>42210</v>
      </c>
    </row>
    <row r="6071" spans="1:8" ht="15">
      <c r="A6071" s="108" t="s">
        <v>1189</v>
      </c>
      <c r="B6071" s="109">
        <v>40043</v>
      </c>
      <c r="C6071" s="110">
        <v>2009</v>
      </c>
      <c r="D6071" s="111" t="s">
        <v>229</v>
      </c>
      <c r="E6071" s="111">
        <v>3</v>
      </c>
      <c r="F6071" s="111">
        <v>18</v>
      </c>
      <c r="G6071" s="111" t="s">
        <v>278</v>
      </c>
      <c r="H6071" s="112">
        <v>38202</v>
      </c>
    </row>
    <row r="6072" spans="1:8" ht="15">
      <c r="A6072" s="108" t="s">
        <v>1189</v>
      </c>
      <c r="B6072" s="109">
        <v>40044</v>
      </c>
      <c r="C6072" s="110">
        <v>2009</v>
      </c>
      <c r="D6072" s="111" t="s">
        <v>229</v>
      </c>
      <c r="E6072" s="111">
        <v>3</v>
      </c>
      <c r="F6072" s="111">
        <v>19</v>
      </c>
      <c r="G6072" s="111" t="s">
        <v>279</v>
      </c>
      <c r="H6072" s="112">
        <v>50210</v>
      </c>
    </row>
    <row r="6073" spans="1:8" ht="15">
      <c r="A6073" s="108" t="s">
        <v>1189</v>
      </c>
      <c r="B6073" s="109">
        <v>40045</v>
      </c>
      <c r="C6073" s="110">
        <v>2009</v>
      </c>
      <c r="D6073" s="111" t="s">
        <v>229</v>
      </c>
      <c r="E6073" s="111">
        <v>3</v>
      </c>
      <c r="F6073" s="111">
        <v>20</v>
      </c>
      <c r="G6073" s="111" t="s">
        <v>280</v>
      </c>
      <c r="H6073" s="112">
        <v>72702</v>
      </c>
    </row>
    <row r="6074" spans="1:8" ht="15">
      <c r="A6074" s="108" t="s">
        <v>1189</v>
      </c>
      <c r="B6074" s="109">
        <v>40046</v>
      </c>
      <c r="C6074" s="110">
        <v>2009</v>
      </c>
      <c r="D6074" s="111" t="s">
        <v>229</v>
      </c>
      <c r="E6074" s="111">
        <v>3</v>
      </c>
      <c r="F6074" s="111">
        <v>21</v>
      </c>
      <c r="G6074" s="111" t="s">
        <v>281</v>
      </c>
      <c r="H6074" s="112">
        <v>46128</v>
      </c>
    </row>
    <row r="6075" spans="1:8" ht="15">
      <c r="A6075" s="108" t="s">
        <v>1189</v>
      </c>
      <c r="B6075" s="109">
        <v>40047</v>
      </c>
      <c r="C6075" s="110">
        <v>2009</v>
      </c>
      <c r="D6075" s="111" t="s">
        <v>229</v>
      </c>
      <c r="E6075" s="111">
        <v>4</v>
      </c>
      <c r="F6075" s="111">
        <v>22</v>
      </c>
      <c r="G6075" s="111" t="s">
        <v>282</v>
      </c>
      <c r="H6075" s="112">
        <v>88597</v>
      </c>
    </row>
    <row r="6076" spans="1:8" ht="15">
      <c r="A6076" s="108" t="s">
        <v>1189</v>
      </c>
      <c r="B6076" s="109">
        <v>40048</v>
      </c>
      <c r="C6076" s="110">
        <v>2009</v>
      </c>
      <c r="D6076" s="111" t="s">
        <v>229</v>
      </c>
      <c r="E6076" s="111">
        <v>4</v>
      </c>
      <c r="F6076" s="111">
        <v>23</v>
      </c>
      <c r="G6076" s="111" t="s">
        <v>1343</v>
      </c>
      <c r="H6076" s="112">
        <v>19246</v>
      </c>
    </row>
    <row r="6077" spans="1:8" ht="15">
      <c r="A6077" s="108" t="s">
        <v>1189</v>
      </c>
      <c r="B6077" s="109">
        <v>40049</v>
      </c>
      <c r="C6077" s="110">
        <v>2009</v>
      </c>
      <c r="D6077" s="111" t="s">
        <v>229</v>
      </c>
      <c r="E6077" s="111">
        <v>4</v>
      </c>
      <c r="F6077" s="111">
        <v>24</v>
      </c>
      <c r="G6077" s="111" t="s">
        <v>1342</v>
      </c>
      <c r="H6077" s="112">
        <v>51510</v>
      </c>
    </row>
    <row r="6078" spans="1:8" ht="15">
      <c r="A6078" s="108" t="s">
        <v>1189</v>
      </c>
      <c r="B6078" s="109">
        <v>40050</v>
      </c>
      <c r="C6078" s="110">
        <v>2009</v>
      </c>
      <c r="D6078" s="111" t="s">
        <v>229</v>
      </c>
      <c r="E6078" s="111">
        <v>4</v>
      </c>
      <c r="F6078" s="111">
        <v>25</v>
      </c>
      <c r="G6078" s="111" t="s">
        <v>278</v>
      </c>
      <c r="H6078" s="112">
        <v>42295</v>
      </c>
    </row>
    <row r="6079" spans="1:8" ht="15">
      <c r="A6079" s="108" t="s">
        <v>1189</v>
      </c>
      <c r="B6079" s="109">
        <v>40051</v>
      </c>
      <c r="C6079" s="110">
        <v>2009</v>
      </c>
      <c r="D6079" s="111" t="s">
        <v>229</v>
      </c>
      <c r="E6079" s="111">
        <v>4</v>
      </c>
      <c r="F6079" s="111">
        <v>26</v>
      </c>
      <c r="G6079" s="111" t="s">
        <v>279</v>
      </c>
      <c r="H6079" s="112">
        <v>61688</v>
      </c>
    </row>
    <row r="6080" spans="1:8" ht="15">
      <c r="A6080" s="108" t="s">
        <v>1189</v>
      </c>
      <c r="B6080" s="109">
        <v>40052</v>
      </c>
      <c r="C6080" s="110">
        <v>2009</v>
      </c>
      <c r="D6080" s="111" t="s">
        <v>229</v>
      </c>
      <c r="E6080" s="111">
        <v>4</v>
      </c>
      <c r="F6080" s="111">
        <v>27</v>
      </c>
      <c r="G6080" s="111" t="s">
        <v>280</v>
      </c>
      <c r="H6080" s="112">
        <v>20847</v>
      </c>
    </row>
    <row r="6081" spans="1:8" ht="15">
      <c r="A6081" s="108" t="s">
        <v>1189</v>
      </c>
      <c r="B6081" s="109">
        <v>40053</v>
      </c>
      <c r="C6081" s="110">
        <v>2009</v>
      </c>
      <c r="D6081" s="111" t="s">
        <v>229</v>
      </c>
      <c r="E6081" s="111">
        <v>4</v>
      </c>
      <c r="F6081" s="111">
        <v>28</v>
      </c>
      <c r="G6081" s="111" t="s">
        <v>281</v>
      </c>
      <c r="H6081" s="112">
        <v>34740</v>
      </c>
    </row>
    <row r="6082" spans="1:8" ht="15">
      <c r="A6082" s="108" t="s">
        <v>1189</v>
      </c>
      <c r="B6082" s="109">
        <v>40054</v>
      </c>
      <c r="C6082" s="110">
        <v>2009</v>
      </c>
      <c r="D6082" s="111" t="s">
        <v>229</v>
      </c>
      <c r="E6082" s="111">
        <v>5</v>
      </c>
      <c r="F6082" s="111">
        <v>29</v>
      </c>
      <c r="G6082" s="111" t="s">
        <v>282</v>
      </c>
      <c r="H6082" s="112">
        <v>54960</v>
      </c>
    </row>
    <row r="6083" spans="1:8" ht="15">
      <c r="A6083" s="108" t="s">
        <v>1189</v>
      </c>
      <c r="B6083" s="109">
        <v>40055</v>
      </c>
      <c r="C6083" s="110">
        <v>2009</v>
      </c>
      <c r="D6083" s="111" t="s">
        <v>229</v>
      </c>
      <c r="E6083" s="111">
        <v>5</v>
      </c>
      <c r="F6083" s="111">
        <v>30</v>
      </c>
      <c r="G6083" s="111" t="s">
        <v>1343</v>
      </c>
      <c r="H6083" s="112">
        <v>87895</v>
      </c>
    </row>
    <row r="6084" spans="1:8" ht="15">
      <c r="A6084" s="108" t="s">
        <v>1189</v>
      </c>
      <c r="B6084" s="109">
        <v>40056</v>
      </c>
      <c r="C6084" s="110">
        <v>2009</v>
      </c>
      <c r="D6084" s="111" t="s">
        <v>229</v>
      </c>
      <c r="E6084" s="111">
        <v>5</v>
      </c>
      <c r="F6084" s="111">
        <v>31</v>
      </c>
      <c r="G6084" s="111" t="s">
        <v>1342</v>
      </c>
      <c r="H6084" s="112">
        <v>76339</v>
      </c>
    </row>
    <row r="6085" spans="1:8" ht="15">
      <c r="A6085" s="108" t="s">
        <v>1189</v>
      </c>
      <c r="B6085" s="109">
        <v>40057</v>
      </c>
      <c r="C6085" s="110">
        <v>2009</v>
      </c>
      <c r="D6085" s="111" t="s">
        <v>230</v>
      </c>
      <c r="E6085" s="111">
        <v>1</v>
      </c>
      <c r="F6085" s="111">
        <v>1</v>
      </c>
      <c r="G6085" s="111" t="s">
        <v>278</v>
      </c>
      <c r="H6085" s="112">
        <v>71420</v>
      </c>
    </row>
    <row r="6086" spans="1:8" ht="15">
      <c r="A6086" s="108" t="s">
        <v>1189</v>
      </c>
      <c r="B6086" s="109">
        <v>40058</v>
      </c>
      <c r="C6086" s="110">
        <v>2009</v>
      </c>
      <c r="D6086" s="111" t="s">
        <v>230</v>
      </c>
      <c r="E6086" s="111">
        <v>1</v>
      </c>
      <c r="F6086" s="111">
        <v>2</v>
      </c>
      <c r="G6086" s="111" t="s">
        <v>279</v>
      </c>
      <c r="H6086" s="112">
        <v>23956</v>
      </c>
    </row>
    <row r="6087" spans="1:8" ht="15">
      <c r="A6087" s="108" t="s">
        <v>1189</v>
      </c>
      <c r="B6087" s="109">
        <v>40059</v>
      </c>
      <c r="C6087" s="110">
        <v>2009</v>
      </c>
      <c r="D6087" s="111" t="s">
        <v>230</v>
      </c>
      <c r="E6087" s="111">
        <v>1</v>
      </c>
      <c r="F6087" s="111">
        <v>3</v>
      </c>
      <c r="G6087" s="111" t="s">
        <v>280</v>
      </c>
      <c r="H6087" s="112">
        <v>42229</v>
      </c>
    </row>
    <row r="6088" spans="1:8" ht="15">
      <c r="A6088" s="108" t="s">
        <v>1189</v>
      </c>
      <c r="B6088" s="109">
        <v>40060</v>
      </c>
      <c r="C6088" s="110">
        <v>2009</v>
      </c>
      <c r="D6088" s="111" t="s">
        <v>230</v>
      </c>
      <c r="E6088" s="111">
        <v>1</v>
      </c>
      <c r="F6088" s="111">
        <v>4</v>
      </c>
      <c r="G6088" s="111" t="s">
        <v>281</v>
      </c>
      <c r="H6088" s="112">
        <v>79580</v>
      </c>
    </row>
    <row r="6089" spans="1:8" ht="15">
      <c r="A6089" s="108" t="s">
        <v>1189</v>
      </c>
      <c r="B6089" s="109">
        <v>40061</v>
      </c>
      <c r="C6089" s="110">
        <v>2009</v>
      </c>
      <c r="D6089" s="111" t="s">
        <v>230</v>
      </c>
      <c r="E6089" s="111">
        <v>1</v>
      </c>
      <c r="F6089" s="111">
        <v>5</v>
      </c>
      <c r="G6089" s="111" t="s">
        <v>282</v>
      </c>
      <c r="H6089" s="112">
        <v>47582</v>
      </c>
    </row>
    <row r="6090" spans="1:8" ht="15">
      <c r="A6090" s="108" t="s">
        <v>1189</v>
      </c>
      <c r="B6090" s="109">
        <v>40062</v>
      </c>
      <c r="C6090" s="110">
        <v>2009</v>
      </c>
      <c r="D6090" s="111" t="s">
        <v>230</v>
      </c>
      <c r="E6090" s="111">
        <v>1</v>
      </c>
      <c r="F6090" s="111">
        <v>6</v>
      </c>
      <c r="G6090" s="111" t="s">
        <v>1343</v>
      </c>
      <c r="H6090" s="112">
        <v>39122</v>
      </c>
    </row>
    <row r="6091" spans="1:8" ht="15">
      <c r="A6091" s="108" t="s">
        <v>1189</v>
      </c>
      <c r="B6091" s="109">
        <v>40063</v>
      </c>
      <c r="C6091" s="110">
        <v>2009</v>
      </c>
      <c r="D6091" s="111" t="s">
        <v>230</v>
      </c>
      <c r="E6091" s="111">
        <v>1</v>
      </c>
      <c r="F6091" s="111">
        <v>7</v>
      </c>
      <c r="G6091" s="111" t="s">
        <v>1342</v>
      </c>
      <c r="H6091" s="112">
        <v>40327</v>
      </c>
    </row>
    <row r="6092" spans="1:8" ht="15">
      <c r="A6092" s="108" t="s">
        <v>1189</v>
      </c>
      <c r="B6092" s="109">
        <v>40064</v>
      </c>
      <c r="C6092" s="110">
        <v>2009</v>
      </c>
      <c r="D6092" s="111" t="s">
        <v>230</v>
      </c>
      <c r="E6092" s="111">
        <v>2</v>
      </c>
      <c r="F6092" s="111">
        <v>8</v>
      </c>
      <c r="G6092" s="111" t="s">
        <v>278</v>
      </c>
      <c r="H6092" s="112">
        <v>60440</v>
      </c>
    </row>
    <row r="6093" spans="1:8" ht="15">
      <c r="A6093" s="108" t="s">
        <v>1189</v>
      </c>
      <c r="B6093" s="109">
        <v>40065</v>
      </c>
      <c r="C6093" s="110">
        <v>2009</v>
      </c>
      <c r="D6093" s="111" t="s">
        <v>230</v>
      </c>
      <c r="E6093" s="111">
        <v>2</v>
      </c>
      <c r="F6093" s="111">
        <v>9</v>
      </c>
      <c r="G6093" s="111" t="s">
        <v>279</v>
      </c>
      <c r="H6093" s="112">
        <v>36451</v>
      </c>
    </row>
    <row r="6094" spans="1:8" ht="15">
      <c r="A6094" s="108" t="s">
        <v>1189</v>
      </c>
      <c r="B6094" s="109">
        <v>40066</v>
      </c>
      <c r="C6094" s="110">
        <v>2009</v>
      </c>
      <c r="D6094" s="111" t="s">
        <v>230</v>
      </c>
      <c r="E6094" s="111">
        <v>2</v>
      </c>
      <c r="F6094" s="111">
        <v>10</v>
      </c>
      <c r="G6094" s="111" t="s">
        <v>280</v>
      </c>
      <c r="H6094" s="112">
        <v>47733</v>
      </c>
    </row>
    <row r="6095" spans="1:8" ht="15">
      <c r="A6095" s="108" t="s">
        <v>1189</v>
      </c>
      <c r="B6095" s="109">
        <v>40067</v>
      </c>
      <c r="C6095" s="110">
        <v>2009</v>
      </c>
      <c r="D6095" s="111" t="s">
        <v>230</v>
      </c>
      <c r="E6095" s="111">
        <v>2</v>
      </c>
      <c r="F6095" s="111">
        <v>11</v>
      </c>
      <c r="G6095" s="111" t="s">
        <v>281</v>
      </c>
      <c r="H6095" s="112">
        <v>66908</v>
      </c>
    </row>
    <row r="6096" spans="1:8" ht="15">
      <c r="A6096" s="108" t="s">
        <v>1189</v>
      </c>
      <c r="B6096" s="109">
        <v>40068</v>
      </c>
      <c r="C6096" s="110">
        <v>2009</v>
      </c>
      <c r="D6096" s="111" t="s">
        <v>230</v>
      </c>
      <c r="E6096" s="111">
        <v>2</v>
      </c>
      <c r="F6096" s="111">
        <v>12</v>
      </c>
      <c r="G6096" s="111" t="s">
        <v>282</v>
      </c>
      <c r="H6096" s="112">
        <v>39692</v>
      </c>
    </row>
    <row r="6097" spans="1:8" ht="15">
      <c r="A6097" s="108" t="s">
        <v>1189</v>
      </c>
      <c r="B6097" s="109">
        <v>40069</v>
      </c>
      <c r="C6097" s="110">
        <v>2009</v>
      </c>
      <c r="D6097" s="111" t="s">
        <v>230</v>
      </c>
      <c r="E6097" s="111">
        <v>2</v>
      </c>
      <c r="F6097" s="111">
        <v>13</v>
      </c>
      <c r="G6097" s="111" t="s">
        <v>1343</v>
      </c>
      <c r="H6097" s="112">
        <v>65221</v>
      </c>
    </row>
    <row r="6098" spans="1:8" ht="15">
      <c r="A6098" s="108" t="s">
        <v>1189</v>
      </c>
      <c r="B6098" s="109">
        <v>40070</v>
      </c>
      <c r="C6098" s="110">
        <v>2009</v>
      </c>
      <c r="D6098" s="111" t="s">
        <v>230</v>
      </c>
      <c r="E6098" s="111">
        <v>2</v>
      </c>
      <c r="F6098" s="111">
        <v>14</v>
      </c>
      <c r="G6098" s="111" t="s">
        <v>1342</v>
      </c>
      <c r="H6098" s="112">
        <v>30828</v>
      </c>
    </row>
    <row r="6099" spans="1:8" ht="15">
      <c r="A6099" s="108" t="s">
        <v>1189</v>
      </c>
      <c r="B6099" s="109">
        <v>40071</v>
      </c>
      <c r="C6099" s="110">
        <v>2009</v>
      </c>
      <c r="D6099" s="111" t="s">
        <v>230</v>
      </c>
      <c r="E6099" s="111">
        <v>3</v>
      </c>
      <c r="F6099" s="111">
        <v>15</v>
      </c>
      <c r="G6099" s="111" t="s">
        <v>278</v>
      </c>
      <c r="H6099" s="112">
        <v>41918</v>
      </c>
    </row>
    <row r="6100" spans="1:8" ht="15">
      <c r="A6100" s="108" t="s">
        <v>1189</v>
      </c>
      <c r="B6100" s="109">
        <v>40072</v>
      </c>
      <c r="C6100" s="110">
        <v>2009</v>
      </c>
      <c r="D6100" s="111" t="s">
        <v>230</v>
      </c>
      <c r="E6100" s="111">
        <v>3</v>
      </c>
      <c r="F6100" s="111">
        <v>16</v>
      </c>
      <c r="G6100" s="111" t="s">
        <v>279</v>
      </c>
      <c r="H6100" s="112">
        <v>34233</v>
      </c>
    </row>
    <row r="6101" spans="1:8" ht="15">
      <c r="A6101" s="108" t="s">
        <v>1189</v>
      </c>
      <c r="B6101" s="109">
        <v>40073</v>
      </c>
      <c r="C6101" s="110">
        <v>2009</v>
      </c>
      <c r="D6101" s="111" t="s">
        <v>230</v>
      </c>
      <c r="E6101" s="111">
        <v>3</v>
      </c>
      <c r="F6101" s="111">
        <v>17</v>
      </c>
      <c r="G6101" s="111" t="s">
        <v>280</v>
      </c>
      <c r="H6101" s="112">
        <v>58427</v>
      </c>
    </row>
    <row r="6102" spans="1:8" ht="15">
      <c r="A6102" s="108" t="s">
        <v>1189</v>
      </c>
      <c r="B6102" s="109">
        <v>40074</v>
      </c>
      <c r="C6102" s="110">
        <v>2009</v>
      </c>
      <c r="D6102" s="111" t="s">
        <v>230</v>
      </c>
      <c r="E6102" s="111">
        <v>3</v>
      </c>
      <c r="F6102" s="111">
        <v>18</v>
      </c>
      <c r="G6102" s="111" t="s">
        <v>281</v>
      </c>
      <c r="H6102" s="112">
        <v>87475</v>
      </c>
    </row>
    <row r="6103" spans="1:8" ht="15">
      <c r="A6103" s="108" t="s">
        <v>1189</v>
      </c>
      <c r="B6103" s="109">
        <v>40075</v>
      </c>
      <c r="C6103" s="110">
        <v>2009</v>
      </c>
      <c r="D6103" s="111" t="s">
        <v>230</v>
      </c>
      <c r="E6103" s="111">
        <v>3</v>
      </c>
      <c r="F6103" s="111">
        <v>19</v>
      </c>
      <c r="G6103" s="111" t="s">
        <v>282</v>
      </c>
      <c r="H6103" s="112">
        <v>31887</v>
      </c>
    </row>
    <row r="6104" spans="1:8" ht="15">
      <c r="A6104" s="108" t="s">
        <v>1189</v>
      </c>
      <c r="B6104" s="109">
        <v>40076</v>
      </c>
      <c r="C6104" s="110">
        <v>2009</v>
      </c>
      <c r="D6104" s="111" t="s">
        <v>230</v>
      </c>
      <c r="E6104" s="111">
        <v>3</v>
      </c>
      <c r="F6104" s="111">
        <v>20</v>
      </c>
      <c r="G6104" s="111" t="s">
        <v>1343</v>
      </c>
      <c r="H6104" s="112">
        <v>18520</v>
      </c>
    </row>
    <row r="6105" spans="1:8" ht="15">
      <c r="A6105" s="108" t="s">
        <v>1189</v>
      </c>
      <c r="B6105" s="109">
        <v>40077</v>
      </c>
      <c r="C6105" s="110">
        <v>2009</v>
      </c>
      <c r="D6105" s="111" t="s">
        <v>230</v>
      </c>
      <c r="E6105" s="111">
        <v>3</v>
      </c>
      <c r="F6105" s="111">
        <v>21</v>
      </c>
      <c r="G6105" s="111" t="s">
        <v>1342</v>
      </c>
      <c r="H6105" s="112">
        <v>78743</v>
      </c>
    </row>
    <row r="6106" spans="1:8" ht="15">
      <c r="A6106" s="108" t="s">
        <v>1189</v>
      </c>
      <c r="B6106" s="109">
        <v>40078</v>
      </c>
      <c r="C6106" s="110">
        <v>2009</v>
      </c>
      <c r="D6106" s="111" t="s">
        <v>230</v>
      </c>
      <c r="E6106" s="111">
        <v>4</v>
      </c>
      <c r="F6106" s="111">
        <v>22</v>
      </c>
      <c r="G6106" s="111" t="s">
        <v>278</v>
      </c>
      <c r="H6106" s="112">
        <v>24506</v>
      </c>
    </row>
    <row r="6107" spans="1:8" ht="15">
      <c r="A6107" s="108" t="s">
        <v>1189</v>
      </c>
      <c r="B6107" s="109">
        <v>40079</v>
      </c>
      <c r="C6107" s="110">
        <v>2009</v>
      </c>
      <c r="D6107" s="111" t="s">
        <v>230</v>
      </c>
      <c r="E6107" s="111">
        <v>4</v>
      </c>
      <c r="F6107" s="111">
        <v>23</v>
      </c>
      <c r="G6107" s="111" t="s">
        <v>279</v>
      </c>
      <c r="H6107" s="112">
        <v>54431</v>
      </c>
    </row>
    <row r="6108" spans="1:8" ht="15">
      <c r="A6108" s="108" t="s">
        <v>1189</v>
      </c>
      <c r="B6108" s="109">
        <v>40080</v>
      </c>
      <c r="C6108" s="110">
        <v>2009</v>
      </c>
      <c r="D6108" s="111" t="s">
        <v>230</v>
      </c>
      <c r="E6108" s="111">
        <v>4</v>
      </c>
      <c r="F6108" s="111">
        <v>24</v>
      </c>
      <c r="G6108" s="111" t="s">
        <v>280</v>
      </c>
      <c r="H6108" s="112">
        <v>56936</v>
      </c>
    </row>
    <row r="6109" spans="1:8" ht="15">
      <c r="A6109" s="108" t="s">
        <v>1189</v>
      </c>
      <c r="B6109" s="109">
        <v>40081</v>
      </c>
      <c r="C6109" s="110">
        <v>2009</v>
      </c>
      <c r="D6109" s="111" t="s">
        <v>230</v>
      </c>
      <c r="E6109" s="111">
        <v>4</v>
      </c>
      <c r="F6109" s="111">
        <v>25</v>
      </c>
      <c r="G6109" s="111" t="s">
        <v>281</v>
      </c>
      <c r="H6109" s="112">
        <v>31530</v>
      </c>
    </row>
    <row r="6110" spans="1:8" ht="15">
      <c r="A6110" s="108" t="s">
        <v>1189</v>
      </c>
      <c r="B6110" s="109">
        <v>40082</v>
      </c>
      <c r="C6110" s="110">
        <v>2009</v>
      </c>
      <c r="D6110" s="111" t="s">
        <v>230</v>
      </c>
      <c r="E6110" s="111">
        <v>4</v>
      </c>
      <c r="F6110" s="111">
        <v>26</v>
      </c>
      <c r="G6110" s="111" t="s">
        <v>282</v>
      </c>
      <c r="H6110" s="112">
        <v>88029</v>
      </c>
    </row>
    <row r="6111" spans="1:8" ht="15">
      <c r="A6111" s="108" t="s">
        <v>1189</v>
      </c>
      <c r="B6111" s="109">
        <v>40083</v>
      </c>
      <c r="C6111" s="110">
        <v>2009</v>
      </c>
      <c r="D6111" s="111" t="s">
        <v>230</v>
      </c>
      <c r="E6111" s="111">
        <v>4</v>
      </c>
      <c r="F6111" s="111">
        <v>27</v>
      </c>
      <c r="G6111" s="111" t="s">
        <v>1343</v>
      </c>
      <c r="H6111" s="112">
        <v>24221</v>
      </c>
    </row>
    <row r="6112" spans="1:8" ht="15">
      <c r="A6112" s="108" t="s">
        <v>1189</v>
      </c>
      <c r="B6112" s="109">
        <v>40084</v>
      </c>
      <c r="C6112" s="110">
        <v>2009</v>
      </c>
      <c r="D6112" s="111" t="s">
        <v>230</v>
      </c>
      <c r="E6112" s="111">
        <v>4</v>
      </c>
      <c r="F6112" s="111">
        <v>28</v>
      </c>
      <c r="G6112" s="111" t="s">
        <v>1342</v>
      </c>
      <c r="H6112" s="112">
        <v>70965</v>
      </c>
    </row>
    <row r="6113" spans="1:8" ht="15">
      <c r="A6113" s="108" t="s">
        <v>1189</v>
      </c>
      <c r="B6113" s="109">
        <v>40085</v>
      </c>
      <c r="C6113" s="110">
        <v>2009</v>
      </c>
      <c r="D6113" s="111" t="s">
        <v>230</v>
      </c>
      <c r="E6113" s="111">
        <v>5</v>
      </c>
      <c r="F6113" s="111">
        <v>29</v>
      </c>
      <c r="G6113" s="111" t="s">
        <v>278</v>
      </c>
      <c r="H6113" s="112">
        <v>45388</v>
      </c>
    </row>
    <row r="6114" spans="1:8" ht="15">
      <c r="A6114" s="108" t="s">
        <v>1189</v>
      </c>
      <c r="B6114" s="109">
        <v>40086</v>
      </c>
      <c r="C6114" s="110">
        <v>2009</v>
      </c>
      <c r="D6114" s="111" t="s">
        <v>230</v>
      </c>
      <c r="E6114" s="111">
        <v>5</v>
      </c>
      <c r="F6114" s="111">
        <v>30</v>
      </c>
      <c r="G6114" s="111" t="s">
        <v>279</v>
      </c>
      <c r="H6114" s="112">
        <v>72186</v>
      </c>
    </row>
    <row r="6115" spans="1:8" ht="15">
      <c r="A6115" s="108" t="s">
        <v>1189</v>
      </c>
      <c r="B6115" s="109">
        <v>40087</v>
      </c>
      <c r="C6115" s="110">
        <v>2009</v>
      </c>
      <c r="D6115" s="111" t="s">
        <v>231</v>
      </c>
      <c r="E6115" s="111">
        <v>1</v>
      </c>
      <c r="F6115" s="111">
        <v>1</v>
      </c>
      <c r="G6115" s="111" t="s">
        <v>280</v>
      </c>
      <c r="H6115" s="112">
        <v>30084</v>
      </c>
    </row>
    <row r="6116" spans="1:8" ht="15">
      <c r="A6116" s="108" t="s">
        <v>1189</v>
      </c>
      <c r="B6116" s="109">
        <v>40088</v>
      </c>
      <c r="C6116" s="110">
        <v>2009</v>
      </c>
      <c r="D6116" s="111" t="s">
        <v>231</v>
      </c>
      <c r="E6116" s="111">
        <v>1</v>
      </c>
      <c r="F6116" s="111">
        <v>2</v>
      </c>
      <c r="G6116" s="111" t="s">
        <v>281</v>
      </c>
      <c r="H6116" s="112">
        <v>57612</v>
      </c>
    </row>
    <row r="6117" spans="1:8" ht="15">
      <c r="A6117" s="108" t="s">
        <v>1189</v>
      </c>
      <c r="B6117" s="109">
        <v>40089</v>
      </c>
      <c r="C6117" s="110">
        <v>2009</v>
      </c>
      <c r="D6117" s="111" t="s">
        <v>231</v>
      </c>
      <c r="E6117" s="111">
        <v>1</v>
      </c>
      <c r="F6117" s="111">
        <v>3</v>
      </c>
      <c r="G6117" s="111" t="s">
        <v>282</v>
      </c>
      <c r="H6117" s="112">
        <v>18847</v>
      </c>
    </row>
    <row r="6118" spans="1:8" ht="15">
      <c r="A6118" s="108" t="s">
        <v>1189</v>
      </c>
      <c r="B6118" s="109">
        <v>40090</v>
      </c>
      <c r="C6118" s="110">
        <v>2009</v>
      </c>
      <c r="D6118" s="111" t="s">
        <v>231</v>
      </c>
      <c r="E6118" s="111">
        <v>1</v>
      </c>
      <c r="F6118" s="111">
        <v>4</v>
      </c>
      <c r="G6118" s="111" t="s">
        <v>1343</v>
      </c>
      <c r="H6118" s="112">
        <v>51731</v>
      </c>
    </row>
    <row r="6119" spans="1:8" ht="15">
      <c r="A6119" s="108" t="s">
        <v>1189</v>
      </c>
      <c r="B6119" s="109">
        <v>40091</v>
      </c>
      <c r="C6119" s="110">
        <v>2009</v>
      </c>
      <c r="D6119" s="111" t="s">
        <v>231</v>
      </c>
      <c r="E6119" s="111">
        <v>1</v>
      </c>
      <c r="F6119" s="111">
        <v>5</v>
      </c>
      <c r="G6119" s="111" t="s">
        <v>1342</v>
      </c>
      <c r="H6119" s="112">
        <v>20715</v>
      </c>
    </row>
    <row r="6120" spans="1:8" ht="15">
      <c r="A6120" s="108" t="s">
        <v>1189</v>
      </c>
      <c r="B6120" s="109">
        <v>40092</v>
      </c>
      <c r="C6120" s="110">
        <v>2009</v>
      </c>
      <c r="D6120" s="111" t="s">
        <v>231</v>
      </c>
      <c r="E6120" s="111">
        <v>1</v>
      </c>
      <c r="F6120" s="111">
        <v>6</v>
      </c>
      <c r="G6120" s="111" t="s">
        <v>278</v>
      </c>
      <c r="H6120" s="112">
        <v>37606</v>
      </c>
    </row>
    <row r="6121" spans="1:8" ht="15">
      <c r="A6121" s="108" t="s">
        <v>1189</v>
      </c>
      <c r="B6121" s="109">
        <v>40093</v>
      </c>
      <c r="C6121" s="110">
        <v>2009</v>
      </c>
      <c r="D6121" s="111" t="s">
        <v>231</v>
      </c>
      <c r="E6121" s="111">
        <v>1</v>
      </c>
      <c r="F6121" s="111">
        <v>7</v>
      </c>
      <c r="G6121" s="111" t="s">
        <v>279</v>
      </c>
      <c r="H6121" s="112">
        <v>83274</v>
      </c>
    </row>
    <row r="6122" spans="1:8" ht="15">
      <c r="A6122" s="108" t="s">
        <v>1189</v>
      </c>
      <c r="B6122" s="109">
        <v>40094</v>
      </c>
      <c r="C6122" s="110">
        <v>2009</v>
      </c>
      <c r="D6122" s="111" t="s">
        <v>231</v>
      </c>
      <c r="E6122" s="111">
        <v>2</v>
      </c>
      <c r="F6122" s="111">
        <v>8</v>
      </c>
      <c r="G6122" s="111" t="s">
        <v>280</v>
      </c>
      <c r="H6122" s="112">
        <v>66463</v>
      </c>
    </row>
    <row r="6123" spans="1:8" ht="15">
      <c r="A6123" s="108" t="s">
        <v>1189</v>
      </c>
      <c r="B6123" s="109">
        <v>40095</v>
      </c>
      <c r="C6123" s="110">
        <v>2009</v>
      </c>
      <c r="D6123" s="111" t="s">
        <v>231</v>
      </c>
      <c r="E6123" s="111">
        <v>2</v>
      </c>
      <c r="F6123" s="111">
        <v>9</v>
      </c>
      <c r="G6123" s="111" t="s">
        <v>281</v>
      </c>
      <c r="H6123" s="112">
        <v>54026</v>
      </c>
    </row>
    <row r="6124" spans="1:8" ht="15">
      <c r="A6124" s="108" t="s">
        <v>1189</v>
      </c>
      <c r="B6124" s="109">
        <v>40096</v>
      </c>
      <c r="C6124" s="110">
        <v>2009</v>
      </c>
      <c r="D6124" s="111" t="s">
        <v>231</v>
      </c>
      <c r="E6124" s="111">
        <v>2</v>
      </c>
      <c r="F6124" s="111">
        <v>10</v>
      </c>
      <c r="G6124" s="111" t="s">
        <v>282</v>
      </c>
      <c r="H6124" s="112">
        <v>17234</v>
      </c>
    </row>
    <row r="6125" spans="1:8" ht="15">
      <c r="A6125" s="108" t="s">
        <v>1189</v>
      </c>
      <c r="B6125" s="109">
        <v>40097</v>
      </c>
      <c r="C6125" s="110">
        <v>2009</v>
      </c>
      <c r="D6125" s="111" t="s">
        <v>231</v>
      </c>
      <c r="E6125" s="111">
        <v>2</v>
      </c>
      <c r="F6125" s="111">
        <v>11</v>
      </c>
      <c r="G6125" s="111" t="s">
        <v>1343</v>
      </c>
      <c r="H6125" s="112">
        <v>70610</v>
      </c>
    </row>
    <row r="6126" spans="1:8" ht="15">
      <c r="A6126" s="108" t="s">
        <v>1189</v>
      </c>
      <c r="B6126" s="109">
        <v>40098</v>
      </c>
      <c r="C6126" s="110">
        <v>2009</v>
      </c>
      <c r="D6126" s="111" t="s">
        <v>231</v>
      </c>
      <c r="E6126" s="111">
        <v>2</v>
      </c>
      <c r="F6126" s="111">
        <v>12</v>
      </c>
      <c r="G6126" s="111" t="s">
        <v>1342</v>
      </c>
      <c r="H6126" s="112">
        <v>47117</v>
      </c>
    </row>
    <row r="6127" spans="1:8" ht="15">
      <c r="A6127" s="108" t="s">
        <v>1189</v>
      </c>
      <c r="B6127" s="109">
        <v>40099</v>
      </c>
      <c r="C6127" s="110">
        <v>2009</v>
      </c>
      <c r="D6127" s="111" t="s">
        <v>231</v>
      </c>
      <c r="E6127" s="111">
        <v>2</v>
      </c>
      <c r="F6127" s="111">
        <v>13</v>
      </c>
      <c r="G6127" s="111" t="s">
        <v>278</v>
      </c>
      <c r="H6127" s="112">
        <v>47206</v>
      </c>
    </row>
    <row r="6128" spans="1:8" ht="15">
      <c r="A6128" s="108" t="s">
        <v>1189</v>
      </c>
      <c r="B6128" s="109">
        <v>40100</v>
      </c>
      <c r="C6128" s="110">
        <v>2009</v>
      </c>
      <c r="D6128" s="111" t="s">
        <v>231</v>
      </c>
      <c r="E6128" s="111">
        <v>2</v>
      </c>
      <c r="F6128" s="111">
        <v>14</v>
      </c>
      <c r="G6128" s="111" t="s">
        <v>279</v>
      </c>
      <c r="H6128" s="112">
        <v>73680</v>
      </c>
    </row>
    <row r="6129" spans="1:8" ht="15">
      <c r="A6129" s="108" t="s">
        <v>1189</v>
      </c>
      <c r="B6129" s="109">
        <v>40101</v>
      </c>
      <c r="C6129" s="110">
        <v>2009</v>
      </c>
      <c r="D6129" s="111" t="s">
        <v>231</v>
      </c>
      <c r="E6129" s="111">
        <v>3</v>
      </c>
      <c r="F6129" s="111">
        <v>15</v>
      </c>
      <c r="G6129" s="111" t="s">
        <v>280</v>
      </c>
      <c r="H6129" s="112">
        <v>15597</v>
      </c>
    </row>
    <row r="6130" spans="1:8" ht="15">
      <c r="A6130" s="108" t="s">
        <v>1189</v>
      </c>
      <c r="B6130" s="109">
        <v>40102</v>
      </c>
      <c r="C6130" s="110">
        <v>2009</v>
      </c>
      <c r="D6130" s="111" t="s">
        <v>231</v>
      </c>
      <c r="E6130" s="111">
        <v>3</v>
      </c>
      <c r="F6130" s="111">
        <v>16</v>
      </c>
      <c r="G6130" s="111" t="s">
        <v>281</v>
      </c>
      <c r="H6130" s="112">
        <v>57031</v>
      </c>
    </row>
    <row r="6131" spans="1:8" ht="15">
      <c r="A6131" s="108" t="s">
        <v>1189</v>
      </c>
      <c r="B6131" s="109">
        <v>40103</v>
      </c>
      <c r="C6131" s="110">
        <v>2009</v>
      </c>
      <c r="D6131" s="111" t="s">
        <v>231</v>
      </c>
      <c r="E6131" s="111">
        <v>3</v>
      </c>
      <c r="F6131" s="111">
        <v>17</v>
      </c>
      <c r="G6131" s="111" t="s">
        <v>282</v>
      </c>
      <c r="H6131" s="112">
        <v>15037</v>
      </c>
    </row>
    <row r="6132" spans="1:8" ht="15">
      <c r="A6132" s="108" t="s">
        <v>1189</v>
      </c>
      <c r="B6132" s="109">
        <v>40104</v>
      </c>
      <c r="C6132" s="110">
        <v>2009</v>
      </c>
      <c r="D6132" s="111" t="s">
        <v>231</v>
      </c>
      <c r="E6132" s="111">
        <v>3</v>
      </c>
      <c r="F6132" s="111">
        <v>18</v>
      </c>
      <c r="G6132" s="111" t="s">
        <v>1343</v>
      </c>
      <c r="H6132" s="112">
        <v>20940</v>
      </c>
    </row>
    <row r="6133" spans="1:8" ht="15">
      <c r="A6133" s="108" t="s">
        <v>1189</v>
      </c>
      <c r="B6133" s="109">
        <v>40105</v>
      </c>
      <c r="C6133" s="110">
        <v>2009</v>
      </c>
      <c r="D6133" s="111" t="s">
        <v>231</v>
      </c>
      <c r="E6133" s="111">
        <v>3</v>
      </c>
      <c r="F6133" s="111">
        <v>19</v>
      </c>
      <c r="G6133" s="111" t="s">
        <v>1342</v>
      </c>
      <c r="H6133" s="112">
        <v>22675</v>
      </c>
    </row>
    <row r="6134" spans="1:8" ht="15">
      <c r="A6134" s="108" t="s">
        <v>1189</v>
      </c>
      <c r="B6134" s="109">
        <v>40106</v>
      </c>
      <c r="C6134" s="110">
        <v>2009</v>
      </c>
      <c r="D6134" s="111" t="s">
        <v>231</v>
      </c>
      <c r="E6134" s="111">
        <v>3</v>
      </c>
      <c r="F6134" s="111">
        <v>20</v>
      </c>
      <c r="G6134" s="111" t="s">
        <v>278</v>
      </c>
      <c r="H6134" s="112">
        <v>78411</v>
      </c>
    </row>
    <row r="6135" spans="1:8" ht="15">
      <c r="A6135" s="108" t="s">
        <v>1189</v>
      </c>
      <c r="B6135" s="109">
        <v>40107</v>
      </c>
      <c r="C6135" s="110">
        <v>2009</v>
      </c>
      <c r="D6135" s="111" t="s">
        <v>231</v>
      </c>
      <c r="E6135" s="111">
        <v>3</v>
      </c>
      <c r="F6135" s="111">
        <v>21</v>
      </c>
      <c r="G6135" s="111" t="s">
        <v>279</v>
      </c>
      <c r="H6135" s="112">
        <v>54934</v>
      </c>
    </row>
    <row r="6136" spans="1:8" ht="15">
      <c r="A6136" s="108" t="s">
        <v>1189</v>
      </c>
      <c r="B6136" s="109">
        <v>40108</v>
      </c>
      <c r="C6136" s="110">
        <v>2009</v>
      </c>
      <c r="D6136" s="111" t="s">
        <v>231</v>
      </c>
      <c r="E6136" s="111">
        <v>4</v>
      </c>
      <c r="F6136" s="111">
        <v>22</v>
      </c>
      <c r="G6136" s="111" t="s">
        <v>280</v>
      </c>
      <c r="H6136" s="112">
        <v>74058</v>
      </c>
    </row>
    <row r="6137" spans="1:8" ht="15">
      <c r="A6137" s="108" t="s">
        <v>1189</v>
      </c>
      <c r="B6137" s="109">
        <v>40109</v>
      </c>
      <c r="C6137" s="110">
        <v>2009</v>
      </c>
      <c r="D6137" s="111" t="s">
        <v>231</v>
      </c>
      <c r="E6137" s="111">
        <v>4</v>
      </c>
      <c r="F6137" s="111">
        <v>23</v>
      </c>
      <c r="G6137" s="111" t="s">
        <v>281</v>
      </c>
      <c r="H6137" s="112">
        <v>38560</v>
      </c>
    </row>
    <row r="6138" spans="1:8" ht="15">
      <c r="A6138" s="108" t="s">
        <v>1189</v>
      </c>
      <c r="B6138" s="109">
        <v>40110</v>
      </c>
      <c r="C6138" s="110">
        <v>2009</v>
      </c>
      <c r="D6138" s="111" t="s">
        <v>231</v>
      </c>
      <c r="E6138" s="111">
        <v>4</v>
      </c>
      <c r="F6138" s="111">
        <v>24</v>
      </c>
      <c r="G6138" s="111" t="s">
        <v>282</v>
      </c>
      <c r="H6138" s="112">
        <v>86073</v>
      </c>
    </row>
    <row r="6139" spans="1:8" ht="15">
      <c r="A6139" s="108" t="s">
        <v>1189</v>
      </c>
      <c r="B6139" s="109">
        <v>40111</v>
      </c>
      <c r="C6139" s="110">
        <v>2009</v>
      </c>
      <c r="D6139" s="111" t="s">
        <v>231</v>
      </c>
      <c r="E6139" s="111">
        <v>4</v>
      </c>
      <c r="F6139" s="111">
        <v>25</v>
      </c>
      <c r="G6139" s="111" t="s">
        <v>1343</v>
      </c>
      <c r="H6139" s="112">
        <v>69550</v>
      </c>
    </row>
    <row r="6140" spans="1:8" ht="15">
      <c r="A6140" s="108" t="s">
        <v>1189</v>
      </c>
      <c r="B6140" s="109">
        <v>40112</v>
      </c>
      <c r="C6140" s="110">
        <v>2009</v>
      </c>
      <c r="D6140" s="111" t="s">
        <v>231</v>
      </c>
      <c r="E6140" s="111">
        <v>4</v>
      </c>
      <c r="F6140" s="111">
        <v>26</v>
      </c>
      <c r="G6140" s="111" t="s">
        <v>1342</v>
      </c>
      <c r="H6140" s="112">
        <v>36639</v>
      </c>
    </row>
    <row r="6141" spans="1:8" ht="15">
      <c r="A6141" s="108" t="s">
        <v>1189</v>
      </c>
      <c r="B6141" s="109">
        <v>40113</v>
      </c>
      <c r="C6141" s="110">
        <v>2009</v>
      </c>
      <c r="D6141" s="111" t="s">
        <v>231</v>
      </c>
      <c r="E6141" s="111">
        <v>4</v>
      </c>
      <c r="F6141" s="111">
        <v>27</v>
      </c>
      <c r="G6141" s="111" t="s">
        <v>278</v>
      </c>
      <c r="H6141" s="112">
        <v>30395</v>
      </c>
    </row>
    <row r="6142" spans="1:8" ht="15">
      <c r="A6142" s="108" t="s">
        <v>1189</v>
      </c>
      <c r="B6142" s="109">
        <v>40114</v>
      </c>
      <c r="C6142" s="110">
        <v>2009</v>
      </c>
      <c r="D6142" s="111" t="s">
        <v>231</v>
      </c>
      <c r="E6142" s="111">
        <v>4</v>
      </c>
      <c r="F6142" s="111">
        <v>28</v>
      </c>
      <c r="G6142" s="111" t="s">
        <v>279</v>
      </c>
      <c r="H6142" s="112">
        <v>32262</v>
      </c>
    </row>
    <row r="6143" spans="1:8" ht="15">
      <c r="A6143" s="108" t="s">
        <v>1189</v>
      </c>
      <c r="B6143" s="109">
        <v>40115</v>
      </c>
      <c r="C6143" s="110">
        <v>2009</v>
      </c>
      <c r="D6143" s="111" t="s">
        <v>231</v>
      </c>
      <c r="E6143" s="111">
        <v>5</v>
      </c>
      <c r="F6143" s="111">
        <v>29</v>
      </c>
      <c r="G6143" s="111" t="s">
        <v>280</v>
      </c>
      <c r="H6143" s="112">
        <v>26872</v>
      </c>
    </row>
    <row r="6144" spans="1:8" ht="15">
      <c r="A6144" s="108" t="s">
        <v>1189</v>
      </c>
      <c r="B6144" s="109">
        <v>40116</v>
      </c>
      <c r="C6144" s="110">
        <v>2009</v>
      </c>
      <c r="D6144" s="111" t="s">
        <v>231</v>
      </c>
      <c r="E6144" s="111">
        <v>5</v>
      </c>
      <c r="F6144" s="111">
        <v>30</v>
      </c>
      <c r="G6144" s="111" t="s">
        <v>281</v>
      </c>
      <c r="H6144" s="112">
        <v>71680</v>
      </c>
    </row>
    <row r="6145" spans="1:8" ht="15">
      <c r="A6145" s="108" t="s">
        <v>1189</v>
      </c>
      <c r="B6145" s="109">
        <v>40117</v>
      </c>
      <c r="C6145" s="110">
        <v>2009</v>
      </c>
      <c r="D6145" s="111" t="s">
        <v>231</v>
      </c>
      <c r="E6145" s="111">
        <v>5</v>
      </c>
      <c r="F6145" s="111">
        <v>31</v>
      </c>
      <c r="G6145" s="111" t="s">
        <v>282</v>
      </c>
      <c r="H6145" s="112">
        <v>20147</v>
      </c>
    </row>
    <row r="6146" spans="1:8" ht="15">
      <c r="A6146" s="108" t="s">
        <v>1189</v>
      </c>
      <c r="B6146" s="109">
        <v>40118</v>
      </c>
      <c r="C6146" s="110">
        <v>2009</v>
      </c>
      <c r="D6146" s="111" t="s">
        <v>232</v>
      </c>
      <c r="E6146" s="111">
        <v>1</v>
      </c>
      <c r="F6146" s="111">
        <v>1</v>
      </c>
      <c r="G6146" s="111" t="s">
        <v>1343</v>
      </c>
      <c r="H6146" s="112">
        <v>150758</v>
      </c>
    </row>
    <row r="6147" spans="1:8" ht="15">
      <c r="A6147" s="108" t="s">
        <v>1189</v>
      </c>
      <c r="B6147" s="109">
        <v>40119</v>
      </c>
      <c r="C6147" s="110">
        <v>2009</v>
      </c>
      <c r="D6147" s="111" t="s">
        <v>232</v>
      </c>
      <c r="E6147" s="111">
        <v>1</v>
      </c>
      <c r="F6147" s="111">
        <v>2</v>
      </c>
      <c r="G6147" s="111" t="s">
        <v>1342</v>
      </c>
      <c r="H6147" s="112">
        <v>83922</v>
      </c>
    </row>
    <row r="6148" spans="1:8" ht="15">
      <c r="A6148" s="108" t="s">
        <v>1189</v>
      </c>
      <c r="B6148" s="109">
        <v>40120</v>
      </c>
      <c r="C6148" s="110">
        <v>2009</v>
      </c>
      <c r="D6148" s="111" t="s">
        <v>232</v>
      </c>
      <c r="E6148" s="111">
        <v>1</v>
      </c>
      <c r="F6148" s="111">
        <v>3</v>
      </c>
      <c r="G6148" s="111" t="s">
        <v>278</v>
      </c>
      <c r="H6148" s="112">
        <v>107828</v>
      </c>
    </row>
    <row r="6149" spans="1:8" ht="15">
      <c r="A6149" s="108" t="s">
        <v>1189</v>
      </c>
      <c r="B6149" s="109">
        <v>40121</v>
      </c>
      <c r="C6149" s="110">
        <v>2009</v>
      </c>
      <c r="D6149" s="111" t="s">
        <v>232</v>
      </c>
      <c r="E6149" s="111">
        <v>1</v>
      </c>
      <c r="F6149" s="111">
        <v>4</v>
      </c>
      <c r="G6149" s="111" t="s">
        <v>279</v>
      </c>
      <c r="H6149" s="112">
        <v>95549</v>
      </c>
    </row>
    <row r="6150" spans="1:8" ht="15">
      <c r="A6150" s="108" t="s">
        <v>1189</v>
      </c>
      <c r="B6150" s="109">
        <v>40122</v>
      </c>
      <c r="C6150" s="110">
        <v>2009</v>
      </c>
      <c r="D6150" s="111" t="s">
        <v>232</v>
      </c>
      <c r="E6150" s="111">
        <v>1</v>
      </c>
      <c r="F6150" s="111">
        <v>5</v>
      </c>
      <c r="G6150" s="111" t="s">
        <v>280</v>
      </c>
      <c r="H6150" s="112">
        <v>56969</v>
      </c>
    </row>
    <row r="6151" spans="1:8" ht="15">
      <c r="A6151" s="108" t="s">
        <v>1189</v>
      </c>
      <c r="B6151" s="109">
        <v>40123</v>
      </c>
      <c r="C6151" s="110">
        <v>2009</v>
      </c>
      <c r="D6151" s="111" t="s">
        <v>232</v>
      </c>
      <c r="E6151" s="111">
        <v>1</v>
      </c>
      <c r="F6151" s="111">
        <v>6</v>
      </c>
      <c r="G6151" s="111" t="s">
        <v>281</v>
      </c>
      <c r="H6151" s="112">
        <v>51012</v>
      </c>
    </row>
    <row r="6152" spans="1:8" ht="15">
      <c r="A6152" s="108" t="s">
        <v>1189</v>
      </c>
      <c r="B6152" s="109">
        <v>40124</v>
      </c>
      <c r="C6152" s="110">
        <v>2009</v>
      </c>
      <c r="D6152" s="111" t="s">
        <v>232</v>
      </c>
      <c r="E6152" s="111">
        <v>1</v>
      </c>
      <c r="F6152" s="111">
        <v>7</v>
      </c>
      <c r="G6152" s="111" t="s">
        <v>282</v>
      </c>
      <c r="H6152" s="112">
        <v>74768</v>
      </c>
    </row>
    <row r="6153" spans="1:8" ht="15">
      <c r="A6153" s="108" t="s">
        <v>1189</v>
      </c>
      <c r="B6153" s="109">
        <v>40125</v>
      </c>
      <c r="C6153" s="110">
        <v>2009</v>
      </c>
      <c r="D6153" s="111" t="s">
        <v>232</v>
      </c>
      <c r="E6153" s="111">
        <v>2</v>
      </c>
      <c r="F6153" s="111">
        <v>8</v>
      </c>
      <c r="G6153" s="111" t="s">
        <v>1343</v>
      </c>
      <c r="H6153" s="112">
        <v>124780</v>
      </c>
    </row>
    <row r="6154" spans="1:8" ht="15">
      <c r="A6154" s="108" t="s">
        <v>1189</v>
      </c>
      <c r="B6154" s="109">
        <v>40126</v>
      </c>
      <c r="C6154" s="110">
        <v>2009</v>
      </c>
      <c r="D6154" s="111" t="s">
        <v>232</v>
      </c>
      <c r="E6154" s="111">
        <v>2</v>
      </c>
      <c r="F6154" s="111">
        <v>9</v>
      </c>
      <c r="G6154" s="111" t="s">
        <v>1342</v>
      </c>
      <c r="H6154" s="112">
        <v>128470</v>
      </c>
    </row>
    <row r="6155" spans="1:8" ht="15">
      <c r="A6155" s="108" t="s">
        <v>1189</v>
      </c>
      <c r="B6155" s="109">
        <v>40127</v>
      </c>
      <c r="C6155" s="110">
        <v>2009</v>
      </c>
      <c r="D6155" s="111" t="s">
        <v>232</v>
      </c>
      <c r="E6155" s="111">
        <v>2</v>
      </c>
      <c r="F6155" s="111">
        <v>10</v>
      </c>
      <c r="G6155" s="111" t="s">
        <v>278</v>
      </c>
      <c r="H6155" s="112">
        <v>88311</v>
      </c>
    </row>
    <row r="6156" spans="1:8" ht="15">
      <c r="A6156" s="108" t="s">
        <v>1189</v>
      </c>
      <c r="B6156" s="109">
        <v>40128</v>
      </c>
      <c r="C6156" s="110">
        <v>2009</v>
      </c>
      <c r="D6156" s="111" t="s">
        <v>232</v>
      </c>
      <c r="E6156" s="111">
        <v>2</v>
      </c>
      <c r="F6156" s="111">
        <v>11</v>
      </c>
      <c r="G6156" s="111" t="s">
        <v>279</v>
      </c>
      <c r="H6156" s="112">
        <v>149130</v>
      </c>
    </row>
    <row r="6157" spans="1:8" ht="15">
      <c r="A6157" s="108" t="s">
        <v>1189</v>
      </c>
      <c r="B6157" s="109">
        <v>40129</v>
      </c>
      <c r="C6157" s="110">
        <v>2009</v>
      </c>
      <c r="D6157" s="111" t="s">
        <v>232</v>
      </c>
      <c r="E6157" s="111">
        <v>2</v>
      </c>
      <c r="F6157" s="111">
        <v>12</v>
      </c>
      <c r="G6157" s="111" t="s">
        <v>280</v>
      </c>
      <c r="H6157" s="112">
        <v>83567</v>
      </c>
    </row>
    <row r="6158" spans="1:8" ht="15">
      <c r="A6158" s="108" t="s">
        <v>1189</v>
      </c>
      <c r="B6158" s="109">
        <v>40130</v>
      </c>
      <c r="C6158" s="110">
        <v>2009</v>
      </c>
      <c r="D6158" s="111" t="s">
        <v>232</v>
      </c>
      <c r="E6158" s="111">
        <v>2</v>
      </c>
      <c r="F6158" s="111">
        <v>13</v>
      </c>
      <c r="G6158" s="111" t="s">
        <v>281</v>
      </c>
      <c r="H6158" s="112">
        <v>130349</v>
      </c>
    </row>
    <row r="6159" spans="1:8" ht="15">
      <c r="A6159" s="108" t="s">
        <v>1189</v>
      </c>
      <c r="B6159" s="109">
        <v>40131</v>
      </c>
      <c r="C6159" s="110">
        <v>2009</v>
      </c>
      <c r="D6159" s="111" t="s">
        <v>232</v>
      </c>
      <c r="E6159" s="111">
        <v>2</v>
      </c>
      <c r="F6159" s="111">
        <v>14</v>
      </c>
      <c r="G6159" s="111" t="s">
        <v>282</v>
      </c>
      <c r="H6159" s="112">
        <v>72939</v>
      </c>
    </row>
    <row r="6160" spans="1:8" ht="15">
      <c r="A6160" s="108" t="s">
        <v>1189</v>
      </c>
      <c r="B6160" s="109">
        <v>40132</v>
      </c>
      <c r="C6160" s="110">
        <v>2009</v>
      </c>
      <c r="D6160" s="111" t="s">
        <v>232</v>
      </c>
      <c r="E6160" s="111">
        <v>3</v>
      </c>
      <c r="F6160" s="111">
        <v>15</v>
      </c>
      <c r="G6160" s="111" t="s">
        <v>1343</v>
      </c>
      <c r="H6160" s="112">
        <v>83794</v>
      </c>
    </row>
    <row r="6161" spans="1:8" ht="15">
      <c r="A6161" s="108" t="s">
        <v>1189</v>
      </c>
      <c r="B6161" s="109">
        <v>40133</v>
      </c>
      <c r="C6161" s="110">
        <v>2009</v>
      </c>
      <c r="D6161" s="111" t="s">
        <v>232</v>
      </c>
      <c r="E6161" s="111">
        <v>3</v>
      </c>
      <c r="F6161" s="111">
        <v>16</v>
      </c>
      <c r="G6161" s="111" t="s">
        <v>1342</v>
      </c>
      <c r="H6161" s="112">
        <v>76528</v>
      </c>
    </row>
    <row r="6162" spans="1:8" ht="15">
      <c r="A6162" s="108" t="s">
        <v>1189</v>
      </c>
      <c r="B6162" s="109">
        <v>40134</v>
      </c>
      <c r="C6162" s="110">
        <v>2009</v>
      </c>
      <c r="D6162" s="111" t="s">
        <v>232</v>
      </c>
      <c r="E6162" s="111">
        <v>3</v>
      </c>
      <c r="F6162" s="111">
        <v>17</v>
      </c>
      <c r="G6162" s="111" t="s">
        <v>278</v>
      </c>
      <c r="H6162" s="112">
        <v>155597</v>
      </c>
    </row>
    <row r="6163" spans="1:8" ht="15">
      <c r="A6163" s="108" t="s">
        <v>1189</v>
      </c>
      <c r="B6163" s="109">
        <v>40135</v>
      </c>
      <c r="C6163" s="110">
        <v>2009</v>
      </c>
      <c r="D6163" s="111" t="s">
        <v>232</v>
      </c>
      <c r="E6163" s="111">
        <v>3</v>
      </c>
      <c r="F6163" s="111">
        <v>18</v>
      </c>
      <c r="G6163" s="111" t="s">
        <v>279</v>
      </c>
      <c r="H6163" s="112">
        <v>51155</v>
      </c>
    </row>
    <row r="6164" spans="1:8" ht="15">
      <c r="A6164" s="108" t="s">
        <v>1189</v>
      </c>
      <c r="B6164" s="109">
        <v>40136</v>
      </c>
      <c r="C6164" s="110">
        <v>2009</v>
      </c>
      <c r="D6164" s="111" t="s">
        <v>232</v>
      </c>
      <c r="E6164" s="111">
        <v>3</v>
      </c>
      <c r="F6164" s="111">
        <v>19</v>
      </c>
      <c r="G6164" s="111" t="s">
        <v>280</v>
      </c>
      <c r="H6164" s="112">
        <v>66733</v>
      </c>
    </row>
    <row r="6165" spans="1:8" ht="15">
      <c r="A6165" s="108" t="s">
        <v>1189</v>
      </c>
      <c r="B6165" s="109">
        <v>40137</v>
      </c>
      <c r="C6165" s="110">
        <v>2009</v>
      </c>
      <c r="D6165" s="111" t="s">
        <v>232</v>
      </c>
      <c r="E6165" s="111">
        <v>3</v>
      </c>
      <c r="F6165" s="111">
        <v>20</v>
      </c>
      <c r="G6165" s="111" t="s">
        <v>281</v>
      </c>
      <c r="H6165" s="112">
        <v>92806</v>
      </c>
    </row>
    <row r="6166" spans="1:8" ht="15">
      <c r="A6166" s="108" t="s">
        <v>1189</v>
      </c>
      <c r="B6166" s="109">
        <v>40138</v>
      </c>
      <c r="C6166" s="110">
        <v>2009</v>
      </c>
      <c r="D6166" s="111" t="s">
        <v>232</v>
      </c>
      <c r="E6166" s="111">
        <v>3</v>
      </c>
      <c r="F6166" s="111">
        <v>21</v>
      </c>
      <c r="G6166" s="111" t="s">
        <v>282</v>
      </c>
      <c r="H6166" s="112">
        <v>131763</v>
      </c>
    </row>
    <row r="6167" spans="1:8" ht="15">
      <c r="A6167" s="108" t="s">
        <v>1189</v>
      </c>
      <c r="B6167" s="109">
        <v>40139</v>
      </c>
      <c r="C6167" s="110">
        <v>2009</v>
      </c>
      <c r="D6167" s="111" t="s">
        <v>232</v>
      </c>
      <c r="E6167" s="111">
        <v>4</v>
      </c>
      <c r="F6167" s="111">
        <v>22</v>
      </c>
      <c r="G6167" s="111" t="s">
        <v>1343</v>
      </c>
      <c r="H6167" s="112">
        <v>116109</v>
      </c>
    </row>
    <row r="6168" spans="1:8" ht="15">
      <c r="A6168" s="108" t="s">
        <v>1189</v>
      </c>
      <c r="B6168" s="109">
        <v>40140</v>
      </c>
      <c r="C6168" s="110">
        <v>2009</v>
      </c>
      <c r="D6168" s="111" t="s">
        <v>232</v>
      </c>
      <c r="E6168" s="111">
        <v>4</v>
      </c>
      <c r="F6168" s="111">
        <v>23</v>
      </c>
      <c r="G6168" s="111" t="s">
        <v>1342</v>
      </c>
      <c r="H6168" s="112">
        <v>64336</v>
      </c>
    </row>
    <row r="6169" spans="1:8" ht="15">
      <c r="A6169" s="108" t="s">
        <v>1189</v>
      </c>
      <c r="B6169" s="109">
        <v>40141</v>
      </c>
      <c r="C6169" s="110">
        <v>2009</v>
      </c>
      <c r="D6169" s="111" t="s">
        <v>232</v>
      </c>
      <c r="E6169" s="111">
        <v>4</v>
      </c>
      <c r="F6169" s="111">
        <v>24</v>
      </c>
      <c r="G6169" s="111" t="s">
        <v>278</v>
      </c>
      <c r="H6169" s="112">
        <v>103489</v>
      </c>
    </row>
    <row r="6170" spans="1:8" ht="15">
      <c r="A6170" s="108" t="s">
        <v>1189</v>
      </c>
      <c r="B6170" s="109">
        <v>40142</v>
      </c>
      <c r="C6170" s="110">
        <v>2009</v>
      </c>
      <c r="D6170" s="111" t="s">
        <v>232</v>
      </c>
      <c r="E6170" s="111">
        <v>4</v>
      </c>
      <c r="F6170" s="111">
        <v>25</v>
      </c>
      <c r="G6170" s="111" t="s">
        <v>279</v>
      </c>
      <c r="H6170" s="112">
        <v>56958</v>
      </c>
    </row>
    <row r="6171" spans="1:8" ht="15">
      <c r="A6171" s="108" t="s">
        <v>1189</v>
      </c>
      <c r="B6171" s="109">
        <v>40143</v>
      </c>
      <c r="C6171" s="110">
        <v>2009</v>
      </c>
      <c r="D6171" s="111" t="s">
        <v>232</v>
      </c>
      <c r="E6171" s="111">
        <v>4</v>
      </c>
      <c r="F6171" s="111">
        <v>26</v>
      </c>
      <c r="G6171" s="111" t="s">
        <v>280</v>
      </c>
      <c r="H6171" s="112">
        <v>53695</v>
      </c>
    </row>
    <row r="6172" spans="1:8" ht="15">
      <c r="A6172" s="108" t="s">
        <v>1189</v>
      </c>
      <c r="B6172" s="109">
        <v>40144</v>
      </c>
      <c r="C6172" s="110">
        <v>2009</v>
      </c>
      <c r="D6172" s="111" t="s">
        <v>232</v>
      </c>
      <c r="E6172" s="111">
        <v>4</v>
      </c>
      <c r="F6172" s="111">
        <v>27</v>
      </c>
      <c r="G6172" s="111" t="s">
        <v>281</v>
      </c>
      <c r="H6172" s="112">
        <v>88660</v>
      </c>
    </row>
    <row r="6173" spans="1:8" ht="15">
      <c r="A6173" s="108" t="s">
        <v>1189</v>
      </c>
      <c r="B6173" s="109">
        <v>40145</v>
      </c>
      <c r="C6173" s="110">
        <v>2009</v>
      </c>
      <c r="D6173" s="111" t="s">
        <v>232</v>
      </c>
      <c r="E6173" s="111">
        <v>4</v>
      </c>
      <c r="F6173" s="111">
        <v>28</v>
      </c>
      <c r="G6173" s="111" t="s">
        <v>282</v>
      </c>
      <c r="H6173" s="112">
        <v>95008</v>
      </c>
    </row>
    <row r="6174" spans="1:8" ht="15">
      <c r="A6174" s="108" t="s">
        <v>1189</v>
      </c>
      <c r="B6174" s="109">
        <v>40146</v>
      </c>
      <c r="C6174" s="110">
        <v>2009</v>
      </c>
      <c r="D6174" s="111" t="s">
        <v>232</v>
      </c>
      <c r="E6174" s="111">
        <v>5</v>
      </c>
      <c r="F6174" s="111">
        <v>29</v>
      </c>
      <c r="G6174" s="111" t="s">
        <v>1343</v>
      </c>
      <c r="H6174" s="112">
        <v>67144</v>
      </c>
    </row>
    <row r="6175" spans="1:8" ht="15">
      <c r="A6175" s="108" t="s">
        <v>1189</v>
      </c>
      <c r="B6175" s="109">
        <v>40147</v>
      </c>
      <c r="C6175" s="110">
        <v>2009</v>
      </c>
      <c r="D6175" s="111" t="s">
        <v>232</v>
      </c>
      <c r="E6175" s="111">
        <v>5</v>
      </c>
      <c r="F6175" s="111">
        <v>30</v>
      </c>
      <c r="G6175" s="111" t="s">
        <v>1342</v>
      </c>
      <c r="H6175" s="112">
        <v>146515</v>
      </c>
    </row>
    <row r="6176" spans="1:8" ht="15">
      <c r="A6176" s="108" t="s">
        <v>1189</v>
      </c>
      <c r="B6176" s="109">
        <v>40148</v>
      </c>
      <c r="C6176" s="110">
        <v>2009</v>
      </c>
      <c r="D6176" s="111" t="s">
        <v>233</v>
      </c>
      <c r="E6176" s="111">
        <v>1</v>
      </c>
      <c r="F6176" s="111">
        <v>1</v>
      </c>
      <c r="G6176" s="111" t="s">
        <v>278</v>
      </c>
      <c r="H6176" s="112">
        <v>67679</v>
      </c>
    </row>
    <row r="6177" spans="1:8" ht="15">
      <c r="A6177" s="108" t="s">
        <v>1189</v>
      </c>
      <c r="B6177" s="109">
        <v>40149</v>
      </c>
      <c r="C6177" s="110">
        <v>2009</v>
      </c>
      <c r="D6177" s="111" t="s">
        <v>233</v>
      </c>
      <c r="E6177" s="111">
        <v>1</v>
      </c>
      <c r="F6177" s="111">
        <v>2</v>
      </c>
      <c r="G6177" s="111" t="s">
        <v>279</v>
      </c>
      <c r="H6177" s="112">
        <v>140725</v>
      </c>
    </row>
    <row r="6178" spans="1:8" ht="15">
      <c r="A6178" s="108" t="s">
        <v>1189</v>
      </c>
      <c r="B6178" s="109">
        <v>40150</v>
      </c>
      <c r="C6178" s="110">
        <v>2009</v>
      </c>
      <c r="D6178" s="111" t="s">
        <v>233</v>
      </c>
      <c r="E6178" s="111">
        <v>1</v>
      </c>
      <c r="F6178" s="111">
        <v>3</v>
      </c>
      <c r="G6178" s="111" t="s">
        <v>280</v>
      </c>
      <c r="H6178" s="112">
        <v>85169</v>
      </c>
    </row>
    <row r="6179" spans="1:8" ht="15">
      <c r="A6179" s="108" t="s">
        <v>1189</v>
      </c>
      <c r="B6179" s="109">
        <v>40151</v>
      </c>
      <c r="C6179" s="110">
        <v>2009</v>
      </c>
      <c r="D6179" s="111" t="s">
        <v>233</v>
      </c>
      <c r="E6179" s="111">
        <v>1</v>
      </c>
      <c r="F6179" s="111">
        <v>4</v>
      </c>
      <c r="G6179" s="111" t="s">
        <v>281</v>
      </c>
      <c r="H6179" s="112">
        <v>43358</v>
      </c>
    </row>
    <row r="6180" spans="1:8" ht="15">
      <c r="A6180" s="108" t="s">
        <v>1189</v>
      </c>
      <c r="B6180" s="109">
        <v>40152</v>
      </c>
      <c r="C6180" s="110">
        <v>2009</v>
      </c>
      <c r="D6180" s="111" t="s">
        <v>233</v>
      </c>
      <c r="E6180" s="111">
        <v>1</v>
      </c>
      <c r="F6180" s="111">
        <v>5</v>
      </c>
      <c r="G6180" s="111" t="s">
        <v>282</v>
      </c>
      <c r="H6180" s="112">
        <v>47428</v>
      </c>
    </row>
    <row r="6181" spans="1:8" ht="15">
      <c r="A6181" s="108" t="s">
        <v>1189</v>
      </c>
      <c r="B6181" s="109">
        <v>40153</v>
      </c>
      <c r="C6181" s="110">
        <v>2009</v>
      </c>
      <c r="D6181" s="111" t="s">
        <v>233</v>
      </c>
      <c r="E6181" s="111">
        <v>1</v>
      </c>
      <c r="F6181" s="111">
        <v>6</v>
      </c>
      <c r="G6181" s="111" t="s">
        <v>1343</v>
      </c>
      <c r="H6181" s="112">
        <v>55611</v>
      </c>
    </row>
    <row r="6182" spans="1:8" ht="15">
      <c r="A6182" s="108" t="s">
        <v>1189</v>
      </c>
      <c r="B6182" s="109">
        <v>40154</v>
      </c>
      <c r="C6182" s="110">
        <v>2009</v>
      </c>
      <c r="D6182" s="111" t="s">
        <v>233</v>
      </c>
      <c r="E6182" s="111">
        <v>1</v>
      </c>
      <c r="F6182" s="111">
        <v>7</v>
      </c>
      <c r="G6182" s="111" t="s">
        <v>1342</v>
      </c>
      <c r="H6182" s="112">
        <v>151192</v>
      </c>
    </row>
    <row r="6183" spans="1:8" ht="15">
      <c r="A6183" s="108" t="s">
        <v>1189</v>
      </c>
      <c r="B6183" s="109">
        <v>40155</v>
      </c>
      <c r="C6183" s="110">
        <v>2009</v>
      </c>
      <c r="D6183" s="111" t="s">
        <v>233</v>
      </c>
      <c r="E6183" s="111">
        <v>2</v>
      </c>
      <c r="F6183" s="111">
        <v>8</v>
      </c>
      <c r="G6183" s="111" t="s">
        <v>278</v>
      </c>
      <c r="H6183" s="112">
        <v>149717</v>
      </c>
    </row>
    <row r="6184" spans="1:8" ht="15">
      <c r="A6184" s="108" t="s">
        <v>1189</v>
      </c>
      <c r="B6184" s="109">
        <v>40156</v>
      </c>
      <c r="C6184" s="110">
        <v>2009</v>
      </c>
      <c r="D6184" s="111" t="s">
        <v>233</v>
      </c>
      <c r="E6184" s="111">
        <v>2</v>
      </c>
      <c r="F6184" s="111">
        <v>9</v>
      </c>
      <c r="G6184" s="111" t="s">
        <v>279</v>
      </c>
      <c r="H6184" s="112">
        <v>103872</v>
      </c>
    </row>
    <row r="6185" spans="1:8" ht="15">
      <c r="A6185" s="108" t="s">
        <v>1189</v>
      </c>
      <c r="B6185" s="109">
        <v>40157</v>
      </c>
      <c r="C6185" s="110">
        <v>2009</v>
      </c>
      <c r="D6185" s="111" t="s">
        <v>233</v>
      </c>
      <c r="E6185" s="111">
        <v>2</v>
      </c>
      <c r="F6185" s="111">
        <v>10</v>
      </c>
      <c r="G6185" s="111" t="s">
        <v>280</v>
      </c>
      <c r="H6185" s="112">
        <v>134976</v>
      </c>
    </row>
    <row r="6186" spans="1:8" ht="15">
      <c r="A6186" s="108" t="s">
        <v>1189</v>
      </c>
      <c r="B6186" s="109">
        <v>40158</v>
      </c>
      <c r="C6186" s="110">
        <v>2009</v>
      </c>
      <c r="D6186" s="111" t="s">
        <v>233</v>
      </c>
      <c r="E6186" s="111">
        <v>2</v>
      </c>
      <c r="F6186" s="111">
        <v>11</v>
      </c>
      <c r="G6186" s="111" t="s">
        <v>281</v>
      </c>
      <c r="H6186" s="112">
        <v>141094</v>
      </c>
    </row>
    <row r="6187" spans="1:8" ht="15">
      <c r="A6187" s="108" t="s">
        <v>1189</v>
      </c>
      <c r="B6187" s="109">
        <v>40159</v>
      </c>
      <c r="C6187" s="110">
        <v>2009</v>
      </c>
      <c r="D6187" s="111" t="s">
        <v>233</v>
      </c>
      <c r="E6187" s="111">
        <v>2</v>
      </c>
      <c r="F6187" s="111">
        <v>12</v>
      </c>
      <c r="G6187" s="111" t="s">
        <v>282</v>
      </c>
      <c r="H6187" s="112">
        <v>99719</v>
      </c>
    </row>
    <row r="6188" spans="1:8" ht="15">
      <c r="A6188" s="108" t="s">
        <v>1189</v>
      </c>
      <c r="B6188" s="109">
        <v>40160</v>
      </c>
      <c r="C6188" s="110">
        <v>2009</v>
      </c>
      <c r="D6188" s="111" t="s">
        <v>233</v>
      </c>
      <c r="E6188" s="111">
        <v>2</v>
      </c>
      <c r="F6188" s="111">
        <v>13</v>
      </c>
      <c r="G6188" s="111" t="s">
        <v>1343</v>
      </c>
      <c r="H6188" s="112">
        <v>99508</v>
      </c>
    </row>
    <row r="6189" spans="1:8" ht="15">
      <c r="A6189" s="108" t="s">
        <v>1189</v>
      </c>
      <c r="B6189" s="109">
        <v>40161</v>
      </c>
      <c r="C6189" s="110">
        <v>2009</v>
      </c>
      <c r="D6189" s="111" t="s">
        <v>233</v>
      </c>
      <c r="E6189" s="111">
        <v>2</v>
      </c>
      <c r="F6189" s="111">
        <v>14</v>
      </c>
      <c r="G6189" s="111" t="s">
        <v>1342</v>
      </c>
      <c r="H6189" s="112">
        <v>50182</v>
      </c>
    </row>
    <row r="6190" spans="1:8" ht="15">
      <c r="A6190" s="108" t="s">
        <v>1189</v>
      </c>
      <c r="B6190" s="109">
        <v>40162</v>
      </c>
      <c r="C6190" s="110">
        <v>2009</v>
      </c>
      <c r="D6190" s="111" t="s">
        <v>233</v>
      </c>
      <c r="E6190" s="111">
        <v>3</v>
      </c>
      <c r="F6190" s="111">
        <v>15</v>
      </c>
      <c r="G6190" s="111" t="s">
        <v>278</v>
      </c>
      <c r="H6190" s="112">
        <v>75699</v>
      </c>
    </row>
    <row r="6191" spans="1:8" ht="15">
      <c r="A6191" s="108" t="s">
        <v>1189</v>
      </c>
      <c r="B6191" s="109">
        <v>40163</v>
      </c>
      <c r="C6191" s="110">
        <v>2009</v>
      </c>
      <c r="D6191" s="111" t="s">
        <v>233</v>
      </c>
      <c r="E6191" s="111">
        <v>3</v>
      </c>
      <c r="F6191" s="111">
        <v>16</v>
      </c>
      <c r="G6191" s="111" t="s">
        <v>279</v>
      </c>
      <c r="H6191" s="112">
        <v>134143</v>
      </c>
    </row>
    <row r="6192" spans="1:8" ht="15">
      <c r="A6192" s="108" t="s">
        <v>1189</v>
      </c>
      <c r="B6192" s="109">
        <v>40164</v>
      </c>
      <c r="C6192" s="110">
        <v>2009</v>
      </c>
      <c r="D6192" s="111" t="s">
        <v>233</v>
      </c>
      <c r="E6192" s="111">
        <v>3</v>
      </c>
      <c r="F6192" s="111">
        <v>17</v>
      </c>
      <c r="G6192" s="111" t="s">
        <v>280</v>
      </c>
      <c r="H6192" s="112">
        <v>112289</v>
      </c>
    </row>
    <row r="6193" spans="1:8" ht="15">
      <c r="A6193" s="108" t="s">
        <v>1189</v>
      </c>
      <c r="B6193" s="109">
        <v>40165</v>
      </c>
      <c r="C6193" s="110">
        <v>2009</v>
      </c>
      <c r="D6193" s="111" t="s">
        <v>233</v>
      </c>
      <c r="E6193" s="111">
        <v>3</v>
      </c>
      <c r="F6193" s="111">
        <v>18</v>
      </c>
      <c r="G6193" s="111" t="s">
        <v>281</v>
      </c>
      <c r="H6193" s="112">
        <v>60503</v>
      </c>
    </row>
    <row r="6194" spans="1:8" ht="15">
      <c r="A6194" s="108" t="s">
        <v>1189</v>
      </c>
      <c r="B6194" s="109">
        <v>40166</v>
      </c>
      <c r="C6194" s="110">
        <v>2009</v>
      </c>
      <c r="D6194" s="111" t="s">
        <v>233</v>
      </c>
      <c r="E6194" s="111">
        <v>3</v>
      </c>
      <c r="F6194" s="111">
        <v>19</v>
      </c>
      <c r="G6194" s="111" t="s">
        <v>282</v>
      </c>
      <c r="H6194" s="112">
        <v>75150</v>
      </c>
    </row>
    <row r="6195" spans="1:8" ht="15">
      <c r="A6195" s="108" t="s">
        <v>1189</v>
      </c>
      <c r="B6195" s="109">
        <v>40167</v>
      </c>
      <c r="C6195" s="110">
        <v>2009</v>
      </c>
      <c r="D6195" s="111" t="s">
        <v>233</v>
      </c>
      <c r="E6195" s="111">
        <v>3</v>
      </c>
      <c r="F6195" s="111">
        <v>20</v>
      </c>
      <c r="G6195" s="111" t="s">
        <v>1343</v>
      </c>
      <c r="H6195" s="112">
        <v>128658</v>
      </c>
    </row>
    <row r="6196" spans="1:8" ht="15">
      <c r="A6196" s="108" t="s">
        <v>1189</v>
      </c>
      <c r="B6196" s="109">
        <v>40168</v>
      </c>
      <c r="C6196" s="110">
        <v>2009</v>
      </c>
      <c r="D6196" s="111" t="s">
        <v>233</v>
      </c>
      <c r="E6196" s="111">
        <v>3</v>
      </c>
      <c r="F6196" s="111">
        <v>21</v>
      </c>
      <c r="G6196" s="111" t="s">
        <v>1342</v>
      </c>
      <c r="H6196" s="112">
        <v>115460</v>
      </c>
    </row>
    <row r="6197" spans="1:8" ht="15">
      <c r="A6197" s="108" t="s">
        <v>1189</v>
      </c>
      <c r="B6197" s="109">
        <v>40169</v>
      </c>
      <c r="C6197" s="110">
        <v>2009</v>
      </c>
      <c r="D6197" s="111" t="s">
        <v>233</v>
      </c>
      <c r="E6197" s="111">
        <v>4</v>
      </c>
      <c r="F6197" s="111">
        <v>22</v>
      </c>
      <c r="G6197" s="111" t="s">
        <v>278</v>
      </c>
      <c r="H6197" s="112">
        <v>152526</v>
      </c>
    </row>
    <row r="6198" spans="1:8" ht="15">
      <c r="A6198" s="108" t="s">
        <v>1189</v>
      </c>
      <c r="B6198" s="109">
        <v>40170</v>
      </c>
      <c r="C6198" s="110">
        <v>2009</v>
      </c>
      <c r="D6198" s="111" t="s">
        <v>233</v>
      </c>
      <c r="E6198" s="111">
        <v>4</v>
      </c>
      <c r="F6198" s="111">
        <v>23</v>
      </c>
      <c r="G6198" s="111" t="s">
        <v>279</v>
      </c>
      <c r="H6198" s="112">
        <v>155179</v>
      </c>
    </row>
    <row r="6199" spans="1:8" ht="15">
      <c r="A6199" s="108" t="s">
        <v>1189</v>
      </c>
      <c r="B6199" s="109">
        <v>40171</v>
      </c>
      <c r="C6199" s="110">
        <v>2009</v>
      </c>
      <c r="D6199" s="111" t="s">
        <v>233</v>
      </c>
      <c r="E6199" s="111">
        <v>4</v>
      </c>
      <c r="F6199" s="111">
        <v>24</v>
      </c>
      <c r="G6199" s="111" t="s">
        <v>280</v>
      </c>
      <c r="H6199" s="112">
        <v>52410</v>
      </c>
    </row>
    <row r="6200" spans="1:8" ht="15">
      <c r="A6200" s="108" t="s">
        <v>1189</v>
      </c>
      <c r="B6200" s="109">
        <v>40172</v>
      </c>
      <c r="C6200" s="110">
        <v>2009</v>
      </c>
      <c r="D6200" s="111" t="s">
        <v>233</v>
      </c>
      <c r="E6200" s="111">
        <v>4</v>
      </c>
      <c r="F6200" s="111">
        <v>25</v>
      </c>
      <c r="G6200" s="111" t="s">
        <v>281</v>
      </c>
      <c r="H6200" s="112">
        <v>153855</v>
      </c>
    </row>
    <row r="6201" spans="1:8" ht="15">
      <c r="A6201" s="108" t="s">
        <v>1189</v>
      </c>
      <c r="B6201" s="109">
        <v>40173</v>
      </c>
      <c r="C6201" s="110">
        <v>2009</v>
      </c>
      <c r="D6201" s="111" t="s">
        <v>233</v>
      </c>
      <c r="E6201" s="111">
        <v>4</v>
      </c>
      <c r="F6201" s="111">
        <v>26</v>
      </c>
      <c r="G6201" s="111" t="s">
        <v>282</v>
      </c>
      <c r="H6201" s="112">
        <v>144022</v>
      </c>
    </row>
    <row r="6202" spans="1:8" ht="15">
      <c r="A6202" s="108" t="s">
        <v>1189</v>
      </c>
      <c r="B6202" s="109">
        <v>40174</v>
      </c>
      <c r="C6202" s="110">
        <v>2009</v>
      </c>
      <c r="D6202" s="111" t="s">
        <v>233</v>
      </c>
      <c r="E6202" s="111">
        <v>4</v>
      </c>
      <c r="F6202" s="111">
        <v>27</v>
      </c>
      <c r="G6202" s="111" t="s">
        <v>1343</v>
      </c>
      <c r="H6202" s="112">
        <v>58076</v>
      </c>
    </row>
    <row r="6203" spans="1:8" ht="15">
      <c r="A6203" s="108" t="s">
        <v>1189</v>
      </c>
      <c r="B6203" s="109">
        <v>40175</v>
      </c>
      <c r="C6203" s="110">
        <v>2009</v>
      </c>
      <c r="D6203" s="111" t="s">
        <v>233</v>
      </c>
      <c r="E6203" s="111">
        <v>4</v>
      </c>
      <c r="F6203" s="111">
        <v>28</v>
      </c>
      <c r="G6203" s="111" t="s">
        <v>1342</v>
      </c>
      <c r="H6203" s="112">
        <v>67566</v>
      </c>
    </row>
    <row r="6204" spans="1:8" ht="15">
      <c r="A6204" s="108" t="s">
        <v>1189</v>
      </c>
      <c r="B6204" s="109">
        <v>40176</v>
      </c>
      <c r="C6204" s="110">
        <v>2009</v>
      </c>
      <c r="D6204" s="111" t="s">
        <v>233</v>
      </c>
      <c r="E6204" s="111">
        <v>5</v>
      </c>
      <c r="F6204" s="111">
        <v>29</v>
      </c>
      <c r="G6204" s="111" t="s">
        <v>278</v>
      </c>
      <c r="H6204" s="112">
        <v>53454</v>
      </c>
    </row>
    <row r="6205" spans="1:8" ht="15">
      <c r="A6205" s="108" t="s">
        <v>1189</v>
      </c>
      <c r="B6205" s="109">
        <v>40177</v>
      </c>
      <c r="C6205" s="110">
        <v>2009</v>
      </c>
      <c r="D6205" s="111" t="s">
        <v>233</v>
      </c>
      <c r="E6205" s="111">
        <v>5</v>
      </c>
      <c r="F6205" s="111">
        <v>30</v>
      </c>
      <c r="G6205" s="111" t="s">
        <v>279</v>
      </c>
      <c r="H6205" s="112">
        <v>129121</v>
      </c>
    </row>
    <row r="6206" spans="1:8" ht="15">
      <c r="A6206" s="108" t="s">
        <v>1189</v>
      </c>
      <c r="B6206" s="109">
        <v>40178</v>
      </c>
      <c r="C6206" s="110">
        <v>2009</v>
      </c>
      <c r="D6206" s="111" t="s">
        <v>233</v>
      </c>
      <c r="E6206" s="111">
        <v>5</v>
      </c>
      <c r="F6206" s="111">
        <v>31</v>
      </c>
      <c r="G6206" s="111" t="s">
        <v>280</v>
      </c>
      <c r="H6206" s="112">
        <v>73596</v>
      </c>
    </row>
    <row r="6207" spans="1:8" ht="15">
      <c r="A6207" s="108" t="s">
        <v>1192</v>
      </c>
      <c r="B6207" s="109">
        <v>39814</v>
      </c>
      <c r="C6207" s="110">
        <v>2009</v>
      </c>
      <c r="D6207" s="111" t="s">
        <v>1347</v>
      </c>
      <c r="E6207" s="111">
        <v>1</v>
      </c>
      <c r="F6207" s="111">
        <v>1</v>
      </c>
      <c r="G6207" s="111" t="s">
        <v>281</v>
      </c>
      <c r="H6207" s="112">
        <v>157230</v>
      </c>
    </row>
    <row r="6208" spans="1:8" ht="15">
      <c r="A6208" s="108" t="s">
        <v>1192</v>
      </c>
      <c r="B6208" s="109">
        <v>39815</v>
      </c>
      <c r="C6208" s="110">
        <v>2009</v>
      </c>
      <c r="D6208" s="111" t="s">
        <v>1347</v>
      </c>
      <c r="E6208" s="111">
        <v>1</v>
      </c>
      <c r="F6208" s="111">
        <v>2</v>
      </c>
      <c r="G6208" s="111" t="s">
        <v>282</v>
      </c>
      <c r="H6208" s="112">
        <v>96901</v>
      </c>
    </row>
    <row r="6209" spans="1:8" ht="15">
      <c r="A6209" s="108" t="s">
        <v>1192</v>
      </c>
      <c r="B6209" s="109">
        <v>39816</v>
      </c>
      <c r="C6209" s="110">
        <v>2009</v>
      </c>
      <c r="D6209" s="111" t="s">
        <v>1347</v>
      </c>
      <c r="E6209" s="111">
        <v>1</v>
      </c>
      <c r="F6209" s="111">
        <v>3</v>
      </c>
      <c r="G6209" s="111" t="s">
        <v>1343</v>
      </c>
      <c r="H6209" s="112">
        <v>136671</v>
      </c>
    </row>
    <row r="6210" spans="1:8" ht="15">
      <c r="A6210" s="108" t="s">
        <v>1192</v>
      </c>
      <c r="B6210" s="109">
        <v>39817</v>
      </c>
      <c r="C6210" s="110">
        <v>2009</v>
      </c>
      <c r="D6210" s="111" t="s">
        <v>1347</v>
      </c>
      <c r="E6210" s="111">
        <v>1</v>
      </c>
      <c r="F6210" s="111">
        <v>4</v>
      </c>
      <c r="G6210" s="111" t="s">
        <v>1342</v>
      </c>
      <c r="H6210" s="112">
        <v>51226</v>
      </c>
    </row>
    <row r="6211" spans="1:8" ht="15">
      <c r="A6211" s="108" t="s">
        <v>1192</v>
      </c>
      <c r="B6211" s="109">
        <v>39818</v>
      </c>
      <c r="C6211" s="110">
        <v>2009</v>
      </c>
      <c r="D6211" s="111" t="s">
        <v>1347</v>
      </c>
      <c r="E6211" s="111">
        <v>1</v>
      </c>
      <c r="F6211" s="111">
        <v>5</v>
      </c>
      <c r="G6211" s="111" t="s">
        <v>278</v>
      </c>
      <c r="H6211" s="112">
        <v>100718</v>
      </c>
    </row>
    <row r="6212" spans="1:8" ht="15">
      <c r="A6212" s="108" t="s">
        <v>1192</v>
      </c>
      <c r="B6212" s="109">
        <v>39819</v>
      </c>
      <c r="C6212" s="110">
        <v>2009</v>
      </c>
      <c r="D6212" s="111" t="s">
        <v>1347</v>
      </c>
      <c r="E6212" s="111">
        <v>1</v>
      </c>
      <c r="F6212" s="111">
        <v>6</v>
      </c>
      <c r="G6212" s="111" t="s">
        <v>279</v>
      </c>
      <c r="H6212" s="112">
        <v>144899</v>
      </c>
    </row>
    <row r="6213" spans="1:8" ht="15">
      <c r="A6213" s="108" t="s">
        <v>1192</v>
      </c>
      <c r="B6213" s="109">
        <v>39820</v>
      </c>
      <c r="C6213" s="110">
        <v>2009</v>
      </c>
      <c r="D6213" s="111" t="s">
        <v>1347</v>
      </c>
      <c r="E6213" s="111">
        <v>1</v>
      </c>
      <c r="F6213" s="111">
        <v>7</v>
      </c>
      <c r="G6213" s="111" t="s">
        <v>280</v>
      </c>
      <c r="H6213" s="112">
        <v>52923</v>
      </c>
    </row>
    <row r="6214" spans="1:8" ht="15">
      <c r="A6214" s="108" t="s">
        <v>1192</v>
      </c>
      <c r="B6214" s="109">
        <v>39821</v>
      </c>
      <c r="C6214" s="110">
        <v>2009</v>
      </c>
      <c r="D6214" s="111" t="s">
        <v>1347</v>
      </c>
      <c r="E6214" s="111">
        <v>2</v>
      </c>
      <c r="F6214" s="111">
        <v>8</v>
      </c>
      <c r="G6214" s="111" t="s">
        <v>281</v>
      </c>
      <c r="H6214" s="112">
        <v>72701</v>
      </c>
    </row>
    <row r="6215" spans="1:8" ht="15">
      <c r="A6215" s="108" t="s">
        <v>1192</v>
      </c>
      <c r="B6215" s="109">
        <v>39822</v>
      </c>
      <c r="C6215" s="110">
        <v>2009</v>
      </c>
      <c r="D6215" s="111" t="s">
        <v>1347</v>
      </c>
      <c r="E6215" s="111">
        <v>2</v>
      </c>
      <c r="F6215" s="111">
        <v>9</v>
      </c>
      <c r="G6215" s="111" t="s">
        <v>282</v>
      </c>
      <c r="H6215" s="112">
        <v>105672</v>
      </c>
    </row>
    <row r="6216" spans="1:8" ht="15">
      <c r="A6216" s="108" t="s">
        <v>1192</v>
      </c>
      <c r="B6216" s="109">
        <v>39823</v>
      </c>
      <c r="C6216" s="110">
        <v>2009</v>
      </c>
      <c r="D6216" s="111" t="s">
        <v>1347</v>
      </c>
      <c r="E6216" s="111">
        <v>2</v>
      </c>
      <c r="F6216" s="111">
        <v>10</v>
      </c>
      <c r="G6216" s="111" t="s">
        <v>1343</v>
      </c>
      <c r="H6216" s="112">
        <v>50848</v>
      </c>
    </row>
    <row r="6217" spans="1:8" ht="15">
      <c r="A6217" s="108" t="s">
        <v>1192</v>
      </c>
      <c r="B6217" s="109">
        <v>39824</v>
      </c>
      <c r="C6217" s="110">
        <v>2009</v>
      </c>
      <c r="D6217" s="111" t="s">
        <v>1347</v>
      </c>
      <c r="E6217" s="111">
        <v>2</v>
      </c>
      <c r="F6217" s="111">
        <v>11</v>
      </c>
      <c r="G6217" s="111" t="s">
        <v>1342</v>
      </c>
      <c r="H6217" s="112">
        <v>155959</v>
      </c>
    </row>
    <row r="6218" spans="1:8" ht="15">
      <c r="A6218" s="108" t="s">
        <v>1192</v>
      </c>
      <c r="B6218" s="109">
        <v>39825</v>
      </c>
      <c r="C6218" s="110">
        <v>2009</v>
      </c>
      <c r="D6218" s="111" t="s">
        <v>1347</v>
      </c>
      <c r="E6218" s="111">
        <v>2</v>
      </c>
      <c r="F6218" s="111">
        <v>12</v>
      </c>
      <c r="G6218" s="111" t="s">
        <v>278</v>
      </c>
      <c r="H6218" s="112">
        <v>43006</v>
      </c>
    </row>
    <row r="6219" spans="1:8" ht="15">
      <c r="A6219" s="108" t="s">
        <v>1192</v>
      </c>
      <c r="B6219" s="109">
        <v>39826</v>
      </c>
      <c r="C6219" s="110">
        <v>2009</v>
      </c>
      <c r="D6219" s="111" t="s">
        <v>1347</v>
      </c>
      <c r="E6219" s="111">
        <v>2</v>
      </c>
      <c r="F6219" s="111">
        <v>13</v>
      </c>
      <c r="G6219" s="111" t="s">
        <v>279</v>
      </c>
      <c r="H6219" s="112">
        <v>88462</v>
      </c>
    </row>
    <row r="6220" spans="1:8" ht="15">
      <c r="A6220" s="108" t="s">
        <v>1192</v>
      </c>
      <c r="B6220" s="109">
        <v>39827</v>
      </c>
      <c r="C6220" s="110">
        <v>2009</v>
      </c>
      <c r="D6220" s="111" t="s">
        <v>1347</v>
      </c>
      <c r="E6220" s="111">
        <v>2</v>
      </c>
      <c r="F6220" s="111">
        <v>14</v>
      </c>
      <c r="G6220" s="111" t="s">
        <v>280</v>
      </c>
      <c r="H6220" s="112">
        <v>117669</v>
      </c>
    </row>
    <row r="6221" spans="1:8" ht="15">
      <c r="A6221" s="108" t="s">
        <v>1192</v>
      </c>
      <c r="B6221" s="109">
        <v>39828</v>
      </c>
      <c r="C6221" s="110">
        <v>2009</v>
      </c>
      <c r="D6221" s="111" t="s">
        <v>1347</v>
      </c>
      <c r="E6221" s="111">
        <v>3</v>
      </c>
      <c r="F6221" s="111">
        <v>15</v>
      </c>
      <c r="G6221" s="111" t="s">
        <v>281</v>
      </c>
      <c r="H6221" s="112">
        <v>85483</v>
      </c>
    </row>
    <row r="6222" spans="1:8" ht="15">
      <c r="A6222" s="108" t="s">
        <v>1192</v>
      </c>
      <c r="B6222" s="109">
        <v>39829</v>
      </c>
      <c r="C6222" s="110">
        <v>2009</v>
      </c>
      <c r="D6222" s="111" t="s">
        <v>1347</v>
      </c>
      <c r="E6222" s="111">
        <v>3</v>
      </c>
      <c r="F6222" s="111">
        <v>16</v>
      </c>
      <c r="G6222" s="111" t="s">
        <v>282</v>
      </c>
      <c r="H6222" s="112">
        <v>85457</v>
      </c>
    </row>
    <row r="6223" spans="1:8" ht="15">
      <c r="A6223" s="108" t="s">
        <v>1192</v>
      </c>
      <c r="B6223" s="109">
        <v>39830</v>
      </c>
      <c r="C6223" s="110">
        <v>2009</v>
      </c>
      <c r="D6223" s="111" t="s">
        <v>1347</v>
      </c>
      <c r="E6223" s="111">
        <v>3</v>
      </c>
      <c r="F6223" s="111">
        <v>17</v>
      </c>
      <c r="G6223" s="111" t="s">
        <v>1343</v>
      </c>
      <c r="H6223" s="112">
        <v>111600</v>
      </c>
    </row>
    <row r="6224" spans="1:8" ht="15">
      <c r="A6224" s="108" t="s">
        <v>1192</v>
      </c>
      <c r="B6224" s="109">
        <v>39831</v>
      </c>
      <c r="C6224" s="110">
        <v>2009</v>
      </c>
      <c r="D6224" s="111" t="s">
        <v>1347</v>
      </c>
      <c r="E6224" s="111">
        <v>3</v>
      </c>
      <c r="F6224" s="111">
        <v>18</v>
      </c>
      <c r="G6224" s="111" t="s">
        <v>1342</v>
      </c>
      <c r="H6224" s="112">
        <v>141703</v>
      </c>
    </row>
    <row r="6225" spans="1:8" ht="15">
      <c r="A6225" s="108" t="s">
        <v>1192</v>
      </c>
      <c r="B6225" s="109">
        <v>39832</v>
      </c>
      <c r="C6225" s="110">
        <v>2009</v>
      </c>
      <c r="D6225" s="111" t="s">
        <v>1347</v>
      </c>
      <c r="E6225" s="111">
        <v>3</v>
      </c>
      <c r="F6225" s="111">
        <v>19</v>
      </c>
      <c r="G6225" s="111" t="s">
        <v>278</v>
      </c>
      <c r="H6225" s="112">
        <v>51572</v>
      </c>
    </row>
    <row r="6226" spans="1:8" ht="15">
      <c r="A6226" s="108" t="s">
        <v>1192</v>
      </c>
      <c r="B6226" s="109">
        <v>39833</v>
      </c>
      <c r="C6226" s="110">
        <v>2009</v>
      </c>
      <c r="D6226" s="111" t="s">
        <v>1347</v>
      </c>
      <c r="E6226" s="111">
        <v>3</v>
      </c>
      <c r="F6226" s="111">
        <v>20</v>
      </c>
      <c r="G6226" s="111" t="s">
        <v>279</v>
      </c>
      <c r="H6226" s="112">
        <v>105972</v>
      </c>
    </row>
    <row r="6227" spans="1:8" ht="15">
      <c r="A6227" s="108" t="s">
        <v>1192</v>
      </c>
      <c r="B6227" s="109">
        <v>39834</v>
      </c>
      <c r="C6227" s="110">
        <v>2009</v>
      </c>
      <c r="D6227" s="111" t="s">
        <v>1347</v>
      </c>
      <c r="E6227" s="111">
        <v>3</v>
      </c>
      <c r="F6227" s="111">
        <v>21</v>
      </c>
      <c r="G6227" s="111" t="s">
        <v>280</v>
      </c>
      <c r="H6227" s="112">
        <v>141014</v>
      </c>
    </row>
    <row r="6228" spans="1:8" ht="15">
      <c r="A6228" s="108" t="s">
        <v>1192</v>
      </c>
      <c r="B6228" s="109">
        <v>39835</v>
      </c>
      <c r="C6228" s="110">
        <v>2009</v>
      </c>
      <c r="D6228" s="111" t="s">
        <v>1347</v>
      </c>
      <c r="E6228" s="111">
        <v>4</v>
      </c>
      <c r="F6228" s="111">
        <v>22</v>
      </c>
      <c r="G6228" s="111" t="s">
        <v>281</v>
      </c>
      <c r="H6228" s="112">
        <v>119769</v>
      </c>
    </row>
    <row r="6229" spans="1:8" ht="15">
      <c r="A6229" s="108" t="s">
        <v>1192</v>
      </c>
      <c r="B6229" s="109">
        <v>39836</v>
      </c>
      <c r="C6229" s="110">
        <v>2009</v>
      </c>
      <c r="D6229" s="111" t="s">
        <v>1347</v>
      </c>
      <c r="E6229" s="111">
        <v>4</v>
      </c>
      <c r="F6229" s="111">
        <v>23</v>
      </c>
      <c r="G6229" s="111" t="s">
        <v>282</v>
      </c>
      <c r="H6229" s="112">
        <v>81112</v>
      </c>
    </row>
    <row r="6230" spans="1:8" ht="15">
      <c r="A6230" s="108" t="s">
        <v>1192</v>
      </c>
      <c r="B6230" s="109">
        <v>39837</v>
      </c>
      <c r="C6230" s="110">
        <v>2009</v>
      </c>
      <c r="D6230" s="111" t="s">
        <v>1347</v>
      </c>
      <c r="E6230" s="111">
        <v>4</v>
      </c>
      <c r="F6230" s="111">
        <v>24</v>
      </c>
      <c r="G6230" s="111" t="s">
        <v>1343</v>
      </c>
      <c r="H6230" s="112">
        <v>88107</v>
      </c>
    </row>
    <row r="6231" spans="1:8" ht="15">
      <c r="A6231" s="108" t="s">
        <v>1192</v>
      </c>
      <c r="B6231" s="109">
        <v>39838</v>
      </c>
      <c r="C6231" s="110">
        <v>2009</v>
      </c>
      <c r="D6231" s="111" t="s">
        <v>1347</v>
      </c>
      <c r="E6231" s="111">
        <v>4</v>
      </c>
      <c r="F6231" s="111">
        <v>25</v>
      </c>
      <c r="G6231" s="111" t="s">
        <v>1342</v>
      </c>
      <c r="H6231" s="112">
        <v>157672</v>
      </c>
    </row>
    <row r="6232" spans="1:8" ht="15">
      <c r="A6232" s="108" t="s">
        <v>1192</v>
      </c>
      <c r="B6232" s="109">
        <v>39839</v>
      </c>
      <c r="C6232" s="110">
        <v>2009</v>
      </c>
      <c r="D6232" s="111" t="s">
        <v>1347</v>
      </c>
      <c r="E6232" s="111">
        <v>4</v>
      </c>
      <c r="F6232" s="111">
        <v>26</v>
      </c>
      <c r="G6232" s="111" t="s">
        <v>278</v>
      </c>
      <c r="H6232" s="112">
        <v>47443</v>
      </c>
    </row>
    <row r="6233" spans="1:8" ht="15">
      <c r="A6233" s="108" t="s">
        <v>1192</v>
      </c>
      <c r="B6233" s="109">
        <v>39840</v>
      </c>
      <c r="C6233" s="110">
        <v>2009</v>
      </c>
      <c r="D6233" s="111" t="s">
        <v>1347</v>
      </c>
      <c r="E6233" s="111">
        <v>4</v>
      </c>
      <c r="F6233" s="111">
        <v>27</v>
      </c>
      <c r="G6233" s="111" t="s">
        <v>279</v>
      </c>
      <c r="H6233" s="112">
        <v>98016</v>
      </c>
    </row>
    <row r="6234" spans="1:8" ht="15">
      <c r="A6234" s="108" t="s">
        <v>1192</v>
      </c>
      <c r="B6234" s="109">
        <v>39841</v>
      </c>
      <c r="C6234" s="110">
        <v>2009</v>
      </c>
      <c r="D6234" s="111" t="s">
        <v>1347</v>
      </c>
      <c r="E6234" s="111">
        <v>4</v>
      </c>
      <c r="F6234" s="111">
        <v>28</v>
      </c>
      <c r="G6234" s="111" t="s">
        <v>280</v>
      </c>
      <c r="H6234" s="112">
        <v>61393</v>
      </c>
    </row>
    <row r="6235" spans="1:8" ht="15">
      <c r="A6235" s="108" t="s">
        <v>1192</v>
      </c>
      <c r="B6235" s="109">
        <v>39842</v>
      </c>
      <c r="C6235" s="110">
        <v>2009</v>
      </c>
      <c r="D6235" s="111" t="s">
        <v>1347</v>
      </c>
      <c r="E6235" s="111">
        <v>5</v>
      </c>
      <c r="F6235" s="111">
        <v>29</v>
      </c>
      <c r="G6235" s="111" t="s">
        <v>281</v>
      </c>
      <c r="H6235" s="112">
        <v>103627</v>
      </c>
    </row>
    <row r="6236" spans="1:8" ht="15">
      <c r="A6236" s="108" t="s">
        <v>1192</v>
      </c>
      <c r="B6236" s="109">
        <v>39843</v>
      </c>
      <c r="C6236" s="110">
        <v>2009</v>
      </c>
      <c r="D6236" s="111" t="s">
        <v>1347</v>
      </c>
      <c r="E6236" s="111">
        <v>5</v>
      </c>
      <c r="F6236" s="111">
        <v>30</v>
      </c>
      <c r="G6236" s="111" t="s">
        <v>282</v>
      </c>
      <c r="H6236" s="112">
        <v>72967</v>
      </c>
    </row>
    <row r="6237" spans="1:8" ht="15">
      <c r="A6237" s="108" t="s">
        <v>1192</v>
      </c>
      <c r="B6237" s="109">
        <v>39844</v>
      </c>
      <c r="C6237" s="110">
        <v>2009</v>
      </c>
      <c r="D6237" s="111" t="s">
        <v>1347</v>
      </c>
      <c r="E6237" s="111">
        <v>5</v>
      </c>
      <c r="F6237" s="111">
        <v>31</v>
      </c>
      <c r="G6237" s="111" t="s">
        <v>1343</v>
      </c>
      <c r="H6237" s="112">
        <v>101698</v>
      </c>
    </row>
    <row r="6238" spans="1:8" ht="15">
      <c r="A6238" s="108" t="s">
        <v>1192</v>
      </c>
      <c r="B6238" s="109">
        <v>39845</v>
      </c>
      <c r="C6238" s="110">
        <v>2009</v>
      </c>
      <c r="D6238" s="111" t="s">
        <v>223</v>
      </c>
      <c r="E6238" s="111">
        <v>1</v>
      </c>
      <c r="F6238" s="111">
        <v>1</v>
      </c>
      <c r="G6238" s="111" t="s">
        <v>1342</v>
      </c>
      <c r="H6238" s="112">
        <v>154098</v>
      </c>
    </row>
    <row r="6239" spans="1:8" ht="15">
      <c r="A6239" s="108" t="s">
        <v>1192</v>
      </c>
      <c r="B6239" s="109">
        <v>39846</v>
      </c>
      <c r="C6239" s="110">
        <v>2009</v>
      </c>
      <c r="D6239" s="111" t="s">
        <v>223</v>
      </c>
      <c r="E6239" s="111">
        <v>1</v>
      </c>
      <c r="F6239" s="111">
        <v>2</v>
      </c>
      <c r="G6239" s="111" t="s">
        <v>278</v>
      </c>
      <c r="H6239" s="112">
        <v>41047</v>
      </c>
    </row>
    <row r="6240" spans="1:8" ht="15">
      <c r="A6240" s="108" t="s">
        <v>1192</v>
      </c>
      <c r="B6240" s="109">
        <v>39847</v>
      </c>
      <c r="C6240" s="110">
        <v>2009</v>
      </c>
      <c r="D6240" s="111" t="s">
        <v>223</v>
      </c>
      <c r="E6240" s="111">
        <v>1</v>
      </c>
      <c r="F6240" s="111">
        <v>3</v>
      </c>
      <c r="G6240" s="111" t="s">
        <v>279</v>
      </c>
      <c r="H6240" s="112">
        <v>112016</v>
      </c>
    </row>
    <row r="6241" spans="1:8" ht="15">
      <c r="A6241" s="108" t="s">
        <v>1192</v>
      </c>
      <c r="B6241" s="109">
        <v>39848</v>
      </c>
      <c r="C6241" s="110">
        <v>2009</v>
      </c>
      <c r="D6241" s="111" t="s">
        <v>223</v>
      </c>
      <c r="E6241" s="111">
        <v>1</v>
      </c>
      <c r="F6241" s="111">
        <v>4</v>
      </c>
      <c r="G6241" s="111" t="s">
        <v>280</v>
      </c>
      <c r="H6241" s="112">
        <v>113265</v>
      </c>
    </row>
    <row r="6242" spans="1:8" ht="15">
      <c r="A6242" s="108" t="s">
        <v>1192</v>
      </c>
      <c r="B6242" s="109">
        <v>39849</v>
      </c>
      <c r="C6242" s="110">
        <v>2009</v>
      </c>
      <c r="D6242" s="111" t="s">
        <v>223</v>
      </c>
      <c r="E6242" s="111">
        <v>1</v>
      </c>
      <c r="F6242" s="111">
        <v>5</v>
      </c>
      <c r="G6242" s="111" t="s">
        <v>281</v>
      </c>
      <c r="H6242" s="112">
        <v>62788</v>
      </c>
    </row>
    <row r="6243" spans="1:8" ht="15">
      <c r="A6243" s="108" t="s">
        <v>1192</v>
      </c>
      <c r="B6243" s="109">
        <v>39850</v>
      </c>
      <c r="C6243" s="110">
        <v>2009</v>
      </c>
      <c r="D6243" s="111" t="s">
        <v>223</v>
      </c>
      <c r="E6243" s="111">
        <v>1</v>
      </c>
      <c r="F6243" s="111">
        <v>6</v>
      </c>
      <c r="G6243" s="111" t="s">
        <v>282</v>
      </c>
      <c r="H6243" s="112">
        <v>59315</v>
      </c>
    </row>
    <row r="6244" spans="1:8" ht="15">
      <c r="A6244" s="108" t="s">
        <v>1192</v>
      </c>
      <c r="B6244" s="109">
        <v>39851</v>
      </c>
      <c r="C6244" s="110">
        <v>2009</v>
      </c>
      <c r="D6244" s="111" t="s">
        <v>223</v>
      </c>
      <c r="E6244" s="111">
        <v>1</v>
      </c>
      <c r="F6244" s="111">
        <v>7</v>
      </c>
      <c r="G6244" s="111" t="s">
        <v>1343</v>
      </c>
      <c r="H6244" s="112">
        <v>67538</v>
      </c>
    </row>
    <row r="6245" spans="1:8" ht="15">
      <c r="A6245" s="108" t="s">
        <v>1192</v>
      </c>
      <c r="B6245" s="109">
        <v>39852</v>
      </c>
      <c r="C6245" s="110">
        <v>2009</v>
      </c>
      <c r="D6245" s="111" t="s">
        <v>223</v>
      </c>
      <c r="E6245" s="111">
        <v>2</v>
      </c>
      <c r="F6245" s="111">
        <v>8</v>
      </c>
      <c r="G6245" s="111" t="s">
        <v>1342</v>
      </c>
      <c r="H6245" s="112">
        <v>122551</v>
      </c>
    </row>
    <row r="6246" spans="1:8" ht="15">
      <c r="A6246" s="108" t="s">
        <v>1192</v>
      </c>
      <c r="B6246" s="109">
        <v>39853</v>
      </c>
      <c r="C6246" s="110">
        <v>2009</v>
      </c>
      <c r="D6246" s="111" t="s">
        <v>223</v>
      </c>
      <c r="E6246" s="111">
        <v>2</v>
      </c>
      <c r="F6246" s="111">
        <v>9</v>
      </c>
      <c r="G6246" s="111" t="s">
        <v>278</v>
      </c>
      <c r="H6246" s="112">
        <v>61403</v>
      </c>
    </row>
    <row r="6247" spans="1:8" ht="15">
      <c r="A6247" s="108" t="s">
        <v>1192</v>
      </c>
      <c r="B6247" s="109">
        <v>39854</v>
      </c>
      <c r="C6247" s="110">
        <v>2009</v>
      </c>
      <c r="D6247" s="111" t="s">
        <v>223</v>
      </c>
      <c r="E6247" s="111">
        <v>2</v>
      </c>
      <c r="F6247" s="111">
        <v>10</v>
      </c>
      <c r="G6247" s="111" t="s">
        <v>279</v>
      </c>
      <c r="H6247" s="112">
        <v>111539</v>
      </c>
    </row>
    <row r="6248" spans="1:8" ht="15">
      <c r="A6248" s="108" t="s">
        <v>1192</v>
      </c>
      <c r="B6248" s="109">
        <v>39855</v>
      </c>
      <c r="C6248" s="110">
        <v>2009</v>
      </c>
      <c r="D6248" s="111" t="s">
        <v>223</v>
      </c>
      <c r="E6248" s="111">
        <v>2</v>
      </c>
      <c r="F6248" s="111">
        <v>11</v>
      </c>
      <c r="G6248" s="111" t="s">
        <v>280</v>
      </c>
      <c r="H6248" s="112">
        <v>58526</v>
      </c>
    </row>
    <row r="6249" spans="1:8" ht="15">
      <c r="A6249" s="108" t="s">
        <v>1192</v>
      </c>
      <c r="B6249" s="109">
        <v>39856</v>
      </c>
      <c r="C6249" s="110">
        <v>2009</v>
      </c>
      <c r="D6249" s="111" t="s">
        <v>223</v>
      </c>
      <c r="E6249" s="111">
        <v>2</v>
      </c>
      <c r="F6249" s="111">
        <v>12</v>
      </c>
      <c r="G6249" s="111" t="s">
        <v>281</v>
      </c>
      <c r="H6249" s="112">
        <v>147276</v>
      </c>
    </row>
    <row r="6250" spans="1:8" ht="15">
      <c r="A6250" s="108" t="s">
        <v>1192</v>
      </c>
      <c r="B6250" s="109">
        <v>39857</v>
      </c>
      <c r="C6250" s="110">
        <v>2009</v>
      </c>
      <c r="D6250" s="111" t="s">
        <v>223</v>
      </c>
      <c r="E6250" s="111">
        <v>2</v>
      </c>
      <c r="F6250" s="111">
        <v>13</v>
      </c>
      <c r="G6250" s="111" t="s">
        <v>282</v>
      </c>
      <c r="H6250" s="112">
        <v>150946</v>
      </c>
    </row>
    <row r="6251" spans="1:8" ht="15">
      <c r="A6251" s="108" t="s">
        <v>1192</v>
      </c>
      <c r="B6251" s="109">
        <v>39858</v>
      </c>
      <c r="C6251" s="110">
        <v>2009</v>
      </c>
      <c r="D6251" s="111" t="s">
        <v>223</v>
      </c>
      <c r="E6251" s="111">
        <v>2</v>
      </c>
      <c r="F6251" s="111">
        <v>14</v>
      </c>
      <c r="G6251" s="111" t="s">
        <v>1343</v>
      </c>
      <c r="H6251" s="112">
        <v>113252</v>
      </c>
    </row>
    <row r="6252" spans="1:8" ht="15">
      <c r="A6252" s="108" t="s">
        <v>1192</v>
      </c>
      <c r="B6252" s="109">
        <v>39859</v>
      </c>
      <c r="C6252" s="110">
        <v>2009</v>
      </c>
      <c r="D6252" s="111" t="s">
        <v>223</v>
      </c>
      <c r="E6252" s="111">
        <v>3</v>
      </c>
      <c r="F6252" s="111">
        <v>15</v>
      </c>
      <c r="G6252" s="111" t="s">
        <v>1342</v>
      </c>
      <c r="H6252" s="112">
        <v>127375</v>
      </c>
    </row>
    <row r="6253" spans="1:8" ht="15">
      <c r="A6253" s="108" t="s">
        <v>1192</v>
      </c>
      <c r="B6253" s="109">
        <v>39860</v>
      </c>
      <c r="C6253" s="110">
        <v>2009</v>
      </c>
      <c r="D6253" s="111" t="s">
        <v>223</v>
      </c>
      <c r="E6253" s="111">
        <v>3</v>
      </c>
      <c r="F6253" s="111">
        <v>16</v>
      </c>
      <c r="G6253" s="111" t="s">
        <v>278</v>
      </c>
      <c r="H6253" s="112">
        <v>116255</v>
      </c>
    </row>
    <row r="6254" spans="1:8" ht="15">
      <c r="A6254" s="108" t="s">
        <v>1192</v>
      </c>
      <c r="B6254" s="109">
        <v>39861</v>
      </c>
      <c r="C6254" s="110">
        <v>2009</v>
      </c>
      <c r="D6254" s="111" t="s">
        <v>223</v>
      </c>
      <c r="E6254" s="111">
        <v>3</v>
      </c>
      <c r="F6254" s="111">
        <v>17</v>
      </c>
      <c r="G6254" s="111" t="s">
        <v>279</v>
      </c>
      <c r="H6254" s="112">
        <v>152565</v>
      </c>
    </row>
    <row r="6255" spans="1:8" ht="15">
      <c r="A6255" s="108" t="s">
        <v>1192</v>
      </c>
      <c r="B6255" s="109">
        <v>39862</v>
      </c>
      <c r="C6255" s="110">
        <v>2009</v>
      </c>
      <c r="D6255" s="111" t="s">
        <v>223</v>
      </c>
      <c r="E6255" s="111">
        <v>3</v>
      </c>
      <c r="F6255" s="111">
        <v>18</v>
      </c>
      <c r="G6255" s="111" t="s">
        <v>280</v>
      </c>
      <c r="H6255" s="112">
        <v>139628</v>
      </c>
    </row>
    <row r="6256" spans="1:8" ht="15">
      <c r="A6256" s="108" t="s">
        <v>1192</v>
      </c>
      <c r="B6256" s="109">
        <v>39863</v>
      </c>
      <c r="C6256" s="110">
        <v>2009</v>
      </c>
      <c r="D6256" s="111" t="s">
        <v>223</v>
      </c>
      <c r="E6256" s="111">
        <v>3</v>
      </c>
      <c r="F6256" s="111">
        <v>19</v>
      </c>
      <c r="G6256" s="111" t="s">
        <v>281</v>
      </c>
      <c r="H6256" s="112">
        <v>126359</v>
      </c>
    </row>
    <row r="6257" spans="1:8" ht="15">
      <c r="A6257" s="108" t="s">
        <v>1192</v>
      </c>
      <c r="B6257" s="109">
        <v>39864</v>
      </c>
      <c r="C6257" s="110">
        <v>2009</v>
      </c>
      <c r="D6257" s="111" t="s">
        <v>223</v>
      </c>
      <c r="E6257" s="111">
        <v>3</v>
      </c>
      <c r="F6257" s="111">
        <v>20</v>
      </c>
      <c r="G6257" s="111" t="s">
        <v>282</v>
      </c>
      <c r="H6257" s="112">
        <v>94325</v>
      </c>
    </row>
    <row r="6258" spans="1:8" ht="15">
      <c r="A6258" s="108" t="s">
        <v>1192</v>
      </c>
      <c r="B6258" s="109">
        <v>39865</v>
      </c>
      <c r="C6258" s="110">
        <v>2009</v>
      </c>
      <c r="D6258" s="111" t="s">
        <v>223</v>
      </c>
      <c r="E6258" s="111">
        <v>3</v>
      </c>
      <c r="F6258" s="111">
        <v>21</v>
      </c>
      <c r="G6258" s="111" t="s">
        <v>1343</v>
      </c>
      <c r="H6258" s="112">
        <v>43627</v>
      </c>
    </row>
    <row r="6259" spans="1:8" ht="15">
      <c r="A6259" s="108" t="s">
        <v>1192</v>
      </c>
      <c r="B6259" s="109">
        <v>39866</v>
      </c>
      <c r="C6259" s="110">
        <v>2009</v>
      </c>
      <c r="D6259" s="111" t="s">
        <v>223</v>
      </c>
      <c r="E6259" s="111">
        <v>4</v>
      </c>
      <c r="F6259" s="111">
        <v>22</v>
      </c>
      <c r="G6259" s="111" t="s">
        <v>1342</v>
      </c>
      <c r="H6259" s="112">
        <v>127360</v>
      </c>
    </row>
    <row r="6260" spans="1:8" ht="15">
      <c r="A6260" s="108" t="s">
        <v>1192</v>
      </c>
      <c r="B6260" s="109">
        <v>39867</v>
      </c>
      <c r="C6260" s="110">
        <v>2009</v>
      </c>
      <c r="D6260" s="111" t="s">
        <v>223</v>
      </c>
      <c r="E6260" s="111">
        <v>4</v>
      </c>
      <c r="F6260" s="111">
        <v>23</v>
      </c>
      <c r="G6260" s="111" t="s">
        <v>278</v>
      </c>
      <c r="H6260" s="112">
        <v>70344</v>
      </c>
    </row>
    <row r="6261" spans="1:8" ht="15">
      <c r="A6261" s="108" t="s">
        <v>1192</v>
      </c>
      <c r="B6261" s="109">
        <v>39868</v>
      </c>
      <c r="C6261" s="110">
        <v>2009</v>
      </c>
      <c r="D6261" s="111" t="s">
        <v>223</v>
      </c>
      <c r="E6261" s="111">
        <v>4</v>
      </c>
      <c r="F6261" s="111">
        <v>24</v>
      </c>
      <c r="G6261" s="111" t="s">
        <v>279</v>
      </c>
      <c r="H6261" s="112">
        <v>129431</v>
      </c>
    </row>
    <row r="6262" spans="1:8" ht="15">
      <c r="A6262" s="108" t="s">
        <v>1192</v>
      </c>
      <c r="B6262" s="109">
        <v>39869</v>
      </c>
      <c r="C6262" s="110">
        <v>2009</v>
      </c>
      <c r="D6262" s="111" t="s">
        <v>223</v>
      </c>
      <c r="E6262" s="111">
        <v>4</v>
      </c>
      <c r="F6262" s="111">
        <v>25</v>
      </c>
      <c r="G6262" s="111" t="s">
        <v>280</v>
      </c>
      <c r="H6262" s="112">
        <v>48225</v>
      </c>
    </row>
    <row r="6263" spans="1:8" ht="15">
      <c r="A6263" s="108" t="s">
        <v>1192</v>
      </c>
      <c r="B6263" s="109">
        <v>39870</v>
      </c>
      <c r="C6263" s="110">
        <v>2009</v>
      </c>
      <c r="D6263" s="111" t="s">
        <v>223</v>
      </c>
      <c r="E6263" s="111">
        <v>4</v>
      </c>
      <c r="F6263" s="111">
        <v>26</v>
      </c>
      <c r="G6263" s="111" t="s">
        <v>281</v>
      </c>
      <c r="H6263" s="112">
        <v>25272</v>
      </c>
    </row>
    <row r="6264" spans="1:8" ht="15">
      <c r="A6264" s="108" t="s">
        <v>1192</v>
      </c>
      <c r="B6264" s="109">
        <v>39871</v>
      </c>
      <c r="C6264" s="110">
        <v>2009</v>
      </c>
      <c r="D6264" s="111" t="s">
        <v>223</v>
      </c>
      <c r="E6264" s="111">
        <v>4</v>
      </c>
      <c r="F6264" s="111">
        <v>27</v>
      </c>
      <c r="G6264" s="111" t="s">
        <v>282</v>
      </c>
      <c r="H6264" s="112">
        <v>85158</v>
      </c>
    </row>
    <row r="6265" spans="1:8" ht="15">
      <c r="A6265" s="108" t="s">
        <v>1192</v>
      </c>
      <c r="B6265" s="109">
        <v>39872</v>
      </c>
      <c r="C6265" s="110">
        <v>2009</v>
      </c>
      <c r="D6265" s="111" t="s">
        <v>223</v>
      </c>
      <c r="E6265" s="111">
        <v>4</v>
      </c>
      <c r="F6265" s="111">
        <v>28</v>
      </c>
      <c r="G6265" s="111" t="s">
        <v>1343</v>
      </c>
      <c r="H6265" s="112">
        <v>30899</v>
      </c>
    </row>
    <row r="6266" spans="1:8" ht="15">
      <c r="A6266" s="108" t="s">
        <v>1192</v>
      </c>
      <c r="B6266" s="109">
        <v>39873</v>
      </c>
      <c r="C6266" s="110">
        <v>2009</v>
      </c>
      <c r="D6266" s="111" t="s">
        <v>224</v>
      </c>
      <c r="E6266" s="111">
        <v>1</v>
      </c>
      <c r="F6266" s="111">
        <v>1</v>
      </c>
      <c r="G6266" s="111" t="s">
        <v>1342</v>
      </c>
      <c r="H6266" s="112">
        <v>15806</v>
      </c>
    </row>
    <row r="6267" spans="1:8" ht="15">
      <c r="A6267" s="108" t="s">
        <v>1192</v>
      </c>
      <c r="B6267" s="109">
        <v>39874</v>
      </c>
      <c r="C6267" s="110">
        <v>2009</v>
      </c>
      <c r="D6267" s="111" t="s">
        <v>224</v>
      </c>
      <c r="E6267" s="111">
        <v>1</v>
      </c>
      <c r="F6267" s="111">
        <v>2</v>
      </c>
      <c r="G6267" s="111" t="s">
        <v>278</v>
      </c>
      <c r="H6267" s="112">
        <v>69162</v>
      </c>
    </row>
    <row r="6268" spans="1:8" ht="15">
      <c r="A6268" s="108" t="s">
        <v>1192</v>
      </c>
      <c r="B6268" s="109">
        <v>39875</v>
      </c>
      <c r="C6268" s="110">
        <v>2009</v>
      </c>
      <c r="D6268" s="111" t="s">
        <v>224</v>
      </c>
      <c r="E6268" s="111">
        <v>1</v>
      </c>
      <c r="F6268" s="111">
        <v>3</v>
      </c>
      <c r="G6268" s="111" t="s">
        <v>279</v>
      </c>
      <c r="H6268" s="112">
        <v>56344</v>
      </c>
    </row>
    <row r="6269" spans="1:8" ht="15">
      <c r="A6269" s="108" t="s">
        <v>1192</v>
      </c>
      <c r="B6269" s="109">
        <v>39876</v>
      </c>
      <c r="C6269" s="110">
        <v>2009</v>
      </c>
      <c r="D6269" s="111" t="s">
        <v>224</v>
      </c>
      <c r="E6269" s="111">
        <v>1</v>
      </c>
      <c r="F6269" s="111">
        <v>4</v>
      </c>
      <c r="G6269" s="111" t="s">
        <v>280</v>
      </c>
      <c r="H6269" s="112">
        <v>22690</v>
      </c>
    </row>
    <row r="6270" spans="1:8" ht="15">
      <c r="A6270" s="108" t="s">
        <v>1192</v>
      </c>
      <c r="B6270" s="109">
        <v>39877</v>
      </c>
      <c r="C6270" s="110">
        <v>2009</v>
      </c>
      <c r="D6270" s="111" t="s">
        <v>224</v>
      </c>
      <c r="E6270" s="111">
        <v>1</v>
      </c>
      <c r="F6270" s="111">
        <v>5</v>
      </c>
      <c r="G6270" s="111" t="s">
        <v>281</v>
      </c>
      <c r="H6270" s="112">
        <v>24782</v>
      </c>
    </row>
    <row r="6271" spans="1:8" ht="15">
      <c r="A6271" s="108" t="s">
        <v>1192</v>
      </c>
      <c r="B6271" s="109">
        <v>39878</v>
      </c>
      <c r="C6271" s="110">
        <v>2009</v>
      </c>
      <c r="D6271" s="111" t="s">
        <v>224</v>
      </c>
      <c r="E6271" s="111">
        <v>1</v>
      </c>
      <c r="F6271" s="111">
        <v>6</v>
      </c>
      <c r="G6271" s="111" t="s">
        <v>282</v>
      </c>
      <c r="H6271" s="112">
        <v>51470</v>
      </c>
    </row>
    <row r="6272" spans="1:8" ht="15">
      <c r="A6272" s="108" t="s">
        <v>1192</v>
      </c>
      <c r="B6272" s="109">
        <v>39879</v>
      </c>
      <c r="C6272" s="110">
        <v>2009</v>
      </c>
      <c r="D6272" s="111" t="s">
        <v>224</v>
      </c>
      <c r="E6272" s="111">
        <v>1</v>
      </c>
      <c r="F6272" s="111">
        <v>7</v>
      </c>
      <c r="G6272" s="111" t="s">
        <v>1343</v>
      </c>
      <c r="H6272" s="112">
        <v>78860</v>
      </c>
    </row>
    <row r="6273" spans="1:8" ht="15">
      <c r="A6273" s="108" t="s">
        <v>1192</v>
      </c>
      <c r="B6273" s="109">
        <v>39880</v>
      </c>
      <c r="C6273" s="110">
        <v>2009</v>
      </c>
      <c r="D6273" s="111" t="s">
        <v>224</v>
      </c>
      <c r="E6273" s="111">
        <v>2</v>
      </c>
      <c r="F6273" s="111">
        <v>8</v>
      </c>
      <c r="G6273" s="111" t="s">
        <v>1342</v>
      </c>
      <c r="H6273" s="112">
        <v>17569</v>
      </c>
    </row>
    <row r="6274" spans="1:8" ht="15">
      <c r="A6274" s="108" t="s">
        <v>1192</v>
      </c>
      <c r="B6274" s="109">
        <v>39881</v>
      </c>
      <c r="C6274" s="110">
        <v>2009</v>
      </c>
      <c r="D6274" s="111" t="s">
        <v>224</v>
      </c>
      <c r="E6274" s="111">
        <v>2</v>
      </c>
      <c r="F6274" s="111">
        <v>9</v>
      </c>
      <c r="G6274" s="111" t="s">
        <v>278</v>
      </c>
      <c r="H6274" s="112">
        <v>45312</v>
      </c>
    </row>
    <row r="6275" spans="1:8" ht="15">
      <c r="A6275" s="108" t="s">
        <v>1192</v>
      </c>
      <c r="B6275" s="109">
        <v>39882</v>
      </c>
      <c r="C6275" s="110">
        <v>2009</v>
      </c>
      <c r="D6275" s="111" t="s">
        <v>224</v>
      </c>
      <c r="E6275" s="111">
        <v>2</v>
      </c>
      <c r="F6275" s="111">
        <v>10</v>
      </c>
      <c r="G6275" s="111" t="s">
        <v>279</v>
      </c>
      <c r="H6275" s="112">
        <v>72737</v>
      </c>
    </row>
    <row r="6276" spans="1:8" ht="15">
      <c r="A6276" s="108" t="s">
        <v>1192</v>
      </c>
      <c r="B6276" s="109">
        <v>39883</v>
      </c>
      <c r="C6276" s="110">
        <v>2009</v>
      </c>
      <c r="D6276" s="111" t="s">
        <v>224</v>
      </c>
      <c r="E6276" s="111">
        <v>2</v>
      </c>
      <c r="F6276" s="111">
        <v>11</v>
      </c>
      <c r="G6276" s="111" t="s">
        <v>280</v>
      </c>
      <c r="H6276" s="112">
        <v>86014</v>
      </c>
    </row>
    <row r="6277" spans="1:8" ht="15">
      <c r="A6277" s="108" t="s">
        <v>1192</v>
      </c>
      <c r="B6277" s="109">
        <v>39884</v>
      </c>
      <c r="C6277" s="110">
        <v>2009</v>
      </c>
      <c r="D6277" s="111" t="s">
        <v>224</v>
      </c>
      <c r="E6277" s="111">
        <v>2</v>
      </c>
      <c r="F6277" s="111">
        <v>12</v>
      </c>
      <c r="G6277" s="111" t="s">
        <v>281</v>
      </c>
      <c r="H6277" s="112">
        <v>64026</v>
      </c>
    </row>
    <row r="6278" spans="1:8" ht="15">
      <c r="A6278" s="108" t="s">
        <v>1192</v>
      </c>
      <c r="B6278" s="109">
        <v>39885</v>
      </c>
      <c r="C6278" s="110">
        <v>2009</v>
      </c>
      <c r="D6278" s="111" t="s">
        <v>224</v>
      </c>
      <c r="E6278" s="111">
        <v>2</v>
      </c>
      <c r="F6278" s="111">
        <v>13</v>
      </c>
      <c r="G6278" s="111" t="s">
        <v>282</v>
      </c>
      <c r="H6278" s="112">
        <v>25393</v>
      </c>
    </row>
    <row r="6279" spans="1:8" ht="15">
      <c r="A6279" s="108" t="s">
        <v>1192</v>
      </c>
      <c r="B6279" s="109">
        <v>39886</v>
      </c>
      <c r="C6279" s="110">
        <v>2009</v>
      </c>
      <c r="D6279" s="111" t="s">
        <v>224</v>
      </c>
      <c r="E6279" s="111">
        <v>2</v>
      </c>
      <c r="F6279" s="111">
        <v>14</v>
      </c>
      <c r="G6279" s="111" t="s">
        <v>1343</v>
      </c>
      <c r="H6279" s="112">
        <v>59301</v>
      </c>
    </row>
    <row r="6280" spans="1:8" ht="15">
      <c r="A6280" s="108" t="s">
        <v>1192</v>
      </c>
      <c r="B6280" s="109">
        <v>39887</v>
      </c>
      <c r="C6280" s="110">
        <v>2009</v>
      </c>
      <c r="D6280" s="111" t="s">
        <v>224</v>
      </c>
      <c r="E6280" s="111">
        <v>3</v>
      </c>
      <c r="F6280" s="111">
        <v>15</v>
      </c>
      <c r="G6280" s="111" t="s">
        <v>1342</v>
      </c>
      <c r="H6280" s="112">
        <v>46088</v>
      </c>
    </row>
    <row r="6281" spans="1:8" ht="15">
      <c r="A6281" s="108" t="s">
        <v>1192</v>
      </c>
      <c r="B6281" s="109">
        <v>39888</v>
      </c>
      <c r="C6281" s="110">
        <v>2009</v>
      </c>
      <c r="D6281" s="111" t="s">
        <v>224</v>
      </c>
      <c r="E6281" s="111">
        <v>3</v>
      </c>
      <c r="F6281" s="111">
        <v>16</v>
      </c>
      <c r="G6281" s="111" t="s">
        <v>278</v>
      </c>
      <c r="H6281" s="112">
        <v>83209</v>
      </c>
    </row>
    <row r="6282" spans="1:8" ht="15">
      <c r="A6282" s="108" t="s">
        <v>1192</v>
      </c>
      <c r="B6282" s="109">
        <v>39889</v>
      </c>
      <c r="C6282" s="110">
        <v>2009</v>
      </c>
      <c r="D6282" s="111" t="s">
        <v>224</v>
      </c>
      <c r="E6282" s="111">
        <v>3</v>
      </c>
      <c r="F6282" s="111">
        <v>17</v>
      </c>
      <c r="G6282" s="111" t="s">
        <v>279</v>
      </c>
      <c r="H6282" s="112">
        <v>29832</v>
      </c>
    </row>
    <row r="6283" spans="1:8" ht="15">
      <c r="A6283" s="108" t="s">
        <v>1192</v>
      </c>
      <c r="B6283" s="109">
        <v>39890</v>
      </c>
      <c r="C6283" s="110">
        <v>2009</v>
      </c>
      <c r="D6283" s="111" t="s">
        <v>224</v>
      </c>
      <c r="E6283" s="111">
        <v>3</v>
      </c>
      <c r="F6283" s="111">
        <v>18</v>
      </c>
      <c r="G6283" s="111" t="s">
        <v>280</v>
      </c>
      <c r="H6283" s="112">
        <v>83796</v>
      </c>
    </row>
    <row r="6284" spans="1:8" ht="15">
      <c r="A6284" s="108" t="s">
        <v>1192</v>
      </c>
      <c r="B6284" s="109">
        <v>39891</v>
      </c>
      <c r="C6284" s="110">
        <v>2009</v>
      </c>
      <c r="D6284" s="111" t="s">
        <v>224</v>
      </c>
      <c r="E6284" s="111">
        <v>3</v>
      </c>
      <c r="F6284" s="111">
        <v>19</v>
      </c>
      <c r="G6284" s="111" t="s">
        <v>281</v>
      </c>
      <c r="H6284" s="112">
        <v>78415</v>
      </c>
    </row>
    <row r="6285" spans="1:8" ht="15">
      <c r="A6285" s="108" t="s">
        <v>1192</v>
      </c>
      <c r="B6285" s="109">
        <v>39892</v>
      </c>
      <c r="C6285" s="110">
        <v>2009</v>
      </c>
      <c r="D6285" s="111" t="s">
        <v>224</v>
      </c>
      <c r="E6285" s="111">
        <v>3</v>
      </c>
      <c r="F6285" s="111">
        <v>20</v>
      </c>
      <c r="G6285" s="111" t="s">
        <v>282</v>
      </c>
      <c r="H6285" s="112">
        <v>51273</v>
      </c>
    </row>
    <row r="6286" spans="1:8" ht="15">
      <c r="A6286" s="108" t="s">
        <v>1192</v>
      </c>
      <c r="B6286" s="109">
        <v>39893</v>
      </c>
      <c r="C6286" s="110">
        <v>2009</v>
      </c>
      <c r="D6286" s="111" t="s">
        <v>224</v>
      </c>
      <c r="E6286" s="111">
        <v>3</v>
      </c>
      <c r="F6286" s="111">
        <v>21</v>
      </c>
      <c r="G6286" s="111" t="s">
        <v>1343</v>
      </c>
      <c r="H6286" s="112">
        <v>31042</v>
      </c>
    </row>
    <row r="6287" spans="1:8" ht="15">
      <c r="A6287" s="108" t="s">
        <v>1192</v>
      </c>
      <c r="B6287" s="109">
        <v>39894</v>
      </c>
      <c r="C6287" s="110">
        <v>2009</v>
      </c>
      <c r="D6287" s="111" t="s">
        <v>224</v>
      </c>
      <c r="E6287" s="111">
        <v>4</v>
      </c>
      <c r="F6287" s="111">
        <v>22</v>
      </c>
      <c r="G6287" s="111" t="s">
        <v>1342</v>
      </c>
      <c r="H6287" s="112">
        <v>66794</v>
      </c>
    </row>
    <row r="6288" spans="1:8" ht="15">
      <c r="A6288" s="108" t="s">
        <v>1192</v>
      </c>
      <c r="B6288" s="109">
        <v>39895</v>
      </c>
      <c r="C6288" s="110">
        <v>2009</v>
      </c>
      <c r="D6288" s="111" t="s">
        <v>224</v>
      </c>
      <c r="E6288" s="111">
        <v>4</v>
      </c>
      <c r="F6288" s="111">
        <v>23</v>
      </c>
      <c r="G6288" s="111" t="s">
        <v>278</v>
      </c>
      <c r="H6288" s="112">
        <v>36802</v>
      </c>
    </row>
    <row r="6289" spans="1:8" ht="15">
      <c r="A6289" s="108" t="s">
        <v>1192</v>
      </c>
      <c r="B6289" s="109">
        <v>39896</v>
      </c>
      <c r="C6289" s="110">
        <v>2009</v>
      </c>
      <c r="D6289" s="111" t="s">
        <v>224</v>
      </c>
      <c r="E6289" s="111">
        <v>4</v>
      </c>
      <c r="F6289" s="111">
        <v>24</v>
      </c>
      <c r="G6289" s="111" t="s">
        <v>279</v>
      </c>
      <c r="H6289" s="112">
        <v>55225</v>
      </c>
    </row>
    <row r="6290" spans="1:8" ht="15">
      <c r="A6290" s="108" t="s">
        <v>1192</v>
      </c>
      <c r="B6290" s="109">
        <v>39897</v>
      </c>
      <c r="C6290" s="110">
        <v>2009</v>
      </c>
      <c r="D6290" s="111" t="s">
        <v>224</v>
      </c>
      <c r="E6290" s="111">
        <v>4</v>
      </c>
      <c r="F6290" s="111">
        <v>25</v>
      </c>
      <c r="G6290" s="111" t="s">
        <v>280</v>
      </c>
      <c r="H6290" s="112">
        <v>56065</v>
      </c>
    </row>
    <row r="6291" spans="1:8" ht="15">
      <c r="A6291" s="108" t="s">
        <v>1192</v>
      </c>
      <c r="B6291" s="109">
        <v>39898</v>
      </c>
      <c r="C6291" s="110">
        <v>2009</v>
      </c>
      <c r="D6291" s="111" t="s">
        <v>224</v>
      </c>
      <c r="E6291" s="111">
        <v>4</v>
      </c>
      <c r="F6291" s="111">
        <v>26</v>
      </c>
      <c r="G6291" s="111" t="s">
        <v>281</v>
      </c>
      <c r="H6291" s="112">
        <v>24318</v>
      </c>
    </row>
    <row r="6292" spans="1:8" ht="15">
      <c r="A6292" s="108" t="s">
        <v>1192</v>
      </c>
      <c r="B6292" s="109">
        <v>39899</v>
      </c>
      <c r="C6292" s="110">
        <v>2009</v>
      </c>
      <c r="D6292" s="111" t="s">
        <v>224</v>
      </c>
      <c r="E6292" s="111">
        <v>4</v>
      </c>
      <c r="F6292" s="111">
        <v>27</v>
      </c>
      <c r="G6292" s="111" t="s">
        <v>282</v>
      </c>
      <c r="H6292" s="112">
        <v>29906</v>
      </c>
    </row>
    <row r="6293" spans="1:8" ht="15">
      <c r="A6293" s="108" t="s">
        <v>1192</v>
      </c>
      <c r="B6293" s="109">
        <v>39900</v>
      </c>
      <c r="C6293" s="110">
        <v>2009</v>
      </c>
      <c r="D6293" s="111" t="s">
        <v>224</v>
      </c>
      <c r="E6293" s="111">
        <v>4</v>
      </c>
      <c r="F6293" s="111">
        <v>28</v>
      </c>
      <c r="G6293" s="111" t="s">
        <v>1343</v>
      </c>
      <c r="H6293" s="112">
        <v>83308</v>
      </c>
    </row>
    <row r="6294" spans="1:8" ht="15">
      <c r="A6294" s="108" t="s">
        <v>1192</v>
      </c>
      <c r="B6294" s="109">
        <v>39901</v>
      </c>
      <c r="C6294" s="110">
        <v>2009</v>
      </c>
      <c r="D6294" s="111" t="s">
        <v>224</v>
      </c>
      <c r="E6294" s="111">
        <v>5</v>
      </c>
      <c r="F6294" s="111">
        <v>29</v>
      </c>
      <c r="G6294" s="111" t="s">
        <v>1342</v>
      </c>
      <c r="H6294" s="112">
        <v>83609</v>
      </c>
    </row>
    <row r="6295" spans="1:8" ht="15">
      <c r="A6295" s="108" t="s">
        <v>1192</v>
      </c>
      <c r="B6295" s="109">
        <v>39902</v>
      </c>
      <c r="C6295" s="110">
        <v>2009</v>
      </c>
      <c r="D6295" s="111" t="s">
        <v>224</v>
      </c>
      <c r="E6295" s="111">
        <v>5</v>
      </c>
      <c r="F6295" s="111">
        <v>30</v>
      </c>
      <c r="G6295" s="111" t="s">
        <v>278</v>
      </c>
      <c r="H6295" s="112">
        <v>67113</v>
      </c>
    </row>
    <row r="6296" spans="1:8" ht="15">
      <c r="A6296" s="108" t="s">
        <v>1192</v>
      </c>
      <c r="B6296" s="109">
        <v>39903</v>
      </c>
      <c r="C6296" s="110">
        <v>2009</v>
      </c>
      <c r="D6296" s="111" t="s">
        <v>224</v>
      </c>
      <c r="E6296" s="111">
        <v>5</v>
      </c>
      <c r="F6296" s="111">
        <v>31</v>
      </c>
      <c r="G6296" s="111" t="s">
        <v>279</v>
      </c>
      <c r="H6296" s="112">
        <v>50685</v>
      </c>
    </row>
    <row r="6297" spans="1:8" ht="15">
      <c r="A6297" s="108" t="s">
        <v>1192</v>
      </c>
      <c r="B6297" s="109">
        <v>39904</v>
      </c>
      <c r="C6297" s="110">
        <v>2009</v>
      </c>
      <c r="D6297" s="111" t="s">
        <v>225</v>
      </c>
      <c r="E6297" s="111">
        <v>1</v>
      </c>
      <c r="F6297" s="111">
        <v>1</v>
      </c>
      <c r="G6297" s="111" t="s">
        <v>280</v>
      </c>
      <c r="H6297" s="112">
        <v>53302</v>
      </c>
    </row>
    <row r="6298" spans="1:8" ht="15">
      <c r="A6298" s="108" t="s">
        <v>1192</v>
      </c>
      <c r="B6298" s="109">
        <v>39905</v>
      </c>
      <c r="C6298" s="110">
        <v>2009</v>
      </c>
      <c r="D6298" s="111" t="s">
        <v>225</v>
      </c>
      <c r="E6298" s="111">
        <v>1</v>
      </c>
      <c r="F6298" s="111">
        <v>2</v>
      </c>
      <c r="G6298" s="111" t="s">
        <v>281</v>
      </c>
      <c r="H6298" s="112">
        <v>55688</v>
      </c>
    </row>
    <row r="6299" spans="1:8" ht="15">
      <c r="A6299" s="108" t="s">
        <v>1192</v>
      </c>
      <c r="B6299" s="109">
        <v>39906</v>
      </c>
      <c r="C6299" s="110">
        <v>2009</v>
      </c>
      <c r="D6299" s="111" t="s">
        <v>225</v>
      </c>
      <c r="E6299" s="111">
        <v>1</v>
      </c>
      <c r="F6299" s="111">
        <v>3</v>
      </c>
      <c r="G6299" s="111" t="s">
        <v>282</v>
      </c>
      <c r="H6299" s="112">
        <v>21192</v>
      </c>
    </row>
    <row r="6300" spans="1:8" ht="15">
      <c r="A6300" s="108" t="s">
        <v>1192</v>
      </c>
      <c r="B6300" s="109">
        <v>39907</v>
      </c>
      <c r="C6300" s="110">
        <v>2009</v>
      </c>
      <c r="D6300" s="111" t="s">
        <v>225</v>
      </c>
      <c r="E6300" s="111">
        <v>1</v>
      </c>
      <c r="F6300" s="111">
        <v>4</v>
      </c>
      <c r="G6300" s="111" t="s">
        <v>1343</v>
      </c>
      <c r="H6300" s="112">
        <v>22409</v>
      </c>
    </row>
    <row r="6301" spans="1:8" ht="15">
      <c r="A6301" s="108" t="s">
        <v>1192</v>
      </c>
      <c r="B6301" s="109">
        <v>39908</v>
      </c>
      <c r="C6301" s="110">
        <v>2009</v>
      </c>
      <c r="D6301" s="111" t="s">
        <v>225</v>
      </c>
      <c r="E6301" s="111">
        <v>1</v>
      </c>
      <c r="F6301" s="111">
        <v>5</v>
      </c>
      <c r="G6301" s="111" t="s">
        <v>1342</v>
      </c>
      <c r="H6301" s="112">
        <v>78658</v>
      </c>
    </row>
    <row r="6302" spans="1:8" ht="15">
      <c r="A6302" s="108" t="s">
        <v>1192</v>
      </c>
      <c r="B6302" s="109">
        <v>39909</v>
      </c>
      <c r="C6302" s="110">
        <v>2009</v>
      </c>
      <c r="D6302" s="111" t="s">
        <v>225</v>
      </c>
      <c r="E6302" s="111">
        <v>1</v>
      </c>
      <c r="F6302" s="111">
        <v>6</v>
      </c>
      <c r="G6302" s="111" t="s">
        <v>278</v>
      </c>
      <c r="H6302" s="112">
        <v>42901</v>
      </c>
    </row>
    <row r="6303" spans="1:8" ht="15">
      <c r="A6303" s="108" t="s">
        <v>1192</v>
      </c>
      <c r="B6303" s="109">
        <v>39910</v>
      </c>
      <c r="C6303" s="110">
        <v>2009</v>
      </c>
      <c r="D6303" s="111" t="s">
        <v>225</v>
      </c>
      <c r="E6303" s="111">
        <v>1</v>
      </c>
      <c r="F6303" s="111">
        <v>7</v>
      </c>
      <c r="G6303" s="111" t="s">
        <v>279</v>
      </c>
      <c r="H6303" s="112">
        <v>43931</v>
      </c>
    </row>
    <row r="6304" spans="1:8" ht="15">
      <c r="A6304" s="108" t="s">
        <v>1192</v>
      </c>
      <c r="B6304" s="109">
        <v>39911</v>
      </c>
      <c r="C6304" s="110">
        <v>2009</v>
      </c>
      <c r="D6304" s="111" t="s">
        <v>225</v>
      </c>
      <c r="E6304" s="111">
        <v>2</v>
      </c>
      <c r="F6304" s="111">
        <v>8</v>
      </c>
      <c r="G6304" s="111" t="s">
        <v>280</v>
      </c>
      <c r="H6304" s="112">
        <v>15252</v>
      </c>
    </row>
    <row r="6305" spans="1:8" ht="15">
      <c r="A6305" s="108" t="s">
        <v>1192</v>
      </c>
      <c r="B6305" s="109">
        <v>39912</v>
      </c>
      <c r="C6305" s="110">
        <v>2009</v>
      </c>
      <c r="D6305" s="111" t="s">
        <v>225</v>
      </c>
      <c r="E6305" s="111">
        <v>2</v>
      </c>
      <c r="F6305" s="111">
        <v>9</v>
      </c>
      <c r="G6305" s="111" t="s">
        <v>281</v>
      </c>
      <c r="H6305" s="112">
        <v>88618</v>
      </c>
    </row>
    <row r="6306" spans="1:8" ht="15">
      <c r="A6306" s="108" t="s">
        <v>1192</v>
      </c>
      <c r="B6306" s="109">
        <v>39913</v>
      </c>
      <c r="C6306" s="110">
        <v>2009</v>
      </c>
      <c r="D6306" s="111" t="s">
        <v>225</v>
      </c>
      <c r="E6306" s="111">
        <v>2</v>
      </c>
      <c r="F6306" s="111">
        <v>10</v>
      </c>
      <c r="G6306" s="111" t="s">
        <v>282</v>
      </c>
      <c r="H6306" s="112">
        <v>46769</v>
      </c>
    </row>
    <row r="6307" spans="1:8" ht="15">
      <c r="A6307" s="108" t="s">
        <v>1192</v>
      </c>
      <c r="B6307" s="109">
        <v>39914</v>
      </c>
      <c r="C6307" s="110">
        <v>2009</v>
      </c>
      <c r="D6307" s="111" t="s">
        <v>225</v>
      </c>
      <c r="E6307" s="111">
        <v>2</v>
      </c>
      <c r="F6307" s="111">
        <v>11</v>
      </c>
      <c r="G6307" s="111" t="s">
        <v>1343</v>
      </c>
      <c r="H6307" s="112">
        <v>74758</v>
      </c>
    </row>
    <row r="6308" spans="1:8" ht="15">
      <c r="A6308" s="108" t="s">
        <v>1192</v>
      </c>
      <c r="B6308" s="109">
        <v>39915</v>
      </c>
      <c r="C6308" s="110">
        <v>2009</v>
      </c>
      <c r="D6308" s="111" t="s">
        <v>225</v>
      </c>
      <c r="E6308" s="111">
        <v>2</v>
      </c>
      <c r="F6308" s="111">
        <v>12</v>
      </c>
      <c r="G6308" s="111" t="s">
        <v>1342</v>
      </c>
      <c r="H6308" s="112">
        <v>85876</v>
      </c>
    </row>
    <row r="6309" spans="1:8" ht="15">
      <c r="A6309" s="108" t="s">
        <v>1192</v>
      </c>
      <c r="B6309" s="109">
        <v>39916</v>
      </c>
      <c r="C6309" s="110">
        <v>2009</v>
      </c>
      <c r="D6309" s="111" t="s">
        <v>225</v>
      </c>
      <c r="E6309" s="111">
        <v>2</v>
      </c>
      <c r="F6309" s="111">
        <v>13</v>
      </c>
      <c r="G6309" s="111" t="s">
        <v>278</v>
      </c>
      <c r="H6309" s="112">
        <v>80974</v>
      </c>
    </row>
    <row r="6310" spans="1:8" ht="15">
      <c r="A6310" s="108" t="s">
        <v>1192</v>
      </c>
      <c r="B6310" s="109">
        <v>39917</v>
      </c>
      <c r="C6310" s="110">
        <v>2009</v>
      </c>
      <c r="D6310" s="111" t="s">
        <v>225</v>
      </c>
      <c r="E6310" s="111">
        <v>2</v>
      </c>
      <c r="F6310" s="111">
        <v>14</v>
      </c>
      <c r="G6310" s="111" t="s">
        <v>279</v>
      </c>
      <c r="H6310" s="112">
        <v>65926</v>
      </c>
    </row>
    <row r="6311" spans="1:8" ht="15">
      <c r="A6311" s="108" t="s">
        <v>1192</v>
      </c>
      <c r="B6311" s="109">
        <v>39918</v>
      </c>
      <c r="C6311" s="110">
        <v>2009</v>
      </c>
      <c r="D6311" s="111" t="s">
        <v>225</v>
      </c>
      <c r="E6311" s="111">
        <v>3</v>
      </c>
      <c r="F6311" s="111">
        <v>15</v>
      </c>
      <c r="G6311" s="111" t="s">
        <v>280</v>
      </c>
      <c r="H6311" s="112">
        <v>25668</v>
      </c>
    </row>
    <row r="6312" spans="1:8" ht="15">
      <c r="A6312" s="108" t="s">
        <v>1192</v>
      </c>
      <c r="B6312" s="109">
        <v>39919</v>
      </c>
      <c r="C6312" s="110">
        <v>2009</v>
      </c>
      <c r="D6312" s="111" t="s">
        <v>225</v>
      </c>
      <c r="E6312" s="111">
        <v>3</v>
      </c>
      <c r="F6312" s="111">
        <v>16</v>
      </c>
      <c r="G6312" s="111" t="s">
        <v>281</v>
      </c>
      <c r="H6312" s="112">
        <v>32954</v>
      </c>
    </row>
    <row r="6313" spans="1:8" ht="15">
      <c r="A6313" s="108" t="s">
        <v>1192</v>
      </c>
      <c r="B6313" s="109">
        <v>39920</v>
      </c>
      <c r="C6313" s="110">
        <v>2009</v>
      </c>
      <c r="D6313" s="111" t="s">
        <v>225</v>
      </c>
      <c r="E6313" s="111">
        <v>3</v>
      </c>
      <c r="F6313" s="111">
        <v>17</v>
      </c>
      <c r="G6313" s="111" t="s">
        <v>282</v>
      </c>
      <c r="H6313" s="112">
        <v>22095</v>
      </c>
    </row>
    <row r="6314" spans="1:8" ht="15">
      <c r="A6314" s="108" t="s">
        <v>1192</v>
      </c>
      <c r="B6314" s="109">
        <v>39921</v>
      </c>
      <c r="C6314" s="110">
        <v>2009</v>
      </c>
      <c r="D6314" s="111" t="s">
        <v>225</v>
      </c>
      <c r="E6314" s="111">
        <v>3</v>
      </c>
      <c r="F6314" s="111">
        <v>18</v>
      </c>
      <c r="G6314" s="111" t="s">
        <v>1343</v>
      </c>
      <c r="H6314" s="112">
        <v>21840</v>
      </c>
    </row>
    <row r="6315" spans="1:8" ht="15">
      <c r="A6315" s="108" t="s">
        <v>1192</v>
      </c>
      <c r="B6315" s="109">
        <v>39922</v>
      </c>
      <c r="C6315" s="110">
        <v>2009</v>
      </c>
      <c r="D6315" s="111" t="s">
        <v>225</v>
      </c>
      <c r="E6315" s="111">
        <v>3</v>
      </c>
      <c r="F6315" s="111">
        <v>19</v>
      </c>
      <c r="G6315" s="111" t="s">
        <v>1342</v>
      </c>
      <c r="H6315" s="112">
        <v>80167</v>
      </c>
    </row>
    <row r="6316" spans="1:8" ht="15">
      <c r="A6316" s="108" t="s">
        <v>1192</v>
      </c>
      <c r="B6316" s="109">
        <v>39923</v>
      </c>
      <c r="C6316" s="110">
        <v>2009</v>
      </c>
      <c r="D6316" s="111" t="s">
        <v>225</v>
      </c>
      <c r="E6316" s="111">
        <v>3</v>
      </c>
      <c r="F6316" s="111">
        <v>20</v>
      </c>
      <c r="G6316" s="111" t="s">
        <v>278</v>
      </c>
      <c r="H6316" s="112">
        <v>57953</v>
      </c>
    </row>
    <row r="6317" spans="1:8" ht="15">
      <c r="A6317" s="108" t="s">
        <v>1192</v>
      </c>
      <c r="B6317" s="109">
        <v>39924</v>
      </c>
      <c r="C6317" s="110">
        <v>2009</v>
      </c>
      <c r="D6317" s="111" t="s">
        <v>225</v>
      </c>
      <c r="E6317" s="111">
        <v>3</v>
      </c>
      <c r="F6317" s="111">
        <v>21</v>
      </c>
      <c r="G6317" s="111" t="s">
        <v>279</v>
      </c>
      <c r="H6317" s="112">
        <v>47636</v>
      </c>
    </row>
    <row r="6318" spans="1:8" ht="15">
      <c r="A6318" s="108" t="s">
        <v>1192</v>
      </c>
      <c r="B6318" s="109">
        <v>39925</v>
      </c>
      <c r="C6318" s="110">
        <v>2009</v>
      </c>
      <c r="D6318" s="111" t="s">
        <v>225</v>
      </c>
      <c r="E6318" s="111">
        <v>4</v>
      </c>
      <c r="F6318" s="111">
        <v>22</v>
      </c>
      <c r="G6318" s="111" t="s">
        <v>280</v>
      </c>
      <c r="H6318" s="112">
        <v>14945</v>
      </c>
    </row>
    <row r="6319" spans="1:8" ht="15">
      <c r="A6319" s="108" t="s">
        <v>1192</v>
      </c>
      <c r="B6319" s="109">
        <v>39926</v>
      </c>
      <c r="C6319" s="110">
        <v>2009</v>
      </c>
      <c r="D6319" s="111" t="s">
        <v>225</v>
      </c>
      <c r="E6319" s="111">
        <v>4</v>
      </c>
      <c r="F6319" s="111">
        <v>23</v>
      </c>
      <c r="G6319" s="111" t="s">
        <v>281</v>
      </c>
      <c r="H6319" s="112">
        <v>72486</v>
      </c>
    </row>
    <row r="6320" spans="1:8" ht="15">
      <c r="A6320" s="108" t="s">
        <v>1192</v>
      </c>
      <c r="B6320" s="109">
        <v>39927</v>
      </c>
      <c r="C6320" s="110">
        <v>2009</v>
      </c>
      <c r="D6320" s="111" t="s">
        <v>225</v>
      </c>
      <c r="E6320" s="111">
        <v>4</v>
      </c>
      <c r="F6320" s="111">
        <v>24</v>
      </c>
      <c r="G6320" s="111" t="s">
        <v>282</v>
      </c>
      <c r="H6320" s="112">
        <v>78900</v>
      </c>
    </row>
    <row r="6321" spans="1:8" ht="15">
      <c r="A6321" s="108" t="s">
        <v>1192</v>
      </c>
      <c r="B6321" s="109">
        <v>39928</v>
      </c>
      <c r="C6321" s="110">
        <v>2009</v>
      </c>
      <c r="D6321" s="111" t="s">
        <v>225</v>
      </c>
      <c r="E6321" s="111">
        <v>4</v>
      </c>
      <c r="F6321" s="111">
        <v>25</v>
      </c>
      <c r="G6321" s="111" t="s">
        <v>1343</v>
      </c>
      <c r="H6321" s="112">
        <v>37949</v>
      </c>
    </row>
    <row r="6322" spans="1:8" ht="15">
      <c r="A6322" s="108" t="s">
        <v>1192</v>
      </c>
      <c r="B6322" s="109">
        <v>39929</v>
      </c>
      <c r="C6322" s="110">
        <v>2009</v>
      </c>
      <c r="D6322" s="111" t="s">
        <v>225</v>
      </c>
      <c r="E6322" s="111">
        <v>4</v>
      </c>
      <c r="F6322" s="111">
        <v>26</v>
      </c>
      <c r="G6322" s="111" t="s">
        <v>1342</v>
      </c>
      <c r="H6322" s="112">
        <v>70608</v>
      </c>
    </row>
    <row r="6323" spans="1:8" ht="15">
      <c r="A6323" s="108" t="s">
        <v>1192</v>
      </c>
      <c r="B6323" s="109">
        <v>39930</v>
      </c>
      <c r="C6323" s="110">
        <v>2009</v>
      </c>
      <c r="D6323" s="111" t="s">
        <v>225</v>
      </c>
      <c r="E6323" s="111">
        <v>4</v>
      </c>
      <c r="F6323" s="111">
        <v>27</v>
      </c>
      <c r="G6323" s="111" t="s">
        <v>278</v>
      </c>
      <c r="H6323" s="112">
        <v>52592</v>
      </c>
    </row>
    <row r="6324" spans="1:8" ht="15">
      <c r="A6324" s="108" t="s">
        <v>1192</v>
      </c>
      <c r="B6324" s="109">
        <v>39931</v>
      </c>
      <c r="C6324" s="110">
        <v>2009</v>
      </c>
      <c r="D6324" s="111" t="s">
        <v>225</v>
      </c>
      <c r="E6324" s="111">
        <v>4</v>
      </c>
      <c r="F6324" s="111">
        <v>28</v>
      </c>
      <c r="G6324" s="111" t="s">
        <v>279</v>
      </c>
      <c r="H6324" s="112">
        <v>50800</v>
      </c>
    </row>
    <row r="6325" spans="1:8" ht="15">
      <c r="A6325" s="108" t="s">
        <v>1192</v>
      </c>
      <c r="B6325" s="109">
        <v>39932</v>
      </c>
      <c r="C6325" s="110">
        <v>2009</v>
      </c>
      <c r="D6325" s="111" t="s">
        <v>225</v>
      </c>
      <c r="E6325" s="111">
        <v>5</v>
      </c>
      <c r="F6325" s="111">
        <v>29</v>
      </c>
      <c r="G6325" s="111" t="s">
        <v>280</v>
      </c>
      <c r="H6325" s="112">
        <v>17120</v>
      </c>
    </row>
    <row r="6326" spans="1:8" ht="15">
      <c r="A6326" s="108" t="s">
        <v>1192</v>
      </c>
      <c r="B6326" s="109">
        <v>39933</v>
      </c>
      <c r="C6326" s="110">
        <v>2009</v>
      </c>
      <c r="D6326" s="111" t="s">
        <v>225</v>
      </c>
      <c r="E6326" s="111">
        <v>5</v>
      </c>
      <c r="F6326" s="111">
        <v>30</v>
      </c>
      <c r="G6326" s="111" t="s">
        <v>281</v>
      </c>
      <c r="H6326" s="112">
        <v>65038</v>
      </c>
    </row>
    <row r="6327" spans="1:8" ht="15">
      <c r="A6327" s="108" t="s">
        <v>1192</v>
      </c>
      <c r="B6327" s="109">
        <v>39934</v>
      </c>
      <c r="C6327" s="110">
        <v>2009</v>
      </c>
      <c r="D6327" s="111" t="s">
        <v>226</v>
      </c>
      <c r="E6327" s="111">
        <v>1</v>
      </c>
      <c r="F6327" s="111">
        <v>1</v>
      </c>
      <c r="G6327" s="111" t="s">
        <v>282</v>
      </c>
      <c r="H6327" s="112">
        <v>15134</v>
      </c>
    </row>
    <row r="6328" spans="1:8" ht="15">
      <c r="A6328" s="108" t="s">
        <v>1192</v>
      </c>
      <c r="B6328" s="109">
        <v>39935</v>
      </c>
      <c r="C6328" s="110">
        <v>2009</v>
      </c>
      <c r="D6328" s="111" t="s">
        <v>226</v>
      </c>
      <c r="E6328" s="111">
        <v>1</v>
      </c>
      <c r="F6328" s="111">
        <v>2</v>
      </c>
      <c r="G6328" s="111" t="s">
        <v>1343</v>
      </c>
      <c r="H6328" s="112">
        <v>42339</v>
      </c>
    </row>
    <row r="6329" spans="1:8" ht="15">
      <c r="A6329" s="108" t="s">
        <v>1192</v>
      </c>
      <c r="B6329" s="109">
        <v>39936</v>
      </c>
      <c r="C6329" s="110">
        <v>2009</v>
      </c>
      <c r="D6329" s="111" t="s">
        <v>226</v>
      </c>
      <c r="E6329" s="111">
        <v>1</v>
      </c>
      <c r="F6329" s="111">
        <v>3</v>
      </c>
      <c r="G6329" s="111" t="s">
        <v>1342</v>
      </c>
      <c r="H6329" s="112">
        <v>88547</v>
      </c>
    </row>
    <row r="6330" spans="1:8" ht="15">
      <c r="A6330" s="108" t="s">
        <v>1192</v>
      </c>
      <c r="B6330" s="109">
        <v>39937</v>
      </c>
      <c r="C6330" s="110">
        <v>2009</v>
      </c>
      <c r="D6330" s="111" t="s">
        <v>226</v>
      </c>
      <c r="E6330" s="111">
        <v>1</v>
      </c>
      <c r="F6330" s="111">
        <v>4</v>
      </c>
      <c r="G6330" s="111" t="s">
        <v>278</v>
      </c>
      <c r="H6330" s="112">
        <v>38601</v>
      </c>
    </row>
    <row r="6331" spans="1:8" ht="15">
      <c r="A6331" s="108" t="s">
        <v>1192</v>
      </c>
      <c r="B6331" s="109">
        <v>39938</v>
      </c>
      <c r="C6331" s="110">
        <v>2009</v>
      </c>
      <c r="D6331" s="111" t="s">
        <v>226</v>
      </c>
      <c r="E6331" s="111">
        <v>1</v>
      </c>
      <c r="F6331" s="111">
        <v>5</v>
      </c>
      <c r="G6331" s="111" t="s">
        <v>279</v>
      </c>
      <c r="H6331" s="112">
        <v>39740</v>
      </c>
    </row>
    <row r="6332" spans="1:8" ht="15">
      <c r="A6332" s="108" t="s">
        <v>1192</v>
      </c>
      <c r="B6332" s="109">
        <v>39939</v>
      </c>
      <c r="C6332" s="110">
        <v>2009</v>
      </c>
      <c r="D6332" s="111" t="s">
        <v>226</v>
      </c>
      <c r="E6332" s="111">
        <v>1</v>
      </c>
      <c r="F6332" s="111">
        <v>6</v>
      </c>
      <c r="G6332" s="111" t="s">
        <v>280</v>
      </c>
      <c r="H6332" s="112">
        <v>81053</v>
      </c>
    </row>
    <row r="6333" spans="1:8" ht="15">
      <c r="A6333" s="108" t="s">
        <v>1192</v>
      </c>
      <c r="B6333" s="109">
        <v>39940</v>
      </c>
      <c r="C6333" s="110">
        <v>2009</v>
      </c>
      <c r="D6333" s="111" t="s">
        <v>226</v>
      </c>
      <c r="E6333" s="111">
        <v>1</v>
      </c>
      <c r="F6333" s="111">
        <v>7</v>
      </c>
      <c r="G6333" s="111" t="s">
        <v>281</v>
      </c>
      <c r="H6333" s="112">
        <v>21294</v>
      </c>
    </row>
    <row r="6334" spans="1:8" ht="15">
      <c r="A6334" s="108" t="s">
        <v>1192</v>
      </c>
      <c r="B6334" s="109">
        <v>39941</v>
      </c>
      <c r="C6334" s="110">
        <v>2009</v>
      </c>
      <c r="D6334" s="111" t="s">
        <v>226</v>
      </c>
      <c r="E6334" s="111">
        <v>2</v>
      </c>
      <c r="F6334" s="111">
        <v>8</v>
      </c>
      <c r="G6334" s="111" t="s">
        <v>282</v>
      </c>
      <c r="H6334" s="112">
        <v>82186</v>
      </c>
    </row>
    <row r="6335" spans="1:8" ht="15">
      <c r="A6335" s="108" t="s">
        <v>1192</v>
      </c>
      <c r="B6335" s="109">
        <v>39942</v>
      </c>
      <c r="C6335" s="110">
        <v>2009</v>
      </c>
      <c r="D6335" s="111" t="s">
        <v>226</v>
      </c>
      <c r="E6335" s="111">
        <v>2</v>
      </c>
      <c r="F6335" s="111">
        <v>9</v>
      </c>
      <c r="G6335" s="111" t="s">
        <v>1343</v>
      </c>
      <c r="H6335" s="112">
        <v>25439</v>
      </c>
    </row>
    <row r="6336" spans="1:8" ht="15">
      <c r="A6336" s="108" t="s">
        <v>1192</v>
      </c>
      <c r="B6336" s="109">
        <v>39943</v>
      </c>
      <c r="C6336" s="110">
        <v>2009</v>
      </c>
      <c r="D6336" s="111" t="s">
        <v>226</v>
      </c>
      <c r="E6336" s="111">
        <v>2</v>
      </c>
      <c r="F6336" s="111">
        <v>10</v>
      </c>
      <c r="G6336" s="111" t="s">
        <v>1342</v>
      </c>
      <c r="H6336" s="112">
        <v>66946</v>
      </c>
    </row>
    <row r="6337" spans="1:8" ht="15">
      <c r="A6337" s="108" t="s">
        <v>1192</v>
      </c>
      <c r="B6337" s="109">
        <v>39944</v>
      </c>
      <c r="C6337" s="110">
        <v>2009</v>
      </c>
      <c r="D6337" s="111" t="s">
        <v>226</v>
      </c>
      <c r="E6337" s="111">
        <v>2</v>
      </c>
      <c r="F6337" s="111">
        <v>11</v>
      </c>
      <c r="G6337" s="111" t="s">
        <v>278</v>
      </c>
      <c r="H6337" s="112">
        <v>64443</v>
      </c>
    </row>
    <row r="6338" spans="1:8" ht="15">
      <c r="A6338" s="108" t="s">
        <v>1192</v>
      </c>
      <c r="B6338" s="109">
        <v>39945</v>
      </c>
      <c r="C6338" s="110">
        <v>2009</v>
      </c>
      <c r="D6338" s="111" t="s">
        <v>226</v>
      </c>
      <c r="E6338" s="111">
        <v>2</v>
      </c>
      <c r="F6338" s="111">
        <v>12</v>
      </c>
      <c r="G6338" s="111" t="s">
        <v>279</v>
      </c>
      <c r="H6338" s="112">
        <v>33183</v>
      </c>
    </row>
    <row r="6339" spans="1:8" ht="15">
      <c r="A6339" s="108" t="s">
        <v>1192</v>
      </c>
      <c r="B6339" s="109">
        <v>39946</v>
      </c>
      <c r="C6339" s="110">
        <v>2009</v>
      </c>
      <c r="D6339" s="111" t="s">
        <v>226</v>
      </c>
      <c r="E6339" s="111">
        <v>2</v>
      </c>
      <c r="F6339" s="111">
        <v>13</v>
      </c>
      <c r="G6339" s="111" t="s">
        <v>280</v>
      </c>
      <c r="H6339" s="112">
        <v>14375</v>
      </c>
    </row>
    <row r="6340" spans="1:8" ht="15">
      <c r="A6340" s="108" t="s">
        <v>1192</v>
      </c>
      <c r="B6340" s="109">
        <v>39947</v>
      </c>
      <c r="C6340" s="110">
        <v>2009</v>
      </c>
      <c r="D6340" s="111" t="s">
        <v>226</v>
      </c>
      <c r="E6340" s="111">
        <v>2</v>
      </c>
      <c r="F6340" s="111">
        <v>14</v>
      </c>
      <c r="G6340" s="111" t="s">
        <v>281</v>
      </c>
      <c r="H6340" s="112">
        <v>19981</v>
      </c>
    </row>
    <row r="6341" spans="1:8" ht="15">
      <c r="A6341" s="108" t="s">
        <v>1192</v>
      </c>
      <c r="B6341" s="109">
        <v>39948</v>
      </c>
      <c r="C6341" s="110">
        <v>2009</v>
      </c>
      <c r="D6341" s="111" t="s">
        <v>226</v>
      </c>
      <c r="E6341" s="111">
        <v>3</v>
      </c>
      <c r="F6341" s="111">
        <v>15</v>
      </c>
      <c r="G6341" s="111" t="s">
        <v>282</v>
      </c>
      <c r="H6341" s="112">
        <v>82787</v>
      </c>
    </row>
    <row r="6342" spans="1:8" ht="15">
      <c r="A6342" s="108" t="s">
        <v>1192</v>
      </c>
      <c r="B6342" s="109">
        <v>39949</v>
      </c>
      <c r="C6342" s="110">
        <v>2009</v>
      </c>
      <c r="D6342" s="111" t="s">
        <v>226</v>
      </c>
      <c r="E6342" s="111">
        <v>3</v>
      </c>
      <c r="F6342" s="111">
        <v>16</v>
      </c>
      <c r="G6342" s="111" t="s">
        <v>1343</v>
      </c>
      <c r="H6342" s="112">
        <v>65738</v>
      </c>
    </row>
    <row r="6343" spans="1:8" ht="15">
      <c r="A6343" s="108" t="s">
        <v>1192</v>
      </c>
      <c r="B6343" s="109">
        <v>39950</v>
      </c>
      <c r="C6343" s="110">
        <v>2009</v>
      </c>
      <c r="D6343" s="111" t="s">
        <v>226</v>
      </c>
      <c r="E6343" s="111">
        <v>3</v>
      </c>
      <c r="F6343" s="111">
        <v>17</v>
      </c>
      <c r="G6343" s="111" t="s">
        <v>1342</v>
      </c>
      <c r="H6343" s="112">
        <v>18738</v>
      </c>
    </row>
    <row r="6344" spans="1:8" ht="15">
      <c r="A6344" s="108" t="s">
        <v>1192</v>
      </c>
      <c r="B6344" s="109">
        <v>39951</v>
      </c>
      <c r="C6344" s="110">
        <v>2009</v>
      </c>
      <c r="D6344" s="111" t="s">
        <v>226</v>
      </c>
      <c r="E6344" s="111">
        <v>3</v>
      </c>
      <c r="F6344" s="111">
        <v>18</v>
      </c>
      <c r="G6344" s="111" t="s">
        <v>278</v>
      </c>
      <c r="H6344" s="112">
        <v>75232</v>
      </c>
    </row>
    <row r="6345" spans="1:8" ht="15">
      <c r="A6345" s="108" t="s">
        <v>1192</v>
      </c>
      <c r="B6345" s="109">
        <v>39952</v>
      </c>
      <c r="C6345" s="110">
        <v>2009</v>
      </c>
      <c r="D6345" s="111" t="s">
        <v>226</v>
      </c>
      <c r="E6345" s="111">
        <v>3</v>
      </c>
      <c r="F6345" s="111">
        <v>19</v>
      </c>
      <c r="G6345" s="111" t="s">
        <v>279</v>
      </c>
      <c r="H6345" s="112">
        <v>59386</v>
      </c>
    </row>
    <row r="6346" spans="1:8" ht="15">
      <c r="A6346" s="108" t="s">
        <v>1192</v>
      </c>
      <c r="B6346" s="109">
        <v>39953</v>
      </c>
      <c r="C6346" s="110">
        <v>2009</v>
      </c>
      <c r="D6346" s="111" t="s">
        <v>226</v>
      </c>
      <c r="E6346" s="111">
        <v>3</v>
      </c>
      <c r="F6346" s="111">
        <v>20</v>
      </c>
      <c r="G6346" s="111" t="s">
        <v>280</v>
      </c>
      <c r="H6346" s="112">
        <v>27290</v>
      </c>
    </row>
    <row r="6347" spans="1:8" ht="15">
      <c r="A6347" s="108" t="s">
        <v>1192</v>
      </c>
      <c r="B6347" s="109">
        <v>39954</v>
      </c>
      <c r="C6347" s="110">
        <v>2009</v>
      </c>
      <c r="D6347" s="111" t="s">
        <v>226</v>
      </c>
      <c r="E6347" s="111">
        <v>3</v>
      </c>
      <c r="F6347" s="111">
        <v>21</v>
      </c>
      <c r="G6347" s="111" t="s">
        <v>281</v>
      </c>
      <c r="H6347" s="112">
        <v>27101</v>
      </c>
    </row>
    <row r="6348" spans="1:8" ht="15">
      <c r="A6348" s="108" t="s">
        <v>1192</v>
      </c>
      <c r="B6348" s="109">
        <v>39955</v>
      </c>
      <c r="C6348" s="110">
        <v>2009</v>
      </c>
      <c r="D6348" s="111" t="s">
        <v>226</v>
      </c>
      <c r="E6348" s="111">
        <v>4</v>
      </c>
      <c r="F6348" s="111">
        <v>22</v>
      </c>
      <c r="G6348" s="111" t="s">
        <v>282</v>
      </c>
      <c r="H6348" s="112">
        <v>19804</v>
      </c>
    </row>
    <row r="6349" spans="1:8" ht="15">
      <c r="A6349" s="108" t="s">
        <v>1192</v>
      </c>
      <c r="B6349" s="109">
        <v>39956</v>
      </c>
      <c r="C6349" s="110">
        <v>2009</v>
      </c>
      <c r="D6349" s="111" t="s">
        <v>226</v>
      </c>
      <c r="E6349" s="111">
        <v>4</v>
      </c>
      <c r="F6349" s="111">
        <v>23</v>
      </c>
      <c r="G6349" s="111" t="s">
        <v>1343</v>
      </c>
      <c r="H6349" s="112">
        <v>45190</v>
      </c>
    </row>
    <row r="6350" spans="1:8" ht="15">
      <c r="A6350" s="108" t="s">
        <v>1192</v>
      </c>
      <c r="B6350" s="109">
        <v>39957</v>
      </c>
      <c r="C6350" s="110">
        <v>2009</v>
      </c>
      <c r="D6350" s="111" t="s">
        <v>226</v>
      </c>
      <c r="E6350" s="111">
        <v>4</v>
      </c>
      <c r="F6350" s="111">
        <v>24</v>
      </c>
      <c r="G6350" s="111" t="s">
        <v>1342</v>
      </c>
      <c r="H6350" s="112">
        <v>42157</v>
      </c>
    </row>
    <row r="6351" spans="1:8" ht="15">
      <c r="A6351" s="108" t="s">
        <v>1192</v>
      </c>
      <c r="B6351" s="109">
        <v>39958</v>
      </c>
      <c r="C6351" s="110">
        <v>2009</v>
      </c>
      <c r="D6351" s="111" t="s">
        <v>226</v>
      </c>
      <c r="E6351" s="111">
        <v>4</v>
      </c>
      <c r="F6351" s="111">
        <v>25</v>
      </c>
      <c r="G6351" s="111" t="s">
        <v>278</v>
      </c>
      <c r="H6351" s="112">
        <v>49079</v>
      </c>
    </row>
    <row r="6352" spans="1:8" ht="15">
      <c r="A6352" s="108" t="s">
        <v>1192</v>
      </c>
      <c r="B6352" s="109">
        <v>39959</v>
      </c>
      <c r="C6352" s="110">
        <v>2009</v>
      </c>
      <c r="D6352" s="111" t="s">
        <v>226</v>
      </c>
      <c r="E6352" s="111">
        <v>4</v>
      </c>
      <c r="F6352" s="111">
        <v>26</v>
      </c>
      <c r="G6352" s="111" t="s">
        <v>279</v>
      </c>
      <c r="H6352" s="112">
        <v>20722</v>
      </c>
    </row>
    <row r="6353" spans="1:8" ht="15">
      <c r="A6353" s="108" t="s">
        <v>1192</v>
      </c>
      <c r="B6353" s="109">
        <v>39960</v>
      </c>
      <c r="C6353" s="110">
        <v>2009</v>
      </c>
      <c r="D6353" s="111" t="s">
        <v>226</v>
      </c>
      <c r="E6353" s="111">
        <v>4</v>
      </c>
      <c r="F6353" s="111">
        <v>27</v>
      </c>
      <c r="G6353" s="111" t="s">
        <v>280</v>
      </c>
      <c r="H6353" s="112">
        <v>71796</v>
      </c>
    </row>
    <row r="6354" spans="1:8" ht="15">
      <c r="A6354" s="108" t="s">
        <v>1192</v>
      </c>
      <c r="B6354" s="109">
        <v>39961</v>
      </c>
      <c r="C6354" s="110">
        <v>2009</v>
      </c>
      <c r="D6354" s="111" t="s">
        <v>226</v>
      </c>
      <c r="E6354" s="111">
        <v>4</v>
      </c>
      <c r="F6354" s="111">
        <v>28</v>
      </c>
      <c r="G6354" s="111" t="s">
        <v>281</v>
      </c>
      <c r="H6354" s="112">
        <v>42031</v>
      </c>
    </row>
    <row r="6355" spans="1:8" ht="15">
      <c r="A6355" s="108" t="s">
        <v>1192</v>
      </c>
      <c r="B6355" s="109">
        <v>39962</v>
      </c>
      <c r="C6355" s="110">
        <v>2009</v>
      </c>
      <c r="D6355" s="111" t="s">
        <v>226</v>
      </c>
      <c r="E6355" s="111">
        <v>5</v>
      </c>
      <c r="F6355" s="111">
        <v>29</v>
      </c>
      <c r="G6355" s="111" t="s">
        <v>282</v>
      </c>
      <c r="H6355" s="112">
        <v>56615</v>
      </c>
    </row>
    <row r="6356" spans="1:8" ht="15">
      <c r="A6356" s="108" t="s">
        <v>1192</v>
      </c>
      <c r="B6356" s="109">
        <v>39963</v>
      </c>
      <c r="C6356" s="110">
        <v>2009</v>
      </c>
      <c r="D6356" s="111" t="s">
        <v>226</v>
      </c>
      <c r="E6356" s="111">
        <v>5</v>
      </c>
      <c r="F6356" s="111">
        <v>30</v>
      </c>
      <c r="G6356" s="111" t="s">
        <v>1343</v>
      </c>
      <c r="H6356" s="112">
        <v>46962</v>
      </c>
    </row>
    <row r="6357" spans="1:8" ht="15">
      <c r="A6357" s="108" t="s">
        <v>1192</v>
      </c>
      <c r="B6357" s="109">
        <v>39964</v>
      </c>
      <c r="C6357" s="110">
        <v>2009</v>
      </c>
      <c r="D6357" s="111" t="s">
        <v>226</v>
      </c>
      <c r="E6357" s="111">
        <v>5</v>
      </c>
      <c r="F6357" s="111">
        <v>31</v>
      </c>
      <c r="G6357" s="111" t="s">
        <v>1342</v>
      </c>
      <c r="H6357" s="112">
        <v>68337</v>
      </c>
    </row>
    <row r="6358" spans="1:8" ht="15">
      <c r="A6358" s="108" t="s">
        <v>1192</v>
      </c>
      <c r="B6358" s="109">
        <v>39965</v>
      </c>
      <c r="C6358" s="110">
        <v>2009</v>
      </c>
      <c r="D6358" s="111" t="s">
        <v>227</v>
      </c>
      <c r="E6358" s="111">
        <v>1</v>
      </c>
      <c r="F6358" s="111">
        <v>1</v>
      </c>
      <c r="G6358" s="111" t="s">
        <v>278</v>
      </c>
      <c r="H6358" s="112">
        <v>30830</v>
      </c>
    </row>
    <row r="6359" spans="1:8" ht="15">
      <c r="A6359" s="108" t="s">
        <v>1192</v>
      </c>
      <c r="B6359" s="109">
        <v>39966</v>
      </c>
      <c r="C6359" s="110">
        <v>2009</v>
      </c>
      <c r="D6359" s="111" t="s">
        <v>227</v>
      </c>
      <c r="E6359" s="111">
        <v>1</v>
      </c>
      <c r="F6359" s="111">
        <v>2</v>
      </c>
      <c r="G6359" s="111" t="s">
        <v>279</v>
      </c>
      <c r="H6359" s="112">
        <v>51343</v>
      </c>
    </row>
    <row r="6360" spans="1:8" ht="15">
      <c r="A6360" s="108" t="s">
        <v>1192</v>
      </c>
      <c r="B6360" s="109">
        <v>39967</v>
      </c>
      <c r="C6360" s="110">
        <v>2009</v>
      </c>
      <c r="D6360" s="111" t="s">
        <v>227</v>
      </c>
      <c r="E6360" s="111">
        <v>1</v>
      </c>
      <c r="F6360" s="111">
        <v>3</v>
      </c>
      <c r="G6360" s="111" t="s">
        <v>280</v>
      </c>
      <c r="H6360" s="112">
        <v>59286</v>
      </c>
    </row>
    <row r="6361" spans="1:8" ht="15">
      <c r="A6361" s="108" t="s">
        <v>1192</v>
      </c>
      <c r="B6361" s="109">
        <v>39968</v>
      </c>
      <c r="C6361" s="110">
        <v>2009</v>
      </c>
      <c r="D6361" s="111" t="s">
        <v>227</v>
      </c>
      <c r="E6361" s="111">
        <v>1</v>
      </c>
      <c r="F6361" s="111">
        <v>4</v>
      </c>
      <c r="G6361" s="111" t="s">
        <v>281</v>
      </c>
      <c r="H6361" s="112">
        <v>48104</v>
      </c>
    </row>
    <row r="6362" spans="1:8" ht="15">
      <c r="A6362" s="108" t="s">
        <v>1192</v>
      </c>
      <c r="B6362" s="109">
        <v>39969</v>
      </c>
      <c r="C6362" s="110">
        <v>2009</v>
      </c>
      <c r="D6362" s="111" t="s">
        <v>227</v>
      </c>
      <c r="E6362" s="111">
        <v>1</v>
      </c>
      <c r="F6362" s="111">
        <v>5</v>
      </c>
      <c r="G6362" s="111" t="s">
        <v>282</v>
      </c>
      <c r="H6362" s="112">
        <v>69482</v>
      </c>
    </row>
    <row r="6363" spans="1:8" ht="15">
      <c r="A6363" s="108" t="s">
        <v>1192</v>
      </c>
      <c r="B6363" s="109">
        <v>39970</v>
      </c>
      <c r="C6363" s="110">
        <v>2009</v>
      </c>
      <c r="D6363" s="111" t="s">
        <v>227</v>
      </c>
      <c r="E6363" s="111">
        <v>1</v>
      </c>
      <c r="F6363" s="111">
        <v>6</v>
      </c>
      <c r="G6363" s="111" t="s">
        <v>1343</v>
      </c>
      <c r="H6363" s="112">
        <v>53876</v>
      </c>
    </row>
    <row r="6364" spans="1:8" ht="15">
      <c r="A6364" s="108" t="s">
        <v>1192</v>
      </c>
      <c r="B6364" s="109">
        <v>39971</v>
      </c>
      <c r="C6364" s="110">
        <v>2009</v>
      </c>
      <c r="D6364" s="111" t="s">
        <v>227</v>
      </c>
      <c r="E6364" s="111">
        <v>1</v>
      </c>
      <c r="F6364" s="111">
        <v>7</v>
      </c>
      <c r="G6364" s="111" t="s">
        <v>1342</v>
      </c>
      <c r="H6364" s="112">
        <v>75662</v>
      </c>
    </row>
    <row r="6365" spans="1:8" ht="15">
      <c r="A6365" s="108" t="s">
        <v>1192</v>
      </c>
      <c r="B6365" s="109">
        <v>39972</v>
      </c>
      <c r="C6365" s="110">
        <v>2009</v>
      </c>
      <c r="D6365" s="111" t="s">
        <v>227</v>
      </c>
      <c r="E6365" s="111">
        <v>2</v>
      </c>
      <c r="F6365" s="111">
        <v>8</v>
      </c>
      <c r="G6365" s="111" t="s">
        <v>278</v>
      </c>
      <c r="H6365" s="112">
        <v>25447</v>
      </c>
    </row>
    <row r="6366" spans="1:8" ht="15">
      <c r="A6366" s="108" t="s">
        <v>1192</v>
      </c>
      <c r="B6366" s="109">
        <v>39973</v>
      </c>
      <c r="C6366" s="110">
        <v>2009</v>
      </c>
      <c r="D6366" s="111" t="s">
        <v>227</v>
      </c>
      <c r="E6366" s="111">
        <v>2</v>
      </c>
      <c r="F6366" s="111">
        <v>9</v>
      </c>
      <c r="G6366" s="111" t="s">
        <v>279</v>
      </c>
      <c r="H6366" s="112">
        <v>33311</v>
      </c>
    </row>
    <row r="6367" spans="1:8" ht="15">
      <c r="A6367" s="108" t="s">
        <v>1192</v>
      </c>
      <c r="B6367" s="109">
        <v>39974</v>
      </c>
      <c r="C6367" s="110">
        <v>2009</v>
      </c>
      <c r="D6367" s="111" t="s">
        <v>227</v>
      </c>
      <c r="E6367" s="111">
        <v>2</v>
      </c>
      <c r="F6367" s="111">
        <v>10</v>
      </c>
      <c r="G6367" s="111" t="s">
        <v>280</v>
      </c>
      <c r="H6367" s="112">
        <v>17353</v>
      </c>
    </row>
    <row r="6368" spans="1:8" ht="15">
      <c r="A6368" s="108" t="s">
        <v>1192</v>
      </c>
      <c r="B6368" s="109">
        <v>39975</v>
      </c>
      <c r="C6368" s="110">
        <v>2009</v>
      </c>
      <c r="D6368" s="111" t="s">
        <v>227</v>
      </c>
      <c r="E6368" s="111">
        <v>2</v>
      </c>
      <c r="F6368" s="111">
        <v>11</v>
      </c>
      <c r="G6368" s="111" t="s">
        <v>281</v>
      </c>
      <c r="H6368" s="112">
        <v>14953</v>
      </c>
    </row>
    <row r="6369" spans="1:8" ht="15">
      <c r="A6369" s="108" t="s">
        <v>1192</v>
      </c>
      <c r="B6369" s="109">
        <v>39976</v>
      </c>
      <c r="C6369" s="110">
        <v>2009</v>
      </c>
      <c r="D6369" s="111" t="s">
        <v>227</v>
      </c>
      <c r="E6369" s="111">
        <v>2</v>
      </c>
      <c r="F6369" s="111">
        <v>12</v>
      </c>
      <c r="G6369" s="111" t="s">
        <v>282</v>
      </c>
      <c r="H6369" s="112">
        <v>22073</v>
      </c>
    </row>
    <row r="6370" spans="1:8" ht="15">
      <c r="A6370" s="108" t="s">
        <v>1192</v>
      </c>
      <c r="B6370" s="109">
        <v>39977</v>
      </c>
      <c r="C6370" s="110">
        <v>2009</v>
      </c>
      <c r="D6370" s="111" t="s">
        <v>227</v>
      </c>
      <c r="E6370" s="111">
        <v>2</v>
      </c>
      <c r="F6370" s="111">
        <v>13</v>
      </c>
      <c r="G6370" s="111" t="s">
        <v>1343</v>
      </c>
      <c r="H6370" s="112">
        <v>71838</v>
      </c>
    </row>
    <row r="6371" spans="1:8" ht="15">
      <c r="A6371" s="108" t="s">
        <v>1192</v>
      </c>
      <c r="B6371" s="109">
        <v>39978</v>
      </c>
      <c r="C6371" s="110">
        <v>2009</v>
      </c>
      <c r="D6371" s="111" t="s">
        <v>227</v>
      </c>
      <c r="E6371" s="111">
        <v>2</v>
      </c>
      <c r="F6371" s="111">
        <v>14</v>
      </c>
      <c r="G6371" s="111" t="s">
        <v>1342</v>
      </c>
      <c r="H6371" s="112">
        <v>27701</v>
      </c>
    </row>
    <row r="6372" spans="1:8" ht="15">
      <c r="A6372" s="108" t="s">
        <v>1192</v>
      </c>
      <c r="B6372" s="109">
        <v>39979</v>
      </c>
      <c r="C6372" s="110">
        <v>2009</v>
      </c>
      <c r="D6372" s="111" t="s">
        <v>227</v>
      </c>
      <c r="E6372" s="111">
        <v>3</v>
      </c>
      <c r="F6372" s="111">
        <v>15</v>
      </c>
      <c r="G6372" s="111" t="s">
        <v>278</v>
      </c>
      <c r="H6372" s="112">
        <v>59963</v>
      </c>
    </row>
    <row r="6373" spans="1:8" ht="15">
      <c r="A6373" s="108" t="s">
        <v>1192</v>
      </c>
      <c r="B6373" s="109">
        <v>39980</v>
      </c>
      <c r="C6373" s="110">
        <v>2009</v>
      </c>
      <c r="D6373" s="111" t="s">
        <v>227</v>
      </c>
      <c r="E6373" s="111">
        <v>3</v>
      </c>
      <c r="F6373" s="111">
        <v>16</v>
      </c>
      <c r="G6373" s="111" t="s">
        <v>279</v>
      </c>
      <c r="H6373" s="112">
        <v>51401</v>
      </c>
    </row>
    <row r="6374" spans="1:8" ht="15">
      <c r="A6374" s="108" t="s">
        <v>1192</v>
      </c>
      <c r="B6374" s="109">
        <v>39981</v>
      </c>
      <c r="C6374" s="110">
        <v>2009</v>
      </c>
      <c r="D6374" s="111" t="s">
        <v>227</v>
      </c>
      <c r="E6374" s="111">
        <v>3</v>
      </c>
      <c r="F6374" s="111">
        <v>17</v>
      </c>
      <c r="G6374" s="111" t="s">
        <v>280</v>
      </c>
      <c r="H6374" s="112">
        <v>83107</v>
      </c>
    </row>
    <row r="6375" spans="1:8" ht="15">
      <c r="A6375" s="108" t="s">
        <v>1192</v>
      </c>
      <c r="B6375" s="109">
        <v>39982</v>
      </c>
      <c r="C6375" s="110">
        <v>2009</v>
      </c>
      <c r="D6375" s="111" t="s">
        <v>227</v>
      </c>
      <c r="E6375" s="111">
        <v>3</v>
      </c>
      <c r="F6375" s="111">
        <v>18</v>
      </c>
      <c r="G6375" s="111" t="s">
        <v>281</v>
      </c>
      <c r="H6375" s="112">
        <v>47267</v>
      </c>
    </row>
    <row r="6376" spans="1:8" ht="15">
      <c r="A6376" s="108" t="s">
        <v>1192</v>
      </c>
      <c r="B6376" s="109">
        <v>39983</v>
      </c>
      <c r="C6376" s="110">
        <v>2009</v>
      </c>
      <c r="D6376" s="111" t="s">
        <v>227</v>
      </c>
      <c r="E6376" s="111">
        <v>3</v>
      </c>
      <c r="F6376" s="111">
        <v>19</v>
      </c>
      <c r="G6376" s="111" t="s">
        <v>282</v>
      </c>
      <c r="H6376" s="112">
        <v>54907</v>
      </c>
    </row>
    <row r="6377" spans="1:8" ht="15">
      <c r="A6377" s="108" t="s">
        <v>1192</v>
      </c>
      <c r="B6377" s="109">
        <v>39984</v>
      </c>
      <c r="C6377" s="110">
        <v>2009</v>
      </c>
      <c r="D6377" s="111" t="s">
        <v>227</v>
      </c>
      <c r="E6377" s="111">
        <v>3</v>
      </c>
      <c r="F6377" s="111">
        <v>20</v>
      </c>
      <c r="G6377" s="111" t="s">
        <v>1343</v>
      </c>
      <c r="H6377" s="112">
        <v>20162</v>
      </c>
    </row>
    <row r="6378" spans="1:8" ht="15">
      <c r="A6378" s="108" t="s">
        <v>1192</v>
      </c>
      <c r="B6378" s="109">
        <v>39985</v>
      </c>
      <c r="C6378" s="110">
        <v>2009</v>
      </c>
      <c r="D6378" s="111" t="s">
        <v>227</v>
      </c>
      <c r="E6378" s="111">
        <v>3</v>
      </c>
      <c r="F6378" s="111">
        <v>21</v>
      </c>
      <c r="G6378" s="111" t="s">
        <v>1342</v>
      </c>
      <c r="H6378" s="112">
        <v>76195</v>
      </c>
    </row>
    <row r="6379" spans="1:8" ht="15">
      <c r="A6379" s="108" t="s">
        <v>1192</v>
      </c>
      <c r="B6379" s="109">
        <v>39986</v>
      </c>
      <c r="C6379" s="110">
        <v>2009</v>
      </c>
      <c r="D6379" s="111" t="s">
        <v>227</v>
      </c>
      <c r="E6379" s="111">
        <v>4</v>
      </c>
      <c r="F6379" s="111">
        <v>22</v>
      </c>
      <c r="G6379" s="111" t="s">
        <v>278</v>
      </c>
      <c r="H6379" s="112">
        <v>14159</v>
      </c>
    </row>
    <row r="6380" spans="1:8" ht="15">
      <c r="A6380" s="108" t="s">
        <v>1192</v>
      </c>
      <c r="B6380" s="109">
        <v>39987</v>
      </c>
      <c r="C6380" s="110">
        <v>2009</v>
      </c>
      <c r="D6380" s="111" t="s">
        <v>227</v>
      </c>
      <c r="E6380" s="111">
        <v>4</v>
      </c>
      <c r="F6380" s="111">
        <v>23</v>
      </c>
      <c r="G6380" s="111" t="s">
        <v>279</v>
      </c>
      <c r="H6380" s="112">
        <v>48245</v>
      </c>
    </row>
    <row r="6381" spans="1:8" ht="15">
      <c r="A6381" s="108" t="s">
        <v>1192</v>
      </c>
      <c r="B6381" s="109">
        <v>39988</v>
      </c>
      <c r="C6381" s="110">
        <v>2009</v>
      </c>
      <c r="D6381" s="111" t="s">
        <v>227</v>
      </c>
      <c r="E6381" s="111">
        <v>4</v>
      </c>
      <c r="F6381" s="111">
        <v>24</v>
      </c>
      <c r="G6381" s="111" t="s">
        <v>280</v>
      </c>
      <c r="H6381" s="112">
        <v>22200</v>
      </c>
    </row>
    <row r="6382" spans="1:8" ht="15">
      <c r="A6382" s="108" t="s">
        <v>1192</v>
      </c>
      <c r="B6382" s="109">
        <v>39989</v>
      </c>
      <c r="C6382" s="110">
        <v>2009</v>
      </c>
      <c r="D6382" s="111" t="s">
        <v>227</v>
      </c>
      <c r="E6382" s="111">
        <v>4</v>
      </c>
      <c r="F6382" s="111">
        <v>25</v>
      </c>
      <c r="G6382" s="111" t="s">
        <v>281</v>
      </c>
      <c r="H6382" s="112">
        <v>67367</v>
      </c>
    </row>
    <row r="6383" spans="1:8" ht="15">
      <c r="A6383" s="108" t="s">
        <v>1192</v>
      </c>
      <c r="B6383" s="109">
        <v>39990</v>
      </c>
      <c r="C6383" s="110">
        <v>2009</v>
      </c>
      <c r="D6383" s="111" t="s">
        <v>227</v>
      </c>
      <c r="E6383" s="111">
        <v>4</v>
      </c>
      <c r="F6383" s="111">
        <v>26</v>
      </c>
      <c r="G6383" s="111" t="s">
        <v>282</v>
      </c>
      <c r="H6383" s="112">
        <v>79568</v>
      </c>
    </row>
    <row r="6384" spans="1:8" ht="15">
      <c r="A6384" s="108" t="s">
        <v>1192</v>
      </c>
      <c r="B6384" s="109">
        <v>39991</v>
      </c>
      <c r="C6384" s="110">
        <v>2009</v>
      </c>
      <c r="D6384" s="111" t="s">
        <v>227</v>
      </c>
      <c r="E6384" s="111">
        <v>4</v>
      </c>
      <c r="F6384" s="111">
        <v>27</v>
      </c>
      <c r="G6384" s="111" t="s">
        <v>1343</v>
      </c>
      <c r="H6384" s="112">
        <v>31096</v>
      </c>
    </row>
    <row r="6385" spans="1:8" ht="15">
      <c r="A6385" s="108" t="s">
        <v>1192</v>
      </c>
      <c r="B6385" s="109">
        <v>39992</v>
      </c>
      <c r="C6385" s="110">
        <v>2009</v>
      </c>
      <c r="D6385" s="111" t="s">
        <v>227</v>
      </c>
      <c r="E6385" s="111">
        <v>4</v>
      </c>
      <c r="F6385" s="111">
        <v>28</v>
      </c>
      <c r="G6385" s="111" t="s">
        <v>1342</v>
      </c>
      <c r="H6385" s="112">
        <v>48049</v>
      </c>
    </row>
    <row r="6386" spans="1:8" ht="15">
      <c r="A6386" s="108" t="s">
        <v>1192</v>
      </c>
      <c r="B6386" s="109">
        <v>39993</v>
      </c>
      <c r="C6386" s="110">
        <v>2009</v>
      </c>
      <c r="D6386" s="111" t="s">
        <v>227</v>
      </c>
      <c r="E6386" s="111">
        <v>5</v>
      </c>
      <c r="F6386" s="111">
        <v>29</v>
      </c>
      <c r="G6386" s="111" t="s">
        <v>278</v>
      </c>
      <c r="H6386" s="112">
        <v>86186</v>
      </c>
    </row>
    <row r="6387" spans="1:8" ht="15">
      <c r="A6387" s="108" t="s">
        <v>1192</v>
      </c>
      <c r="B6387" s="109">
        <v>39994</v>
      </c>
      <c r="C6387" s="110">
        <v>2009</v>
      </c>
      <c r="D6387" s="111" t="s">
        <v>227</v>
      </c>
      <c r="E6387" s="111">
        <v>5</v>
      </c>
      <c r="F6387" s="111">
        <v>30</v>
      </c>
      <c r="G6387" s="111" t="s">
        <v>279</v>
      </c>
      <c r="H6387" s="112">
        <v>37450</v>
      </c>
    </row>
    <row r="6388" spans="1:8" ht="15">
      <c r="A6388" s="108" t="s">
        <v>1192</v>
      </c>
      <c r="B6388" s="109">
        <v>39995</v>
      </c>
      <c r="C6388" s="110">
        <v>2009</v>
      </c>
      <c r="D6388" s="111" t="s">
        <v>228</v>
      </c>
      <c r="E6388" s="111">
        <v>1</v>
      </c>
      <c r="F6388" s="111">
        <v>1</v>
      </c>
      <c r="G6388" s="111" t="s">
        <v>280</v>
      </c>
      <c r="H6388" s="112">
        <v>14010</v>
      </c>
    </row>
    <row r="6389" spans="1:8" ht="15">
      <c r="A6389" s="108" t="s">
        <v>1192</v>
      </c>
      <c r="B6389" s="109">
        <v>39996</v>
      </c>
      <c r="C6389" s="110">
        <v>2009</v>
      </c>
      <c r="D6389" s="111" t="s">
        <v>228</v>
      </c>
      <c r="E6389" s="111">
        <v>1</v>
      </c>
      <c r="F6389" s="111">
        <v>2</v>
      </c>
      <c r="G6389" s="111" t="s">
        <v>281</v>
      </c>
      <c r="H6389" s="112">
        <v>84031</v>
      </c>
    </row>
    <row r="6390" spans="1:8" ht="15">
      <c r="A6390" s="108" t="s">
        <v>1192</v>
      </c>
      <c r="B6390" s="109">
        <v>39997</v>
      </c>
      <c r="C6390" s="110">
        <v>2009</v>
      </c>
      <c r="D6390" s="111" t="s">
        <v>228</v>
      </c>
      <c r="E6390" s="111">
        <v>1</v>
      </c>
      <c r="F6390" s="111">
        <v>3</v>
      </c>
      <c r="G6390" s="111" t="s">
        <v>282</v>
      </c>
      <c r="H6390" s="112">
        <v>66503</v>
      </c>
    </row>
    <row r="6391" spans="1:8" ht="15">
      <c r="A6391" s="108" t="s">
        <v>1192</v>
      </c>
      <c r="B6391" s="109">
        <v>39998</v>
      </c>
      <c r="C6391" s="110">
        <v>2009</v>
      </c>
      <c r="D6391" s="111" t="s">
        <v>228</v>
      </c>
      <c r="E6391" s="111">
        <v>1</v>
      </c>
      <c r="F6391" s="111">
        <v>4</v>
      </c>
      <c r="G6391" s="111" t="s">
        <v>1343</v>
      </c>
      <c r="H6391" s="112">
        <v>71829</v>
      </c>
    </row>
    <row r="6392" spans="1:8" ht="15">
      <c r="A6392" s="108" t="s">
        <v>1192</v>
      </c>
      <c r="B6392" s="109">
        <v>39999</v>
      </c>
      <c r="C6392" s="110">
        <v>2009</v>
      </c>
      <c r="D6392" s="111" t="s">
        <v>228</v>
      </c>
      <c r="E6392" s="111">
        <v>1</v>
      </c>
      <c r="F6392" s="111">
        <v>5</v>
      </c>
      <c r="G6392" s="111" t="s">
        <v>1342</v>
      </c>
      <c r="H6392" s="112">
        <v>45712</v>
      </c>
    </row>
    <row r="6393" spans="1:8" ht="15">
      <c r="A6393" s="108" t="s">
        <v>1192</v>
      </c>
      <c r="B6393" s="109">
        <v>40000</v>
      </c>
      <c r="C6393" s="110">
        <v>2009</v>
      </c>
      <c r="D6393" s="111" t="s">
        <v>228</v>
      </c>
      <c r="E6393" s="111">
        <v>1</v>
      </c>
      <c r="F6393" s="111">
        <v>6</v>
      </c>
      <c r="G6393" s="111" t="s">
        <v>278</v>
      </c>
      <c r="H6393" s="112">
        <v>70609</v>
      </c>
    </row>
    <row r="6394" spans="1:8" ht="15">
      <c r="A6394" s="108" t="s">
        <v>1192</v>
      </c>
      <c r="B6394" s="109">
        <v>40001</v>
      </c>
      <c r="C6394" s="110">
        <v>2009</v>
      </c>
      <c r="D6394" s="111" t="s">
        <v>228</v>
      </c>
      <c r="E6394" s="111">
        <v>1</v>
      </c>
      <c r="F6394" s="111">
        <v>7</v>
      </c>
      <c r="G6394" s="111" t="s">
        <v>279</v>
      </c>
      <c r="H6394" s="112">
        <v>71113</v>
      </c>
    </row>
    <row r="6395" spans="1:8" ht="15">
      <c r="A6395" s="108" t="s">
        <v>1192</v>
      </c>
      <c r="B6395" s="109">
        <v>40002</v>
      </c>
      <c r="C6395" s="110">
        <v>2009</v>
      </c>
      <c r="D6395" s="111" t="s">
        <v>228</v>
      </c>
      <c r="E6395" s="111">
        <v>2</v>
      </c>
      <c r="F6395" s="111">
        <v>8</v>
      </c>
      <c r="G6395" s="111" t="s">
        <v>280</v>
      </c>
      <c r="H6395" s="112">
        <v>58275</v>
      </c>
    </row>
    <row r="6396" spans="1:8" ht="15">
      <c r="A6396" s="108" t="s">
        <v>1192</v>
      </c>
      <c r="B6396" s="109">
        <v>40003</v>
      </c>
      <c r="C6396" s="110">
        <v>2009</v>
      </c>
      <c r="D6396" s="111" t="s">
        <v>228</v>
      </c>
      <c r="E6396" s="111">
        <v>2</v>
      </c>
      <c r="F6396" s="111">
        <v>9</v>
      </c>
      <c r="G6396" s="111" t="s">
        <v>281</v>
      </c>
      <c r="H6396" s="112">
        <v>85058</v>
      </c>
    </row>
    <row r="6397" spans="1:8" ht="15">
      <c r="A6397" s="108" t="s">
        <v>1192</v>
      </c>
      <c r="B6397" s="109">
        <v>40004</v>
      </c>
      <c r="C6397" s="110">
        <v>2009</v>
      </c>
      <c r="D6397" s="111" t="s">
        <v>228</v>
      </c>
      <c r="E6397" s="111">
        <v>2</v>
      </c>
      <c r="F6397" s="111">
        <v>10</v>
      </c>
      <c r="G6397" s="111" t="s">
        <v>282</v>
      </c>
      <c r="H6397" s="112">
        <v>19559</v>
      </c>
    </row>
    <row r="6398" spans="1:8" ht="15">
      <c r="A6398" s="108" t="s">
        <v>1192</v>
      </c>
      <c r="B6398" s="109">
        <v>40005</v>
      </c>
      <c r="C6398" s="110">
        <v>2009</v>
      </c>
      <c r="D6398" s="111" t="s">
        <v>228</v>
      </c>
      <c r="E6398" s="111">
        <v>2</v>
      </c>
      <c r="F6398" s="111">
        <v>11</v>
      </c>
      <c r="G6398" s="111" t="s">
        <v>1343</v>
      </c>
      <c r="H6398" s="112">
        <v>33446</v>
      </c>
    </row>
    <row r="6399" spans="1:8" ht="15">
      <c r="A6399" s="108" t="s">
        <v>1192</v>
      </c>
      <c r="B6399" s="109">
        <v>40006</v>
      </c>
      <c r="C6399" s="110">
        <v>2009</v>
      </c>
      <c r="D6399" s="111" t="s">
        <v>228</v>
      </c>
      <c r="E6399" s="111">
        <v>2</v>
      </c>
      <c r="F6399" s="111">
        <v>12</v>
      </c>
      <c r="G6399" s="111" t="s">
        <v>1342</v>
      </c>
      <c r="H6399" s="112">
        <v>41821</v>
      </c>
    </row>
    <row r="6400" spans="1:8" ht="15">
      <c r="A6400" s="108" t="s">
        <v>1192</v>
      </c>
      <c r="B6400" s="109">
        <v>40007</v>
      </c>
      <c r="C6400" s="110">
        <v>2009</v>
      </c>
      <c r="D6400" s="111" t="s">
        <v>228</v>
      </c>
      <c r="E6400" s="111">
        <v>2</v>
      </c>
      <c r="F6400" s="111">
        <v>13</v>
      </c>
      <c r="G6400" s="111" t="s">
        <v>278</v>
      </c>
      <c r="H6400" s="112">
        <v>35358</v>
      </c>
    </row>
    <row r="6401" spans="1:8" ht="15">
      <c r="A6401" s="108" t="s">
        <v>1192</v>
      </c>
      <c r="B6401" s="109">
        <v>40008</v>
      </c>
      <c r="C6401" s="110">
        <v>2009</v>
      </c>
      <c r="D6401" s="111" t="s">
        <v>228</v>
      </c>
      <c r="E6401" s="111">
        <v>2</v>
      </c>
      <c r="F6401" s="111">
        <v>14</v>
      </c>
      <c r="G6401" s="111" t="s">
        <v>279</v>
      </c>
      <c r="H6401" s="112">
        <v>22629</v>
      </c>
    </row>
    <row r="6402" spans="1:8" ht="15">
      <c r="A6402" s="108" t="s">
        <v>1192</v>
      </c>
      <c r="B6402" s="109">
        <v>40009</v>
      </c>
      <c r="C6402" s="110">
        <v>2009</v>
      </c>
      <c r="D6402" s="111" t="s">
        <v>228</v>
      </c>
      <c r="E6402" s="111">
        <v>3</v>
      </c>
      <c r="F6402" s="111">
        <v>15</v>
      </c>
      <c r="G6402" s="111" t="s">
        <v>280</v>
      </c>
      <c r="H6402" s="112">
        <v>33278</v>
      </c>
    </row>
    <row r="6403" spans="1:8" ht="15">
      <c r="A6403" s="108" t="s">
        <v>1192</v>
      </c>
      <c r="B6403" s="109">
        <v>40010</v>
      </c>
      <c r="C6403" s="110">
        <v>2009</v>
      </c>
      <c r="D6403" s="111" t="s">
        <v>228</v>
      </c>
      <c r="E6403" s="111">
        <v>3</v>
      </c>
      <c r="F6403" s="111">
        <v>16</v>
      </c>
      <c r="G6403" s="111" t="s">
        <v>281</v>
      </c>
      <c r="H6403" s="112">
        <v>60383</v>
      </c>
    </row>
    <row r="6404" spans="1:8" ht="15">
      <c r="A6404" s="108" t="s">
        <v>1192</v>
      </c>
      <c r="B6404" s="109">
        <v>40011</v>
      </c>
      <c r="C6404" s="110">
        <v>2009</v>
      </c>
      <c r="D6404" s="111" t="s">
        <v>228</v>
      </c>
      <c r="E6404" s="111">
        <v>3</v>
      </c>
      <c r="F6404" s="111">
        <v>17</v>
      </c>
      <c r="G6404" s="111" t="s">
        <v>282</v>
      </c>
      <c r="H6404" s="112">
        <v>23974</v>
      </c>
    </row>
    <row r="6405" spans="1:8" ht="15">
      <c r="A6405" s="108" t="s">
        <v>1192</v>
      </c>
      <c r="B6405" s="109">
        <v>40012</v>
      </c>
      <c r="C6405" s="110">
        <v>2009</v>
      </c>
      <c r="D6405" s="111" t="s">
        <v>228</v>
      </c>
      <c r="E6405" s="111">
        <v>3</v>
      </c>
      <c r="F6405" s="111">
        <v>18</v>
      </c>
      <c r="G6405" s="111" t="s">
        <v>1343</v>
      </c>
      <c r="H6405" s="112">
        <v>51597</v>
      </c>
    </row>
    <row r="6406" spans="1:8" ht="15">
      <c r="A6406" s="108" t="s">
        <v>1192</v>
      </c>
      <c r="B6406" s="109">
        <v>40013</v>
      </c>
      <c r="C6406" s="110">
        <v>2009</v>
      </c>
      <c r="D6406" s="111" t="s">
        <v>228</v>
      </c>
      <c r="E6406" s="111">
        <v>3</v>
      </c>
      <c r="F6406" s="111">
        <v>19</v>
      </c>
      <c r="G6406" s="111" t="s">
        <v>1342</v>
      </c>
      <c r="H6406" s="112">
        <v>58181</v>
      </c>
    </row>
    <row r="6407" spans="1:8" ht="15">
      <c r="A6407" s="108" t="s">
        <v>1192</v>
      </c>
      <c r="B6407" s="109">
        <v>40014</v>
      </c>
      <c r="C6407" s="110">
        <v>2009</v>
      </c>
      <c r="D6407" s="111" t="s">
        <v>228</v>
      </c>
      <c r="E6407" s="111">
        <v>3</v>
      </c>
      <c r="F6407" s="111">
        <v>20</v>
      </c>
      <c r="G6407" s="111" t="s">
        <v>278</v>
      </c>
      <c r="H6407" s="112">
        <v>60263</v>
      </c>
    </row>
    <row r="6408" spans="1:8" ht="15">
      <c r="A6408" s="108" t="s">
        <v>1192</v>
      </c>
      <c r="B6408" s="109">
        <v>40015</v>
      </c>
      <c r="C6408" s="110">
        <v>2009</v>
      </c>
      <c r="D6408" s="111" t="s">
        <v>228</v>
      </c>
      <c r="E6408" s="111">
        <v>3</v>
      </c>
      <c r="F6408" s="111">
        <v>21</v>
      </c>
      <c r="G6408" s="111" t="s">
        <v>279</v>
      </c>
      <c r="H6408" s="112">
        <v>44434</v>
      </c>
    </row>
    <row r="6409" spans="1:8" ht="15">
      <c r="A6409" s="108" t="s">
        <v>1192</v>
      </c>
      <c r="B6409" s="109">
        <v>40016</v>
      </c>
      <c r="C6409" s="110">
        <v>2009</v>
      </c>
      <c r="D6409" s="111" t="s">
        <v>228</v>
      </c>
      <c r="E6409" s="111">
        <v>4</v>
      </c>
      <c r="F6409" s="111">
        <v>22</v>
      </c>
      <c r="G6409" s="111" t="s">
        <v>280</v>
      </c>
      <c r="H6409" s="112">
        <v>35699</v>
      </c>
    </row>
    <row r="6410" spans="1:8" ht="15">
      <c r="A6410" s="108" t="s">
        <v>1192</v>
      </c>
      <c r="B6410" s="109">
        <v>40017</v>
      </c>
      <c r="C6410" s="110">
        <v>2009</v>
      </c>
      <c r="D6410" s="111" t="s">
        <v>228</v>
      </c>
      <c r="E6410" s="111">
        <v>4</v>
      </c>
      <c r="F6410" s="111">
        <v>23</v>
      </c>
      <c r="G6410" s="111" t="s">
        <v>281</v>
      </c>
      <c r="H6410" s="112">
        <v>81383</v>
      </c>
    </row>
    <row r="6411" spans="1:8" ht="15">
      <c r="A6411" s="108" t="s">
        <v>1192</v>
      </c>
      <c r="B6411" s="109">
        <v>40018</v>
      </c>
      <c r="C6411" s="110">
        <v>2009</v>
      </c>
      <c r="D6411" s="111" t="s">
        <v>228</v>
      </c>
      <c r="E6411" s="111">
        <v>4</v>
      </c>
      <c r="F6411" s="111">
        <v>24</v>
      </c>
      <c r="G6411" s="111" t="s">
        <v>282</v>
      </c>
      <c r="H6411" s="112">
        <v>62847</v>
      </c>
    </row>
    <row r="6412" spans="1:8" ht="15">
      <c r="A6412" s="108" t="s">
        <v>1192</v>
      </c>
      <c r="B6412" s="109">
        <v>40019</v>
      </c>
      <c r="C6412" s="110">
        <v>2009</v>
      </c>
      <c r="D6412" s="111" t="s">
        <v>228</v>
      </c>
      <c r="E6412" s="111">
        <v>4</v>
      </c>
      <c r="F6412" s="111">
        <v>25</v>
      </c>
      <c r="G6412" s="111" t="s">
        <v>1343</v>
      </c>
      <c r="H6412" s="112">
        <v>37988</v>
      </c>
    </row>
    <row r="6413" spans="1:8" ht="15">
      <c r="A6413" s="108" t="s">
        <v>1192</v>
      </c>
      <c r="B6413" s="109">
        <v>40020</v>
      </c>
      <c r="C6413" s="110">
        <v>2009</v>
      </c>
      <c r="D6413" s="111" t="s">
        <v>228</v>
      </c>
      <c r="E6413" s="111">
        <v>4</v>
      </c>
      <c r="F6413" s="111">
        <v>26</v>
      </c>
      <c r="G6413" s="111" t="s">
        <v>1342</v>
      </c>
      <c r="H6413" s="112">
        <v>40102</v>
      </c>
    </row>
    <row r="6414" spans="1:8" ht="15">
      <c r="A6414" s="108" t="s">
        <v>1192</v>
      </c>
      <c r="B6414" s="109">
        <v>40021</v>
      </c>
      <c r="C6414" s="110">
        <v>2009</v>
      </c>
      <c r="D6414" s="111" t="s">
        <v>228</v>
      </c>
      <c r="E6414" s="111">
        <v>4</v>
      </c>
      <c r="F6414" s="111">
        <v>27</v>
      </c>
      <c r="G6414" s="111" t="s">
        <v>278</v>
      </c>
      <c r="H6414" s="112">
        <v>15355</v>
      </c>
    </row>
    <row r="6415" spans="1:8" ht="15">
      <c r="A6415" s="108" t="s">
        <v>1192</v>
      </c>
      <c r="B6415" s="109">
        <v>40022</v>
      </c>
      <c r="C6415" s="110">
        <v>2009</v>
      </c>
      <c r="D6415" s="111" t="s">
        <v>228</v>
      </c>
      <c r="E6415" s="111">
        <v>4</v>
      </c>
      <c r="F6415" s="111">
        <v>28</v>
      </c>
      <c r="G6415" s="111" t="s">
        <v>279</v>
      </c>
      <c r="H6415" s="112">
        <v>50792</v>
      </c>
    </row>
    <row r="6416" spans="1:8" ht="15">
      <c r="A6416" s="108" t="s">
        <v>1192</v>
      </c>
      <c r="B6416" s="109">
        <v>40023</v>
      </c>
      <c r="C6416" s="110">
        <v>2009</v>
      </c>
      <c r="D6416" s="111" t="s">
        <v>228</v>
      </c>
      <c r="E6416" s="111">
        <v>5</v>
      </c>
      <c r="F6416" s="111">
        <v>29</v>
      </c>
      <c r="G6416" s="111" t="s">
        <v>280</v>
      </c>
      <c r="H6416" s="112">
        <v>42028</v>
      </c>
    </row>
    <row r="6417" spans="1:8" ht="15">
      <c r="A6417" s="108" t="s">
        <v>1192</v>
      </c>
      <c r="B6417" s="109">
        <v>40024</v>
      </c>
      <c r="C6417" s="110">
        <v>2009</v>
      </c>
      <c r="D6417" s="111" t="s">
        <v>228</v>
      </c>
      <c r="E6417" s="111">
        <v>5</v>
      </c>
      <c r="F6417" s="111">
        <v>30</v>
      </c>
      <c r="G6417" s="111" t="s">
        <v>281</v>
      </c>
      <c r="H6417" s="112">
        <v>41779</v>
      </c>
    </row>
    <row r="6418" spans="1:8" ht="15">
      <c r="A6418" s="108" t="s">
        <v>1192</v>
      </c>
      <c r="B6418" s="109">
        <v>40025</v>
      </c>
      <c r="C6418" s="110">
        <v>2009</v>
      </c>
      <c r="D6418" s="111" t="s">
        <v>228</v>
      </c>
      <c r="E6418" s="111">
        <v>5</v>
      </c>
      <c r="F6418" s="111">
        <v>31</v>
      </c>
      <c r="G6418" s="111" t="s">
        <v>282</v>
      </c>
      <c r="H6418" s="112">
        <v>43064</v>
      </c>
    </row>
    <row r="6419" spans="1:8" ht="15">
      <c r="A6419" s="108" t="s">
        <v>1192</v>
      </c>
      <c r="B6419" s="109">
        <v>40026</v>
      </c>
      <c r="C6419" s="110">
        <v>2009</v>
      </c>
      <c r="D6419" s="111" t="s">
        <v>229</v>
      </c>
      <c r="E6419" s="111">
        <v>1</v>
      </c>
      <c r="F6419" s="111">
        <v>1</v>
      </c>
      <c r="G6419" s="111" t="s">
        <v>1343</v>
      </c>
      <c r="H6419" s="112">
        <v>72647</v>
      </c>
    </row>
    <row r="6420" spans="1:8" ht="15">
      <c r="A6420" s="108" t="s">
        <v>1192</v>
      </c>
      <c r="B6420" s="109">
        <v>40027</v>
      </c>
      <c r="C6420" s="110">
        <v>2009</v>
      </c>
      <c r="D6420" s="111" t="s">
        <v>229</v>
      </c>
      <c r="E6420" s="111">
        <v>1</v>
      </c>
      <c r="F6420" s="111">
        <v>2</v>
      </c>
      <c r="G6420" s="111" t="s">
        <v>1342</v>
      </c>
      <c r="H6420" s="112">
        <v>80951</v>
      </c>
    </row>
    <row r="6421" spans="1:8" ht="15">
      <c r="A6421" s="108" t="s">
        <v>1192</v>
      </c>
      <c r="B6421" s="109">
        <v>40028</v>
      </c>
      <c r="C6421" s="110">
        <v>2009</v>
      </c>
      <c r="D6421" s="111" t="s">
        <v>229</v>
      </c>
      <c r="E6421" s="111">
        <v>1</v>
      </c>
      <c r="F6421" s="111">
        <v>3</v>
      </c>
      <c r="G6421" s="111" t="s">
        <v>278</v>
      </c>
      <c r="H6421" s="112">
        <v>19399</v>
      </c>
    </row>
    <row r="6422" spans="1:8" ht="15">
      <c r="A6422" s="108" t="s">
        <v>1192</v>
      </c>
      <c r="B6422" s="109">
        <v>40029</v>
      </c>
      <c r="C6422" s="110">
        <v>2009</v>
      </c>
      <c r="D6422" s="111" t="s">
        <v>229</v>
      </c>
      <c r="E6422" s="111">
        <v>1</v>
      </c>
      <c r="F6422" s="111">
        <v>4</v>
      </c>
      <c r="G6422" s="111" t="s">
        <v>279</v>
      </c>
      <c r="H6422" s="112">
        <v>86336</v>
      </c>
    </row>
    <row r="6423" spans="1:8" ht="15">
      <c r="A6423" s="108" t="s">
        <v>1192</v>
      </c>
      <c r="B6423" s="109">
        <v>40030</v>
      </c>
      <c r="C6423" s="110">
        <v>2009</v>
      </c>
      <c r="D6423" s="111" t="s">
        <v>229</v>
      </c>
      <c r="E6423" s="111">
        <v>1</v>
      </c>
      <c r="F6423" s="111">
        <v>5</v>
      </c>
      <c r="G6423" s="111" t="s">
        <v>280</v>
      </c>
      <c r="H6423" s="112">
        <v>43164</v>
      </c>
    </row>
    <row r="6424" spans="1:8" ht="15">
      <c r="A6424" s="108" t="s">
        <v>1192</v>
      </c>
      <c r="B6424" s="109">
        <v>40031</v>
      </c>
      <c r="C6424" s="110">
        <v>2009</v>
      </c>
      <c r="D6424" s="111" t="s">
        <v>229</v>
      </c>
      <c r="E6424" s="111">
        <v>1</v>
      </c>
      <c r="F6424" s="111">
        <v>6</v>
      </c>
      <c r="G6424" s="111" t="s">
        <v>281</v>
      </c>
      <c r="H6424" s="112">
        <v>24489</v>
      </c>
    </row>
    <row r="6425" spans="1:8" ht="15">
      <c r="A6425" s="108" t="s">
        <v>1192</v>
      </c>
      <c r="B6425" s="109">
        <v>40032</v>
      </c>
      <c r="C6425" s="110">
        <v>2009</v>
      </c>
      <c r="D6425" s="111" t="s">
        <v>229</v>
      </c>
      <c r="E6425" s="111">
        <v>1</v>
      </c>
      <c r="F6425" s="111">
        <v>7</v>
      </c>
      <c r="G6425" s="111" t="s">
        <v>282</v>
      </c>
      <c r="H6425" s="112">
        <v>62696</v>
      </c>
    </row>
    <row r="6426" spans="1:8" ht="15">
      <c r="A6426" s="108" t="s">
        <v>1192</v>
      </c>
      <c r="B6426" s="109">
        <v>40033</v>
      </c>
      <c r="C6426" s="110">
        <v>2009</v>
      </c>
      <c r="D6426" s="111" t="s">
        <v>229</v>
      </c>
      <c r="E6426" s="111">
        <v>2</v>
      </c>
      <c r="F6426" s="111">
        <v>8</v>
      </c>
      <c r="G6426" s="111" t="s">
        <v>1343</v>
      </c>
      <c r="H6426" s="112">
        <v>47277</v>
      </c>
    </row>
    <row r="6427" spans="1:8" ht="15">
      <c r="A6427" s="108" t="s">
        <v>1192</v>
      </c>
      <c r="B6427" s="109">
        <v>40034</v>
      </c>
      <c r="C6427" s="110">
        <v>2009</v>
      </c>
      <c r="D6427" s="111" t="s">
        <v>229</v>
      </c>
      <c r="E6427" s="111">
        <v>2</v>
      </c>
      <c r="F6427" s="111">
        <v>9</v>
      </c>
      <c r="G6427" s="111" t="s">
        <v>1342</v>
      </c>
      <c r="H6427" s="112">
        <v>44043</v>
      </c>
    </row>
    <row r="6428" spans="1:8" ht="15">
      <c r="A6428" s="108" t="s">
        <v>1192</v>
      </c>
      <c r="B6428" s="109">
        <v>40035</v>
      </c>
      <c r="C6428" s="110">
        <v>2009</v>
      </c>
      <c r="D6428" s="111" t="s">
        <v>229</v>
      </c>
      <c r="E6428" s="111">
        <v>2</v>
      </c>
      <c r="F6428" s="111">
        <v>10</v>
      </c>
      <c r="G6428" s="111" t="s">
        <v>278</v>
      </c>
      <c r="H6428" s="112">
        <v>35867</v>
      </c>
    </row>
    <row r="6429" spans="1:8" ht="15">
      <c r="A6429" s="108" t="s">
        <v>1192</v>
      </c>
      <c r="B6429" s="109">
        <v>40036</v>
      </c>
      <c r="C6429" s="110">
        <v>2009</v>
      </c>
      <c r="D6429" s="111" t="s">
        <v>229</v>
      </c>
      <c r="E6429" s="111">
        <v>2</v>
      </c>
      <c r="F6429" s="111">
        <v>11</v>
      </c>
      <c r="G6429" s="111" t="s">
        <v>279</v>
      </c>
      <c r="H6429" s="112">
        <v>33575</v>
      </c>
    </row>
    <row r="6430" spans="1:8" ht="15">
      <c r="A6430" s="108" t="s">
        <v>1192</v>
      </c>
      <c r="B6430" s="109">
        <v>40037</v>
      </c>
      <c r="C6430" s="110">
        <v>2009</v>
      </c>
      <c r="D6430" s="111" t="s">
        <v>229</v>
      </c>
      <c r="E6430" s="111">
        <v>2</v>
      </c>
      <c r="F6430" s="111">
        <v>12</v>
      </c>
      <c r="G6430" s="111" t="s">
        <v>280</v>
      </c>
      <c r="H6430" s="112">
        <v>72289</v>
      </c>
    </row>
    <row r="6431" spans="1:8" ht="15">
      <c r="A6431" s="108" t="s">
        <v>1192</v>
      </c>
      <c r="B6431" s="109">
        <v>40038</v>
      </c>
      <c r="C6431" s="110">
        <v>2009</v>
      </c>
      <c r="D6431" s="111" t="s">
        <v>229</v>
      </c>
      <c r="E6431" s="111">
        <v>2</v>
      </c>
      <c r="F6431" s="111">
        <v>13</v>
      </c>
      <c r="G6431" s="111" t="s">
        <v>281</v>
      </c>
      <c r="H6431" s="112">
        <v>16191</v>
      </c>
    </row>
    <row r="6432" spans="1:8" ht="15">
      <c r="A6432" s="108" t="s">
        <v>1192</v>
      </c>
      <c r="B6432" s="109">
        <v>40039</v>
      </c>
      <c r="C6432" s="110">
        <v>2009</v>
      </c>
      <c r="D6432" s="111" t="s">
        <v>229</v>
      </c>
      <c r="E6432" s="111">
        <v>2</v>
      </c>
      <c r="F6432" s="111">
        <v>14</v>
      </c>
      <c r="G6432" s="111" t="s">
        <v>282</v>
      </c>
      <c r="H6432" s="112">
        <v>73348</v>
      </c>
    </row>
    <row r="6433" spans="1:8" ht="15">
      <c r="A6433" s="108" t="s">
        <v>1192</v>
      </c>
      <c r="B6433" s="109">
        <v>40040</v>
      </c>
      <c r="C6433" s="110">
        <v>2009</v>
      </c>
      <c r="D6433" s="111" t="s">
        <v>229</v>
      </c>
      <c r="E6433" s="111">
        <v>3</v>
      </c>
      <c r="F6433" s="111">
        <v>15</v>
      </c>
      <c r="G6433" s="111" t="s">
        <v>1343</v>
      </c>
      <c r="H6433" s="112">
        <v>62865</v>
      </c>
    </row>
    <row r="6434" spans="1:8" ht="15">
      <c r="A6434" s="108" t="s">
        <v>1192</v>
      </c>
      <c r="B6434" s="109">
        <v>40041</v>
      </c>
      <c r="C6434" s="110">
        <v>2009</v>
      </c>
      <c r="D6434" s="111" t="s">
        <v>229</v>
      </c>
      <c r="E6434" s="111">
        <v>3</v>
      </c>
      <c r="F6434" s="111">
        <v>16</v>
      </c>
      <c r="G6434" s="111" t="s">
        <v>1342</v>
      </c>
      <c r="H6434" s="112">
        <v>53774</v>
      </c>
    </row>
    <row r="6435" spans="1:8" ht="15">
      <c r="A6435" s="108" t="s">
        <v>1192</v>
      </c>
      <c r="B6435" s="109">
        <v>40042</v>
      </c>
      <c r="C6435" s="110">
        <v>2009</v>
      </c>
      <c r="D6435" s="111" t="s">
        <v>229</v>
      </c>
      <c r="E6435" s="111">
        <v>3</v>
      </c>
      <c r="F6435" s="111">
        <v>17</v>
      </c>
      <c r="G6435" s="111" t="s">
        <v>278</v>
      </c>
      <c r="H6435" s="112">
        <v>43774</v>
      </c>
    </row>
    <row r="6436" spans="1:8" ht="15">
      <c r="A6436" s="108" t="s">
        <v>1192</v>
      </c>
      <c r="B6436" s="109">
        <v>40043</v>
      </c>
      <c r="C6436" s="110">
        <v>2009</v>
      </c>
      <c r="D6436" s="111" t="s">
        <v>229</v>
      </c>
      <c r="E6436" s="111">
        <v>3</v>
      </c>
      <c r="F6436" s="111">
        <v>18</v>
      </c>
      <c r="G6436" s="111" t="s">
        <v>279</v>
      </c>
      <c r="H6436" s="112">
        <v>55114</v>
      </c>
    </row>
    <row r="6437" spans="1:8" ht="15">
      <c r="A6437" s="108" t="s">
        <v>1192</v>
      </c>
      <c r="B6437" s="109">
        <v>40044</v>
      </c>
      <c r="C6437" s="110">
        <v>2009</v>
      </c>
      <c r="D6437" s="111" t="s">
        <v>229</v>
      </c>
      <c r="E6437" s="111">
        <v>3</v>
      </c>
      <c r="F6437" s="111">
        <v>19</v>
      </c>
      <c r="G6437" s="111" t="s">
        <v>280</v>
      </c>
      <c r="H6437" s="112">
        <v>37115</v>
      </c>
    </row>
    <row r="6438" spans="1:8" ht="15">
      <c r="A6438" s="108" t="s">
        <v>1192</v>
      </c>
      <c r="B6438" s="109">
        <v>40045</v>
      </c>
      <c r="C6438" s="110">
        <v>2009</v>
      </c>
      <c r="D6438" s="111" t="s">
        <v>229</v>
      </c>
      <c r="E6438" s="111">
        <v>3</v>
      </c>
      <c r="F6438" s="111">
        <v>20</v>
      </c>
      <c r="G6438" s="111" t="s">
        <v>281</v>
      </c>
      <c r="H6438" s="112">
        <v>21675</v>
      </c>
    </row>
    <row r="6439" spans="1:8" ht="15">
      <c r="A6439" s="108" t="s">
        <v>1192</v>
      </c>
      <c r="B6439" s="109">
        <v>40046</v>
      </c>
      <c r="C6439" s="110">
        <v>2009</v>
      </c>
      <c r="D6439" s="111" t="s">
        <v>229</v>
      </c>
      <c r="E6439" s="111">
        <v>3</v>
      </c>
      <c r="F6439" s="111">
        <v>21</v>
      </c>
      <c r="G6439" s="111" t="s">
        <v>282</v>
      </c>
      <c r="H6439" s="112">
        <v>14421</v>
      </c>
    </row>
    <row r="6440" spans="1:8" ht="15">
      <c r="A6440" s="108" t="s">
        <v>1192</v>
      </c>
      <c r="B6440" s="109">
        <v>40047</v>
      </c>
      <c r="C6440" s="110">
        <v>2009</v>
      </c>
      <c r="D6440" s="111" t="s">
        <v>229</v>
      </c>
      <c r="E6440" s="111">
        <v>4</v>
      </c>
      <c r="F6440" s="111">
        <v>22</v>
      </c>
      <c r="G6440" s="111" t="s">
        <v>1343</v>
      </c>
      <c r="H6440" s="112">
        <v>56922</v>
      </c>
    </row>
    <row r="6441" spans="1:8" ht="15">
      <c r="A6441" s="108" t="s">
        <v>1192</v>
      </c>
      <c r="B6441" s="109">
        <v>40048</v>
      </c>
      <c r="C6441" s="110">
        <v>2009</v>
      </c>
      <c r="D6441" s="111" t="s">
        <v>229</v>
      </c>
      <c r="E6441" s="111">
        <v>4</v>
      </c>
      <c r="F6441" s="111">
        <v>23</v>
      </c>
      <c r="G6441" s="111" t="s">
        <v>1342</v>
      </c>
      <c r="H6441" s="112">
        <v>39013</v>
      </c>
    </row>
    <row r="6442" spans="1:8" ht="15">
      <c r="A6442" s="108" t="s">
        <v>1192</v>
      </c>
      <c r="B6442" s="109">
        <v>40049</v>
      </c>
      <c r="C6442" s="110">
        <v>2009</v>
      </c>
      <c r="D6442" s="111" t="s">
        <v>229</v>
      </c>
      <c r="E6442" s="111">
        <v>4</v>
      </c>
      <c r="F6442" s="111">
        <v>24</v>
      </c>
      <c r="G6442" s="111" t="s">
        <v>278</v>
      </c>
      <c r="H6442" s="112">
        <v>18908</v>
      </c>
    </row>
    <row r="6443" spans="1:8" ht="15">
      <c r="A6443" s="108" t="s">
        <v>1192</v>
      </c>
      <c r="B6443" s="109">
        <v>40050</v>
      </c>
      <c r="C6443" s="110">
        <v>2009</v>
      </c>
      <c r="D6443" s="111" t="s">
        <v>229</v>
      </c>
      <c r="E6443" s="111">
        <v>4</v>
      </c>
      <c r="F6443" s="111">
        <v>25</v>
      </c>
      <c r="G6443" s="111" t="s">
        <v>279</v>
      </c>
      <c r="H6443" s="112">
        <v>51873</v>
      </c>
    </row>
    <row r="6444" spans="1:8" ht="15">
      <c r="A6444" s="108" t="s">
        <v>1192</v>
      </c>
      <c r="B6444" s="109">
        <v>40051</v>
      </c>
      <c r="C6444" s="110">
        <v>2009</v>
      </c>
      <c r="D6444" s="111" t="s">
        <v>229</v>
      </c>
      <c r="E6444" s="111">
        <v>4</v>
      </c>
      <c r="F6444" s="111">
        <v>26</v>
      </c>
      <c r="G6444" s="111" t="s">
        <v>280</v>
      </c>
      <c r="H6444" s="112">
        <v>20497</v>
      </c>
    </row>
    <row r="6445" spans="1:8" ht="15">
      <c r="A6445" s="108" t="s">
        <v>1192</v>
      </c>
      <c r="B6445" s="109">
        <v>40052</v>
      </c>
      <c r="C6445" s="110">
        <v>2009</v>
      </c>
      <c r="D6445" s="111" t="s">
        <v>229</v>
      </c>
      <c r="E6445" s="111">
        <v>4</v>
      </c>
      <c r="F6445" s="111">
        <v>27</v>
      </c>
      <c r="G6445" s="111" t="s">
        <v>281</v>
      </c>
      <c r="H6445" s="112">
        <v>52535</v>
      </c>
    </row>
    <row r="6446" spans="1:8" ht="15">
      <c r="A6446" s="108" t="s">
        <v>1192</v>
      </c>
      <c r="B6446" s="109">
        <v>40053</v>
      </c>
      <c r="C6446" s="110">
        <v>2009</v>
      </c>
      <c r="D6446" s="111" t="s">
        <v>229</v>
      </c>
      <c r="E6446" s="111">
        <v>4</v>
      </c>
      <c r="F6446" s="111">
        <v>28</v>
      </c>
      <c r="G6446" s="111" t="s">
        <v>282</v>
      </c>
      <c r="H6446" s="112">
        <v>50921</v>
      </c>
    </row>
    <row r="6447" spans="1:8" ht="15">
      <c r="A6447" s="108" t="s">
        <v>1192</v>
      </c>
      <c r="B6447" s="109">
        <v>40054</v>
      </c>
      <c r="C6447" s="110">
        <v>2009</v>
      </c>
      <c r="D6447" s="111" t="s">
        <v>229</v>
      </c>
      <c r="E6447" s="111">
        <v>5</v>
      </c>
      <c r="F6447" s="111">
        <v>29</v>
      </c>
      <c r="G6447" s="111" t="s">
        <v>1343</v>
      </c>
      <c r="H6447" s="112">
        <v>39891</v>
      </c>
    </row>
    <row r="6448" spans="1:8" ht="15">
      <c r="A6448" s="108" t="s">
        <v>1192</v>
      </c>
      <c r="B6448" s="109">
        <v>40055</v>
      </c>
      <c r="C6448" s="110">
        <v>2009</v>
      </c>
      <c r="D6448" s="111" t="s">
        <v>229</v>
      </c>
      <c r="E6448" s="111">
        <v>5</v>
      </c>
      <c r="F6448" s="111">
        <v>30</v>
      </c>
      <c r="G6448" s="111" t="s">
        <v>1342</v>
      </c>
      <c r="H6448" s="112">
        <v>19878</v>
      </c>
    </row>
    <row r="6449" spans="1:8" ht="15">
      <c r="A6449" s="108" t="s">
        <v>1192</v>
      </c>
      <c r="B6449" s="109">
        <v>40056</v>
      </c>
      <c r="C6449" s="110">
        <v>2009</v>
      </c>
      <c r="D6449" s="111" t="s">
        <v>229</v>
      </c>
      <c r="E6449" s="111">
        <v>5</v>
      </c>
      <c r="F6449" s="111">
        <v>31</v>
      </c>
      <c r="G6449" s="111" t="s">
        <v>278</v>
      </c>
      <c r="H6449" s="112">
        <v>63315</v>
      </c>
    </row>
    <row r="6450" spans="1:8" ht="15">
      <c r="A6450" s="108" t="s">
        <v>1192</v>
      </c>
      <c r="B6450" s="109">
        <v>40057</v>
      </c>
      <c r="C6450" s="110">
        <v>2009</v>
      </c>
      <c r="D6450" s="111" t="s">
        <v>230</v>
      </c>
      <c r="E6450" s="111">
        <v>1</v>
      </c>
      <c r="F6450" s="111">
        <v>1</v>
      </c>
      <c r="G6450" s="111" t="s">
        <v>279</v>
      </c>
      <c r="H6450" s="112">
        <v>67398</v>
      </c>
    </row>
    <row r="6451" spans="1:8" ht="15">
      <c r="A6451" s="108" t="s">
        <v>1192</v>
      </c>
      <c r="B6451" s="109">
        <v>40058</v>
      </c>
      <c r="C6451" s="110">
        <v>2009</v>
      </c>
      <c r="D6451" s="111" t="s">
        <v>230</v>
      </c>
      <c r="E6451" s="111">
        <v>1</v>
      </c>
      <c r="F6451" s="111">
        <v>2</v>
      </c>
      <c r="G6451" s="111" t="s">
        <v>280</v>
      </c>
      <c r="H6451" s="112">
        <v>51454</v>
      </c>
    </row>
    <row r="6452" spans="1:8" ht="15">
      <c r="A6452" s="108" t="s">
        <v>1192</v>
      </c>
      <c r="B6452" s="109">
        <v>40059</v>
      </c>
      <c r="C6452" s="110">
        <v>2009</v>
      </c>
      <c r="D6452" s="111" t="s">
        <v>230</v>
      </c>
      <c r="E6452" s="111">
        <v>1</v>
      </c>
      <c r="F6452" s="111">
        <v>3</v>
      </c>
      <c r="G6452" s="111" t="s">
        <v>281</v>
      </c>
      <c r="H6452" s="112">
        <v>48591</v>
      </c>
    </row>
    <row r="6453" spans="1:8" ht="15">
      <c r="A6453" s="108" t="s">
        <v>1192</v>
      </c>
      <c r="B6453" s="109">
        <v>40060</v>
      </c>
      <c r="C6453" s="110">
        <v>2009</v>
      </c>
      <c r="D6453" s="111" t="s">
        <v>230</v>
      </c>
      <c r="E6453" s="111">
        <v>1</v>
      </c>
      <c r="F6453" s="111">
        <v>4</v>
      </c>
      <c r="G6453" s="111" t="s">
        <v>282</v>
      </c>
      <c r="H6453" s="112">
        <v>56565</v>
      </c>
    </row>
    <row r="6454" spans="1:8" ht="15">
      <c r="A6454" s="108" t="s">
        <v>1192</v>
      </c>
      <c r="B6454" s="109">
        <v>40061</v>
      </c>
      <c r="C6454" s="110">
        <v>2009</v>
      </c>
      <c r="D6454" s="111" t="s">
        <v>230</v>
      </c>
      <c r="E6454" s="111">
        <v>1</v>
      </c>
      <c r="F6454" s="111">
        <v>5</v>
      </c>
      <c r="G6454" s="111" t="s">
        <v>1343</v>
      </c>
      <c r="H6454" s="112">
        <v>46712</v>
      </c>
    </row>
    <row r="6455" spans="1:8" ht="15">
      <c r="A6455" s="108" t="s">
        <v>1192</v>
      </c>
      <c r="B6455" s="109">
        <v>40062</v>
      </c>
      <c r="C6455" s="110">
        <v>2009</v>
      </c>
      <c r="D6455" s="111" t="s">
        <v>230</v>
      </c>
      <c r="E6455" s="111">
        <v>1</v>
      </c>
      <c r="F6455" s="111">
        <v>6</v>
      </c>
      <c r="G6455" s="111" t="s">
        <v>1342</v>
      </c>
      <c r="H6455" s="112">
        <v>75772</v>
      </c>
    </row>
    <row r="6456" spans="1:8" ht="15">
      <c r="A6456" s="108" t="s">
        <v>1192</v>
      </c>
      <c r="B6456" s="109">
        <v>40063</v>
      </c>
      <c r="C6456" s="110">
        <v>2009</v>
      </c>
      <c r="D6456" s="111" t="s">
        <v>230</v>
      </c>
      <c r="E6456" s="111">
        <v>1</v>
      </c>
      <c r="F6456" s="111">
        <v>7</v>
      </c>
      <c r="G6456" s="111" t="s">
        <v>278</v>
      </c>
      <c r="H6456" s="112">
        <v>76386</v>
      </c>
    </row>
    <row r="6457" spans="1:8" ht="15">
      <c r="A6457" s="108" t="s">
        <v>1192</v>
      </c>
      <c r="B6457" s="109">
        <v>40064</v>
      </c>
      <c r="C6457" s="110">
        <v>2009</v>
      </c>
      <c r="D6457" s="111" t="s">
        <v>230</v>
      </c>
      <c r="E6457" s="111">
        <v>2</v>
      </c>
      <c r="F6457" s="111">
        <v>8</v>
      </c>
      <c r="G6457" s="111" t="s">
        <v>279</v>
      </c>
      <c r="H6457" s="112">
        <v>74371</v>
      </c>
    </row>
    <row r="6458" spans="1:8" ht="15">
      <c r="A6458" s="108" t="s">
        <v>1192</v>
      </c>
      <c r="B6458" s="109">
        <v>40065</v>
      </c>
      <c r="C6458" s="110">
        <v>2009</v>
      </c>
      <c r="D6458" s="111" t="s">
        <v>230</v>
      </c>
      <c r="E6458" s="111">
        <v>2</v>
      </c>
      <c r="F6458" s="111">
        <v>9</v>
      </c>
      <c r="G6458" s="111" t="s">
        <v>280</v>
      </c>
      <c r="H6458" s="112">
        <v>53497</v>
      </c>
    </row>
    <row r="6459" spans="1:8" ht="15">
      <c r="A6459" s="108" t="s">
        <v>1192</v>
      </c>
      <c r="B6459" s="109">
        <v>40066</v>
      </c>
      <c r="C6459" s="110">
        <v>2009</v>
      </c>
      <c r="D6459" s="111" t="s">
        <v>230</v>
      </c>
      <c r="E6459" s="111">
        <v>2</v>
      </c>
      <c r="F6459" s="111">
        <v>10</v>
      </c>
      <c r="G6459" s="111" t="s">
        <v>281</v>
      </c>
      <c r="H6459" s="112">
        <v>69828</v>
      </c>
    </row>
    <row r="6460" spans="1:8" ht="15">
      <c r="A6460" s="108" t="s">
        <v>1192</v>
      </c>
      <c r="B6460" s="109">
        <v>40067</v>
      </c>
      <c r="C6460" s="110">
        <v>2009</v>
      </c>
      <c r="D6460" s="111" t="s">
        <v>230</v>
      </c>
      <c r="E6460" s="111">
        <v>2</v>
      </c>
      <c r="F6460" s="111">
        <v>11</v>
      </c>
      <c r="G6460" s="111" t="s">
        <v>282</v>
      </c>
      <c r="H6460" s="112">
        <v>18951</v>
      </c>
    </row>
    <row r="6461" spans="1:8" ht="15">
      <c r="A6461" s="108" t="s">
        <v>1192</v>
      </c>
      <c r="B6461" s="109">
        <v>40068</v>
      </c>
      <c r="C6461" s="110">
        <v>2009</v>
      </c>
      <c r="D6461" s="111" t="s">
        <v>230</v>
      </c>
      <c r="E6461" s="111">
        <v>2</v>
      </c>
      <c r="F6461" s="111">
        <v>12</v>
      </c>
      <c r="G6461" s="111" t="s">
        <v>1343</v>
      </c>
      <c r="H6461" s="112">
        <v>87843</v>
      </c>
    </row>
    <row r="6462" spans="1:8" ht="15">
      <c r="A6462" s="108" t="s">
        <v>1192</v>
      </c>
      <c r="B6462" s="109">
        <v>40069</v>
      </c>
      <c r="C6462" s="110">
        <v>2009</v>
      </c>
      <c r="D6462" s="111" t="s">
        <v>230</v>
      </c>
      <c r="E6462" s="111">
        <v>2</v>
      </c>
      <c r="F6462" s="111">
        <v>13</v>
      </c>
      <c r="G6462" s="111" t="s">
        <v>1342</v>
      </c>
      <c r="H6462" s="112">
        <v>22549</v>
      </c>
    </row>
    <row r="6463" spans="1:8" ht="15">
      <c r="A6463" s="108" t="s">
        <v>1192</v>
      </c>
      <c r="B6463" s="109">
        <v>40070</v>
      </c>
      <c r="C6463" s="110">
        <v>2009</v>
      </c>
      <c r="D6463" s="111" t="s">
        <v>230</v>
      </c>
      <c r="E6463" s="111">
        <v>2</v>
      </c>
      <c r="F6463" s="111">
        <v>14</v>
      </c>
      <c r="G6463" s="111" t="s">
        <v>278</v>
      </c>
      <c r="H6463" s="112">
        <v>76811</v>
      </c>
    </row>
    <row r="6464" spans="1:8" ht="15">
      <c r="A6464" s="108" t="s">
        <v>1192</v>
      </c>
      <c r="B6464" s="109">
        <v>40071</v>
      </c>
      <c r="C6464" s="110">
        <v>2009</v>
      </c>
      <c r="D6464" s="111" t="s">
        <v>230</v>
      </c>
      <c r="E6464" s="111">
        <v>3</v>
      </c>
      <c r="F6464" s="111">
        <v>15</v>
      </c>
      <c r="G6464" s="111" t="s">
        <v>279</v>
      </c>
      <c r="H6464" s="112">
        <v>23368</v>
      </c>
    </row>
    <row r="6465" spans="1:8" ht="15">
      <c r="A6465" s="108" t="s">
        <v>1192</v>
      </c>
      <c r="B6465" s="109">
        <v>40072</v>
      </c>
      <c r="C6465" s="110">
        <v>2009</v>
      </c>
      <c r="D6465" s="111" t="s">
        <v>230</v>
      </c>
      <c r="E6465" s="111">
        <v>3</v>
      </c>
      <c r="F6465" s="111">
        <v>16</v>
      </c>
      <c r="G6465" s="111" t="s">
        <v>280</v>
      </c>
      <c r="H6465" s="112">
        <v>17330</v>
      </c>
    </row>
    <row r="6466" spans="1:8" ht="15">
      <c r="A6466" s="108" t="s">
        <v>1192</v>
      </c>
      <c r="B6466" s="109">
        <v>40073</v>
      </c>
      <c r="C6466" s="110">
        <v>2009</v>
      </c>
      <c r="D6466" s="111" t="s">
        <v>230</v>
      </c>
      <c r="E6466" s="111">
        <v>3</v>
      </c>
      <c r="F6466" s="111">
        <v>17</v>
      </c>
      <c r="G6466" s="111" t="s">
        <v>281</v>
      </c>
      <c r="H6466" s="112">
        <v>17169</v>
      </c>
    </row>
    <row r="6467" spans="1:8" ht="15">
      <c r="A6467" s="108" t="s">
        <v>1192</v>
      </c>
      <c r="B6467" s="109">
        <v>40074</v>
      </c>
      <c r="C6467" s="110">
        <v>2009</v>
      </c>
      <c r="D6467" s="111" t="s">
        <v>230</v>
      </c>
      <c r="E6467" s="111">
        <v>3</v>
      </c>
      <c r="F6467" s="111">
        <v>18</v>
      </c>
      <c r="G6467" s="111" t="s">
        <v>282</v>
      </c>
      <c r="H6467" s="112">
        <v>60640</v>
      </c>
    </row>
    <row r="6468" spans="1:8" ht="15">
      <c r="A6468" s="108" t="s">
        <v>1192</v>
      </c>
      <c r="B6468" s="109">
        <v>40075</v>
      </c>
      <c r="C6468" s="110">
        <v>2009</v>
      </c>
      <c r="D6468" s="111" t="s">
        <v>230</v>
      </c>
      <c r="E6468" s="111">
        <v>3</v>
      </c>
      <c r="F6468" s="111">
        <v>19</v>
      </c>
      <c r="G6468" s="111" t="s">
        <v>1343</v>
      </c>
      <c r="H6468" s="112">
        <v>41596</v>
      </c>
    </row>
    <row r="6469" spans="1:8" ht="15">
      <c r="A6469" s="108" t="s">
        <v>1192</v>
      </c>
      <c r="B6469" s="109">
        <v>40076</v>
      </c>
      <c r="C6469" s="110">
        <v>2009</v>
      </c>
      <c r="D6469" s="111" t="s">
        <v>230</v>
      </c>
      <c r="E6469" s="111">
        <v>3</v>
      </c>
      <c r="F6469" s="111">
        <v>20</v>
      </c>
      <c r="G6469" s="111" t="s">
        <v>1342</v>
      </c>
      <c r="H6469" s="112">
        <v>26295</v>
      </c>
    </row>
    <row r="6470" spans="1:8" ht="15">
      <c r="A6470" s="108" t="s">
        <v>1192</v>
      </c>
      <c r="B6470" s="109">
        <v>40077</v>
      </c>
      <c r="C6470" s="110">
        <v>2009</v>
      </c>
      <c r="D6470" s="111" t="s">
        <v>230</v>
      </c>
      <c r="E6470" s="111">
        <v>3</v>
      </c>
      <c r="F6470" s="111">
        <v>21</v>
      </c>
      <c r="G6470" s="111" t="s">
        <v>278</v>
      </c>
      <c r="H6470" s="112">
        <v>29712</v>
      </c>
    </row>
    <row r="6471" spans="1:8" ht="15">
      <c r="A6471" s="108" t="s">
        <v>1192</v>
      </c>
      <c r="B6471" s="109">
        <v>40078</v>
      </c>
      <c r="C6471" s="110">
        <v>2009</v>
      </c>
      <c r="D6471" s="111" t="s">
        <v>230</v>
      </c>
      <c r="E6471" s="111">
        <v>4</v>
      </c>
      <c r="F6471" s="111">
        <v>22</v>
      </c>
      <c r="G6471" s="111" t="s">
        <v>279</v>
      </c>
      <c r="H6471" s="112">
        <v>32029</v>
      </c>
    </row>
    <row r="6472" spans="1:8" ht="15">
      <c r="A6472" s="108" t="s">
        <v>1192</v>
      </c>
      <c r="B6472" s="109">
        <v>40079</v>
      </c>
      <c r="C6472" s="110">
        <v>2009</v>
      </c>
      <c r="D6472" s="111" t="s">
        <v>230</v>
      </c>
      <c r="E6472" s="111">
        <v>4</v>
      </c>
      <c r="F6472" s="111">
        <v>23</v>
      </c>
      <c r="G6472" s="111" t="s">
        <v>280</v>
      </c>
      <c r="H6472" s="112">
        <v>24404</v>
      </c>
    </row>
    <row r="6473" spans="1:8" ht="15">
      <c r="A6473" s="108" t="s">
        <v>1192</v>
      </c>
      <c r="B6473" s="109">
        <v>40080</v>
      </c>
      <c r="C6473" s="110">
        <v>2009</v>
      </c>
      <c r="D6473" s="111" t="s">
        <v>230</v>
      </c>
      <c r="E6473" s="111">
        <v>4</v>
      </c>
      <c r="F6473" s="111">
        <v>24</v>
      </c>
      <c r="G6473" s="111" t="s">
        <v>281</v>
      </c>
      <c r="H6473" s="112">
        <v>48957</v>
      </c>
    </row>
    <row r="6474" spans="1:8" ht="15">
      <c r="A6474" s="108" t="s">
        <v>1192</v>
      </c>
      <c r="B6474" s="109">
        <v>40081</v>
      </c>
      <c r="C6474" s="110">
        <v>2009</v>
      </c>
      <c r="D6474" s="111" t="s">
        <v>230</v>
      </c>
      <c r="E6474" s="111">
        <v>4</v>
      </c>
      <c r="F6474" s="111">
        <v>25</v>
      </c>
      <c r="G6474" s="111" t="s">
        <v>282</v>
      </c>
      <c r="H6474" s="112">
        <v>75892</v>
      </c>
    </row>
    <row r="6475" spans="1:8" ht="15">
      <c r="A6475" s="108" t="s">
        <v>1192</v>
      </c>
      <c r="B6475" s="109">
        <v>40082</v>
      </c>
      <c r="C6475" s="110">
        <v>2009</v>
      </c>
      <c r="D6475" s="111" t="s">
        <v>230</v>
      </c>
      <c r="E6475" s="111">
        <v>4</v>
      </c>
      <c r="F6475" s="111">
        <v>26</v>
      </c>
      <c r="G6475" s="111" t="s">
        <v>1343</v>
      </c>
      <c r="H6475" s="112">
        <v>70817</v>
      </c>
    </row>
    <row r="6476" spans="1:8" ht="15">
      <c r="A6476" s="108" t="s">
        <v>1192</v>
      </c>
      <c r="B6476" s="109">
        <v>40083</v>
      </c>
      <c r="C6476" s="110">
        <v>2009</v>
      </c>
      <c r="D6476" s="111" t="s">
        <v>230</v>
      </c>
      <c r="E6476" s="111">
        <v>4</v>
      </c>
      <c r="F6476" s="111">
        <v>27</v>
      </c>
      <c r="G6476" s="111" t="s">
        <v>1342</v>
      </c>
      <c r="H6476" s="112">
        <v>19151</v>
      </c>
    </row>
    <row r="6477" spans="1:8" ht="15">
      <c r="A6477" s="108" t="s">
        <v>1192</v>
      </c>
      <c r="B6477" s="109">
        <v>40084</v>
      </c>
      <c r="C6477" s="110">
        <v>2009</v>
      </c>
      <c r="D6477" s="111" t="s">
        <v>230</v>
      </c>
      <c r="E6477" s="111">
        <v>4</v>
      </c>
      <c r="F6477" s="111">
        <v>28</v>
      </c>
      <c r="G6477" s="111" t="s">
        <v>278</v>
      </c>
      <c r="H6477" s="112">
        <v>26939</v>
      </c>
    </row>
    <row r="6478" spans="1:8" ht="15">
      <c r="A6478" s="108" t="s">
        <v>1192</v>
      </c>
      <c r="B6478" s="109">
        <v>40085</v>
      </c>
      <c r="C6478" s="110">
        <v>2009</v>
      </c>
      <c r="D6478" s="111" t="s">
        <v>230</v>
      </c>
      <c r="E6478" s="111">
        <v>5</v>
      </c>
      <c r="F6478" s="111">
        <v>29</v>
      </c>
      <c r="G6478" s="111" t="s">
        <v>279</v>
      </c>
      <c r="H6478" s="112">
        <v>48030</v>
      </c>
    </row>
    <row r="6479" spans="1:8" ht="15">
      <c r="A6479" s="108" t="s">
        <v>1192</v>
      </c>
      <c r="B6479" s="109">
        <v>40086</v>
      </c>
      <c r="C6479" s="110">
        <v>2009</v>
      </c>
      <c r="D6479" s="111" t="s">
        <v>230</v>
      </c>
      <c r="E6479" s="111">
        <v>5</v>
      </c>
      <c r="F6479" s="111">
        <v>30</v>
      </c>
      <c r="G6479" s="111" t="s">
        <v>280</v>
      </c>
      <c r="H6479" s="112">
        <v>18345</v>
      </c>
    </row>
    <row r="6480" spans="1:8" ht="15">
      <c r="A6480" s="108" t="s">
        <v>1192</v>
      </c>
      <c r="B6480" s="109">
        <v>40087</v>
      </c>
      <c r="C6480" s="110">
        <v>2009</v>
      </c>
      <c r="D6480" s="111" t="s">
        <v>231</v>
      </c>
      <c r="E6480" s="111">
        <v>1</v>
      </c>
      <c r="F6480" s="111">
        <v>1</v>
      </c>
      <c r="G6480" s="111" t="s">
        <v>281</v>
      </c>
      <c r="H6480" s="112">
        <v>24585</v>
      </c>
    </row>
    <row r="6481" spans="1:8" ht="15">
      <c r="A6481" s="108" t="s">
        <v>1192</v>
      </c>
      <c r="B6481" s="109">
        <v>40088</v>
      </c>
      <c r="C6481" s="110">
        <v>2009</v>
      </c>
      <c r="D6481" s="111" t="s">
        <v>231</v>
      </c>
      <c r="E6481" s="111">
        <v>1</v>
      </c>
      <c r="F6481" s="111">
        <v>2</v>
      </c>
      <c r="G6481" s="111" t="s">
        <v>282</v>
      </c>
      <c r="H6481" s="112">
        <v>83355</v>
      </c>
    </row>
    <row r="6482" spans="1:8" ht="15">
      <c r="A6482" s="108" t="s">
        <v>1192</v>
      </c>
      <c r="B6482" s="109">
        <v>40089</v>
      </c>
      <c r="C6482" s="110">
        <v>2009</v>
      </c>
      <c r="D6482" s="111" t="s">
        <v>231</v>
      </c>
      <c r="E6482" s="111">
        <v>1</v>
      </c>
      <c r="F6482" s="111">
        <v>3</v>
      </c>
      <c r="G6482" s="111" t="s">
        <v>1343</v>
      </c>
      <c r="H6482" s="112">
        <v>82959</v>
      </c>
    </row>
    <row r="6483" spans="1:8" ht="15">
      <c r="A6483" s="108" t="s">
        <v>1192</v>
      </c>
      <c r="B6483" s="109">
        <v>40090</v>
      </c>
      <c r="C6483" s="110">
        <v>2009</v>
      </c>
      <c r="D6483" s="111" t="s">
        <v>231</v>
      </c>
      <c r="E6483" s="111">
        <v>1</v>
      </c>
      <c r="F6483" s="111">
        <v>4</v>
      </c>
      <c r="G6483" s="111" t="s">
        <v>1342</v>
      </c>
      <c r="H6483" s="112">
        <v>74008</v>
      </c>
    </row>
    <row r="6484" spans="1:8" ht="15">
      <c r="A6484" s="108" t="s">
        <v>1192</v>
      </c>
      <c r="B6484" s="109">
        <v>40091</v>
      </c>
      <c r="C6484" s="110">
        <v>2009</v>
      </c>
      <c r="D6484" s="111" t="s">
        <v>231</v>
      </c>
      <c r="E6484" s="111">
        <v>1</v>
      </c>
      <c r="F6484" s="111">
        <v>5</v>
      </c>
      <c r="G6484" s="111" t="s">
        <v>278</v>
      </c>
      <c r="H6484" s="112">
        <v>56898</v>
      </c>
    </row>
    <row r="6485" spans="1:8" ht="15">
      <c r="A6485" s="108" t="s">
        <v>1192</v>
      </c>
      <c r="B6485" s="109">
        <v>40092</v>
      </c>
      <c r="C6485" s="110">
        <v>2009</v>
      </c>
      <c r="D6485" s="111" t="s">
        <v>231</v>
      </c>
      <c r="E6485" s="111">
        <v>1</v>
      </c>
      <c r="F6485" s="111">
        <v>6</v>
      </c>
      <c r="G6485" s="111" t="s">
        <v>279</v>
      </c>
      <c r="H6485" s="112">
        <v>63826</v>
      </c>
    </row>
    <row r="6486" spans="1:8" ht="15">
      <c r="A6486" s="108" t="s">
        <v>1192</v>
      </c>
      <c r="B6486" s="109">
        <v>40093</v>
      </c>
      <c r="C6486" s="110">
        <v>2009</v>
      </c>
      <c r="D6486" s="111" t="s">
        <v>231</v>
      </c>
      <c r="E6486" s="111">
        <v>1</v>
      </c>
      <c r="F6486" s="111">
        <v>7</v>
      </c>
      <c r="G6486" s="111" t="s">
        <v>280</v>
      </c>
      <c r="H6486" s="112">
        <v>81262</v>
      </c>
    </row>
    <row r="6487" spans="1:8" ht="15">
      <c r="A6487" s="108" t="s">
        <v>1192</v>
      </c>
      <c r="B6487" s="109">
        <v>40094</v>
      </c>
      <c r="C6487" s="110">
        <v>2009</v>
      </c>
      <c r="D6487" s="111" t="s">
        <v>231</v>
      </c>
      <c r="E6487" s="111">
        <v>2</v>
      </c>
      <c r="F6487" s="111">
        <v>8</v>
      </c>
      <c r="G6487" s="111" t="s">
        <v>281</v>
      </c>
      <c r="H6487" s="112">
        <v>68349</v>
      </c>
    </row>
    <row r="6488" spans="1:8" ht="15">
      <c r="A6488" s="108" t="s">
        <v>1192</v>
      </c>
      <c r="B6488" s="109">
        <v>40095</v>
      </c>
      <c r="C6488" s="110">
        <v>2009</v>
      </c>
      <c r="D6488" s="111" t="s">
        <v>231</v>
      </c>
      <c r="E6488" s="111">
        <v>2</v>
      </c>
      <c r="F6488" s="111">
        <v>9</v>
      </c>
      <c r="G6488" s="111" t="s">
        <v>282</v>
      </c>
      <c r="H6488" s="112">
        <v>64108</v>
      </c>
    </row>
    <row r="6489" spans="1:8" ht="15">
      <c r="A6489" s="108" t="s">
        <v>1192</v>
      </c>
      <c r="B6489" s="109">
        <v>40096</v>
      </c>
      <c r="C6489" s="110">
        <v>2009</v>
      </c>
      <c r="D6489" s="111" t="s">
        <v>231</v>
      </c>
      <c r="E6489" s="111">
        <v>2</v>
      </c>
      <c r="F6489" s="111">
        <v>10</v>
      </c>
      <c r="G6489" s="111" t="s">
        <v>1343</v>
      </c>
      <c r="H6489" s="112">
        <v>51436</v>
      </c>
    </row>
    <row r="6490" spans="1:8" ht="15">
      <c r="A6490" s="108" t="s">
        <v>1192</v>
      </c>
      <c r="B6490" s="109">
        <v>40097</v>
      </c>
      <c r="C6490" s="110">
        <v>2009</v>
      </c>
      <c r="D6490" s="111" t="s">
        <v>231</v>
      </c>
      <c r="E6490" s="111">
        <v>2</v>
      </c>
      <c r="F6490" s="111">
        <v>11</v>
      </c>
      <c r="G6490" s="111" t="s">
        <v>1342</v>
      </c>
      <c r="H6490" s="112">
        <v>42941</v>
      </c>
    </row>
    <row r="6491" spans="1:8" ht="15">
      <c r="A6491" s="108" t="s">
        <v>1192</v>
      </c>
      <c r="B6491" s="109">
        <v>40098</v>
      </c>
      <c r="C6491" s="110">
        <v>2009</v>
      </c>
      <c r="D6491" s="111" t="s">
        <v>231</v>
      </c>
      <c r="E6491" s="111">
        <v>2</v>
      </c>
      <c r="F6491" s="111">
        <v>12</v>
      </c>
      <c r="G6491" s="111" t="s">
        <v>278</v>
      </c>
      <c r="H6491" s="112">
        <v>87686</v>
      </c>
    </row>
    <row r="6492" spans="1:8" ht="15">
      <c r="A6492" s="108" t="s">
        <v>1192</v>
      </c>
      <c r="B6492" s="109">
        <v>40099</v>
      </c>
      <c r="C6492" s="110">
        <v>2009</v>
      </c>
      <c r="D6492" s="111" t="s">
        <v>231</v>
      </c>
      <c r="E6492" s="111">
        <v>2</v>
      </c>
      <c r="F6492" s="111">
        <v>13</v>
      </c>
      <c r="G6492" s="111" t="s">
        <v>279</v>
      </c>
      <c r="H6492" s="112">
        <v>52915</v>
      </c>
    </row>
    <row r="6493" spans="1:8" ht="15">
      <c r="A6493" s="108" t="s">
        <v>1192</v>
      </c>
      <c r="B6493" s="109">
        <v>40100</v>
      </c>
      <c r="C6493" s="110">
        <v>2009</v>
      </c>
      <c r="D6493" s="111" t="s">
        <v>231</v>
      </c>
      <c r="E6493" s="111">
        <v>2</v>
      </c>
      <c r="F6493" s="111">
        <v>14</v>
      </c>
      <c r="G6493" s="111" t="s">
        <v>280</v>
      </c>
      <c r="H6493" s="112">
        <v>23001</v>
      </c>
    </row>
    <row r="6494" spans="1:8" ht="15">
      <c r="A6494" s="108" t="s">
        <v>1192</v>
      </c>
      <c r="B6494" s="109">
        <v>40101</v>
      </c>
      <c r="C6494" s="110">
        <v>2009</v>
      </c>
      <c r="D6494" s="111" t="s">
        <v>231</v>
      </c>
      <c r="E6494" s="111">
        <v>3</v>
      </c>
      <c r="F6494" s="111">
        <v>15</v>
      </c>
      <c r="G6494" s="111" t="s">
        <v>281</v>
      </c>
      <c r="H6494" s="112">
        <v>97878</v>
      </c>
    </row>
    <row r="6495" spans="1:8" ht="15">
      <c r="A6495" s="108" t="s">
        <v>1192</v>
      </c>
      <c r="B6495" s="109">
        <v>40102</v>
      </c>
      <c r="C6495" s="110">
        <v>2009</v>
      </c>
      <c r="D6495" s="111" t="s">
        <v>231</v>
      </c>
      <c r="E6495" s="111">
        <v>3</v>
      </c>
      <c r="F6495" s="111">
        <v>16</v>
      </c>
      <c r="G6495" s="111" t="s">
        <v>282</v>
      </c>
      <c r="H6495" s="112">
        <v>84214</v>
      </c>
    </row>
    <row r="6496" spans="1:8" ht="15">
      <c r="A6496" s="108" t="s">
        <v>1192</v>
      </c>
      <c r="B6496" s="109">
        <v>40103</v>
      </c>
      <c r="C6496" s="110">
        <v>2009</v>
      </c>
      <c r="D6496" s="111" t="s">
        <v>231</v>
      </c>
      <c r="E6496" s="111">
        <v>3</v>
      </c>
      <c r="F6496" s="111">
        <v>17</v>
      </c>
      <c r="G6496" s="111" t="s">
        <v>1343</v>
      </c>
      <c r="H6496" s="112">
        <v>129524</v>
      </c>
    </row>
    <row r="6497" spans="1:8" ht="15">
      <c r="A6497" s="108" t="s">
        <v>1192</v>
      </c>
      <c r="B6497" s="109">
        <v>40104</v>
      </c>
      <c r="C6497" s="110">
        <v>2009</v>
      </c>
      <c r="D6497" s="111" t="s">
        <v>231</v>
      </c>
      <c r="E6497" s="111">
        <v>3</v>
      </c>
      <c r="F6497" s="111">
        <v>18</v>
      </c>
      <c r="G6497" s="111" t="s">
        <v>1342</v>
      </c>
      <c r="H6497" s="112">
        <v>133805</v>
      </c>
    </row>
    <row r="6498" spans="1:8" ht="15">
      <c r="A6498" s="108" t="s">
        <v>1192</v>
      </c>
      <c r="B6498" s="109">
        <v>40105</v>
      </c>
      <c r="C6498" s="110">
        <v>2009</v>
      </c>
      <c r="D6498" s="111" t="s">
        <v>231</v>
      </c>
      <c r="E6498" s="111">
        <v>3</v>
      </c>
      <c r="F6498" s="111">
        <v>19</v>
      </c>
      <c r="G6498" s="111" t="s">
        <v>278</v>
      </c>
      <c r="H6498" s="112">
        <v>135793</v>
      </c>
    </row>
    <row r="6499" spans="1:8" ht="15">
      <c r="A6499" s="108" t="s">
        <v>1192</v>
      </c>
      <c r="B6499" s="109">
        <v>40106</v>
      </c>
      <c r="C6499" s="110">
        <v>2009</v>
      </c>
      <c r="D6499" s="111" t="s">
        <v>231</v>
      </c>
      <c r="E6499" s="111">
        <v>3</v>
      </c>
      <c r="F6499" s="111">
        <v>20</v>
      </c>
      <c r="G6499" s="111" t="s">
        <v>279</v>
      </c>
      <c r="H6499" s="112">
        <v>135742</v>
      </c>
    </row>
    <row r="6500" spans="1:8" ht="15">
      <c r="A6500" s="108" t="s">
        <v>1192</v>
      </c>
      <c r="B6500" s="109">
        <v>40107</v>
      </c>
      <c r="C6500" s="110">
        <v>2009</v>
      </c>
      <c r="D6500" s="111" t="s">
        <v>231</v>
      </c>
      <c r="E6500" s="111">
        <v>3</v>
      </c>
      <c r="F6500" s="111">
        <v>21</v>
      </c>
      <c r="G6500" s="111" t="s">
        <v>280</v>
      </c>
      <c r="H6500" s="112">
        <v>62689</v>
      </c>
    </row>
    <row r="6501" spans="1:8" ht="15">
      <c r="A6501" s="108" t="s">
        <v>1192</v>
      </c>
      <c r="B6501" s="109">
        <v>40108</v>
      </c>
      <c r="C6501" s="110">
        <v>2009</v>
      </c>
      <c r="D6501" s="111" t="s">
        <v>231</v>
      </c>
      <c r="E6501" s="111">
        <v>4</v>
      </c>
      <c r="F6501" s="111">
        <v>22</v>
      </c>
      <c r="G6501" s="111" t="s">
        <v>281</v>
      </c>
      <c r="H6501" s="112">
        <v>131512</v>
      </c>
    </row>
    <row r="6502" spans="1:8" ht="15">
      <c r="A6502" s="108" t="s">
        <v>1192</v>
      </c>
      <c r="B6502" s="109">
        <v>40109</v>
      </c>
      <c r="C6502" s="110">
        <v>2009</v>
      </c>
      <c r="D6502" s="111" t="s">
        <v>231</v>
      </c>
      <c r="E6502" s="111">
        <v>4</v>
      </c>
      <c r="F6502" s="111">
        <v>23</v>
      </c>
      <c r="G6502" s="111" t="s">
        <v>282</v>
      </c>
      <c r="H6502" s="112">
        <v>154434</v>
      </c>
    </row>
    <row r="6503" spans="1:8" ht="15">
      <c r="A6503" s="108" t="s">
        <v>1192</v>
      </c>
      <c r="B6503" s="109">
        <v>40110</v>
      </c>
      <c r="C6503" s="110">
        <v>2009</v>
      </c>
      <c r="D6503" s="111" t="s">
        <v>231</v>
      </c>
      <c r="E6503" s="111">
        <v>4</v>
      </c>
      <c r="F6503" s="111">
        <v>24</v>
      </c>
      <c r="G6503" s="111" t="s">
        <v>1343</v>
      </c>
      <c r="H6503" s="112">
        <v>149324</v>
      </c>
    </row>
    <row r="6504" spans="1:8" ht="15">
      <c r="A6504" s="108" t="s">
        <v>1192</v>
      </c>
      <c r="B6504" s="109">
        <v>40111</v>
      </c>
      <c r="C6504" s="110">
        <v>2009</v>
      </c>
      <c r="D6504" s="111" t="s">
        <v>231</v>
      </c>
      <c r="E6504" s="111">
        <v>4</v>
      </c>
      <c r="F6504" s="111">
        <v>25</v>
      </c>
      <c r="G6504" s="111" t="s">
        <v>1342</v>
      </c>
      <c r="H6504" s="112">
        <v>144348</v>
      </c>
    </row>
    <row r="6505" spans="1:8" ht="15">
      <c r="A6505" s="108" t="s">
        <v>1192</v>
      </c>
      <c r="B6505" s="109">
        <v>40112</v>
      </c>
      <c r="C6505" s="110">
        <v>2009</v>
      </c>
      <c r="D6505" s="111" t="s">
        <v>231</v>
      </c>
      <c r="E6505" s="111">
        <v>4</v>
      </c>
      <c r="F6505" s="111">
        <v>26</v>
      </c>
      <c r="G6505" s="111" t="s">
        <v>278</v>
      </c>
      <c r="H6505" s="112">
        <v>105141</v>
      </c>
    </row>
    <row r="6506" spans="1:8" ht="15">
      <c r="A6506" s="108" t="s">
        <v>1192</v>
      </c>
      <c r="B6506" s="109">
        <v>40113</v>
      </c>
      <c r="C6506" s="110">
        <v>2009</v>
      </c>
      <c r="D6506" s="111" t="s">
        <v>231</v>
      </c>
      <c r="E6506" s="111">
        <v>4</v>
      </c>
      <c r="F6506" s="111">
        <v>27</v>
      </c>
      <c r="G6506" s="111" t="s">
        <v>279</v>
      </c>
      <c r="H6506" s="112">
        <v>147827</v>
      </c>
    </row>
    <row r="6507" spans="1:8" ht="15">
      <c r="A6507" s="108" t="s">
        <v>1192</v>
      </c>
      <c r="B6507" s="109">
        <v>40114</v>
      </c>
      <c r="C6507" s="110">
        <v>2009</v>
      </c>
      <c r="D6507" s="111" t="s">
        <v>231</v>
      </c>
      <c r="E6507" s="111">
        <v>4</v>
      </c>
      <c r="F6507" s="111">
        <v>28</v>
      </c>
      <c r="G6507" s="111" t="s">
        <v>280</v>
      </c>
      <c r="H6507" s="112">
        <v>146760</v>
      </c>
    </row>
    <row r="6508" spans="1:8" ht="15">
      <c r="A6508" s="108" t="s">
        <v>1192</v>
      </c>
      <c r="B6508" s="109">
        <v>40115</v>
      </c>
      <c r="C6508" s="110">
        <v>2009</v>
      </c>
      <c r="D6508" s="111" t="s">
        <v>231</v>
      </c>
      <c r="E6508" s="111">
        <v>5</v>
      </c>
      <c r="F6508" s="111">
        <v>29</v>
      </c>
      <c r="G6508" s="111" t="s">
        <v>281</v>
      </c>
      <c r="H6508" s="112">
        <v>45794</v>
      </c>
    </row>
    <row r="6509" spans="1:8" ht="15">
      <c r="A6509" s="108" t="s">
        <v>1192</v>
      </c>
      <c r="B6509" s="109">
        <v>40116</v>
      </c>
      <c r="C6509" s="110">
        <v>2009</v>
      </c>
      <c r="D6509" s="111" t="s">
        <v>231</v>
      </c>
      <c r="E6509" s="111">
        <v>5</v>
      </c>
      <c r="F6509" s="111">
        <v>30</v>
      </c>
      <c r="G6509" s="111" t="s">
        <v>282</v>
      </c>
      <c r="H6509" s="112">
        <v>84122</v>
      </c>
    </row>
    <row r="6510" spans="1:8" ht="15">
      <c r="A6510" s="108" t="s">
        <v>1192</v>
      </c>
      <c r="B6510" s="109">
        <v>40117</v>
      </c>
      <c r="C6510" s="110">
        <v>2009</v>
      </c>
      <c r="D6510" s="111" t="s">
        <v>231</v>
      </c>
      <c r="E6510" s="111">
        <v>5</v>
      </c>
      <c r="F6510" s="111">
        <v>31</v>
      </c>
      <c r="G6510" s="111" t="s">
        <v>1343</v>
      </c>
      <c r="H6510" s="112">
        <v>142329</v>
      </c>
    </row>
    <row r="6511" spans="1:8" ht="15">
      <c r="A6511" s="108" t="s">
        <v>1192</v>
      </c>
      <c r="B6511" s="109">
        <v>40118</v>
      </c>
      <c r="C6511" s="110">
        <v>2009</v>
      </c>
      <c r="D6511" s="111" t="s">
        <v>232</v>
      </c>
      <c r="E6511" s="111">
        <v>1</v>
      </c>
      <c r="F6511" s="111">
        <v>1</v>
      </c>
      <c r="G6511" s="111" t="s">
        <v>1342</v>
      </c>
      <c r="H6511" s="112">
        <v>87358</v>
      </c>
    </row>
    <row r="6512" spans="1:8" ht="15">
      <c r="A6512" s="108" t="s">
        <v>1192</v>
      </c>
      <c r="B6512" s="109">
        <v>40119</v>
      </c>
      <c r="C6512" s="110">
        <v>2009</v>
      </c>
      <c r="D6512" s="111" t="s">
        <v>232</v>
      </c>
      <c r="E6512" s="111">
        <v>1</v>
      </c>
      <c r="F6512" s="111">
        <v>2</v>
      </c>
      <c r="G6512" s="111" t="s">
        <v>278</v>
      </c>
      <c r="H6512" s="112">
        <v>89580</v>
      </c>
    </row>
    <row r="6513" spans="1:8" ht="15">
      <c r="A6513" s="108" t="s">
        <v>1192</v>
      </c>
      <c r="B6513" s="109">
        <v>40120</v>
      </c>
      <c r="C6513" s="110">
        <v>2009</v>
      </c>
      <c r="D6513" s="111" t="s">
        <v>232</v>
      </c>
      <c r="E6513" s="111">
        <v>1</v>
      </c>
      <c r="F6513" s="111">
        <v>3</v>
      </c>
      <c r="G6513" s="111" t="s">
        <v>279</v>
      </c>
      <c r="H6513" s="112">
        <v>82474</v>
      </c>
    </row>
    <row r="6514" spans="1:8" ht="15">
      <c r="A6514" s="108" t="s">
        <v>1192</v>
      </c>
      <c r="B6514" s="109">
        <v>40121</v>
      </c>
      <c r="C6514" s="110">
        <v>2009</v>
      </c>
      <c r="D6514" s="111" t="s">
        <v>232</v>
      </c>
      <c r="E6514" s="111">
        <v>1</v>
      </c>
      <c r="F6514" s="111">
        <v>4</v>
      </c>
      <c r="G6514" s="111" t="s">
        <v>280</v>
      </c>
      <c r="H6514" s="112">
        <v>106463</v>
      </c>
    </row>
    <row r="6515" spans="1:8" ht="15">
      <c r="A6515" s="108" t="s">
        <v>1192</v>
      </c>
      <c r="B6515" s="109">
        <v>40122</v>
      </c>
      <c r="C6515" s="110">
        <v>2009</v>
      </c>
      <c r="D6515" s="111" t="s">
        <v>232</v>
      </c>
      <c r="E6515" s="111">
        <v>1</v>
      </c>
      <c r="F6515" s="111">
        <v>5</v>
      </c>
      <c r="G6515" s="111" t="s">
        <v>281</v>
      </c>
      <c r="H6515" s="112">
        <v>99432</v>
      </c>
    </row>
    <row r="6516" spans="1:8" ht="15">
      <c r="A6516" s="108" t="s">
        <v>1192</v>
      </c>
      <c r="B6516" s="109">
        <v>40123</v>
      </c>
      <c r="C6516" s="110">
        <v>2009</v>
      </c>
      <c r="D6516" s="111" t="s">
        <v>232</v>
      </c>
      <c r="E6516" s="111">
        <v>1</v>
      </c>
      <c r="F6516" s="111">
        <v>6</v>
      </c>
      <c r="G6516" s="111" t="s">
        <v>282</v>
      </c>
      <c r="H6516" s="112">
        <v>101905</v>
      </c>
    </row>
    <row r="6517" spans="1:8" ht="15">
      <c r="A6517" s="108" t="s">
        <v>1192</v>
      </c>
      <c r="B6517" s="109">
        <v>40124</v>
      </c>
      <c r="C6517" s="110">
        <v>2009</v>
      </c>
      <c r="D6517" s="111" t="s">
        <v>232</v>
      </c>
      <c r="E6517" s="111">
        <v>1</v>
      </c>
      <c r="F6517" s="111">
        <v>7</v>
      </c>
      <c r="G6517" s="111" t="s">
        <v>1343</v>
      </c>
      <c r="H6517" s="112">
        <v>112986</v>
      </c>
    </row>
    <row r="6518" spans="1:8" ht="15">
      <c r="A6518" s="108" t="s">
        <v>1192</v>
      </c>
      <c r="B6518" s="109">
        <v>40125</v>
      </c>
      <c r="C6518" s="110">
        <v>2009</v>
      </c>
      <c r="D6518" s="111" t="s">
        <v>232</v>
      </c>
      <c r="E6518" s="111">
        <v>2</v>
      </c>
      <c r="F6518" s="111">
        <v>8</v>
      </c>
      <c r="G6518" s="111" t="s">
        <v>1342</v>
      </c>
      <c r="H6518" s="112">
        <v>104344</v>
      </c>
    </row>
    <row r="6519" spans="1:8" ht="15">
      <c r="A6519" s="108" t="s">
        <v>1192</v>
      </c>
      <c r="B6519" s="109">
        <v>40126</v>
      </c>
      <c r="C6519" s="110">
        <v>2009</v>
      </c>
      <c r="D6519" s="111" t="s">
        <v>232</v>
      </c>
      <c r="E6519" s="111">
        <v>2</v>
      </c>
      <c r="F6519" s="111">
        <v>9</v>
      </c>
      <c r="G6519" s="111" t="s">
        <v>278</v>
      </c>
      <c r="H6519" s="112">
        <v>40021</v>
      </c>
    </row>
    <row r="6520" spans="1:8" ht="15">
      <c r="A6520" s="108" t="s">
        <v>1192</v>
      </c>
      <c r="B6520" s="109">
        <v>40127</v>
      </c>
      <c r="C6520" s="110">
        <v>2009</v>
      </c>
      <c r="D6520" s="111" t="s">
        <v>232</v>
      </c>
      <c r="E6520" s="111">
        <v>2</v>
      </c>
      <c r="F6520" s="111">
        <v>10</v>
      </c>
      <c r="G6520" s="111" t="s">
        <v>279</v>
      </c>
      <c r="H6520" s="112">
        <v>88562</v>
      </c>
    </row>
    <row r="6521" spans="1:8" ht="15">
      <c r="A6521" s="108" t="s">
        <v>1192</v>
      </c>
      <c r="B6521" s="109">
        <v>40128</v>
      </c>
      <c r="C6521" s="110">
        <v>2009</v>
      </c>
      <c r="D6521" s="111" t="s">
        <v>232</v>
      </c>
      <c r="E6521" s="111">
        <v>2</v>
      </c>
      <c r="F6521" s="111">
        <v>11</v>
      </c>
      <c r="G6521" s="111" t="s">
        <v>280</v>
      </c>
      <c r="H6521" s="112">
        <v>48039</v>
      </c>
    </row>
    <row r="6522" spans="1:8" ht="15">
      <c r="A6522" s="108" t="s">
        <v>1192</v>
      </c>
      <c r="B6522" s="109">
        <v>40129</v>
      </c>
      <c r="C6522" s="110">
        <v>2009</v>
      </c>
      <c r="D6522" s="111" t="s">
        <v>232</v>
      </c>
      <c r="E6522" s="111">
        <v>2</v>
      </c>
      <c r="F6522" s="111">
        <v>12</v>
      </c>
      <c r="G6522" s="111" t="s">
        <v>281</v>
      </c>
      <c r="H6522" s="112">
        <v>127615</v>
      </c>
    </row>
    <row r="6523" spans="1:8" ht="15">
      <c r="A6523" s="108" t="s">
        <v>1192</v>
      </c>
      <c r="B6523" s="109">
        <v>40130</v>
      </c>
      <c r="C6523" s="110">
        <v>2009</v>
      </c>
      <c r="D6523" s="111" t="s">
        <v>232</v>
      </c>
      <c r="E6523" s="111">
        <v>2</v>
      </c>
      <c r="F6523" s="111">
        <v>13</v>
      </c>
      <c r="G6523" s="111" t="s">
        <v>282</v>
      </c>
      <c r="H6523" s="112">
        <v>75663</v>
      </c>
    </row>
    <row r="6524" spans="1:8" ht="15">
      <c r="A6524" s="108" t="s">
        <v>1192</v>
      </c>
      <c r="B6524" s="109">
        <v>40131</v>
      </c>
      <c r="C6524" s="110">
        <v>2009</v>
      </c>
      <c r="D6524" s="111" t="s">
        <v>232</v>
      </c>
      <c r="E6524" s="111">
        <v>2</v>
      </c>
      <c r="F6524" s="111">
        <v>14</v>
      </c>
      <c r="G6524" s="111" t="s">
        <v>1343</v>
      </c>
      <c r="H6524" s="112">
        <v>102515</v>
      </c>
    </row>
    <row r="6525" spans="1:8" ht="15">
      <c r="A6525" s="108" t="s">
        <v>1192</v>
      </c>
      <c r="B6525" s="109">
        <v>40132</v>
      </c>
      <c r="C6525" s="110">
        <v>2009</v>
      </c>
      <c r="D6525" s="111" t="s">
        <v>232</v>
      </c>
      <c r="E6525" s="111">
        <v>3</v>
      </c>
      <c r="F6525" s="111">
        <v>15</v>
      </c>
      <c r="G6525" s="111" t="s">
        <v>1342</v>
      </c>
      <c r="H6525" s="112">
        <v>81159</v>
      </c>
    </row>
    <row r="6526" spans="1:8" ht="15">
      <c r="A6526" s="108" t="s">
        <v>1192</v>
      </c>
      <c r="B6526" s="109">
        <v>40133</v>
      </c>
      <c r="C6526" s="110">
        <v>2009</v>
      </c>
      <c r="D6526" s="111" t="s">
        <v>232</v>
      </c>
      <c r="E6526" s="111">
        <v>3</v>
      </c>
      <c r="F6526" s="111">
        <v>16</v>
      </c>
      <c r="G6526" s="111" t="s">
        <v>278</v>
      </c>
      <c r="H6526" s="112">
        <v>128492</v>
      </c>
    </row>
    <row r="6527" spans="1:8" ht="15">
      <c r="A6527" s="108" t="s">
        <v>1192</v>
      </c>
      <c r="B6527" s="109">
        <v>40134</v>
      </c>
      <c r="C6527" s="110">
        <v>2009</v>
      </c>
      <c r="D6527" s="111" t="s">
        <v>232</v>
      </c>
      <c r="E6527" s="111">
        <v>3</v>
      </c>
      <c r="F6527" s="111">
        <v>17</v>
      </c>
      <c r="G6527" s="111" t="s">
        <v>279</v>
      </c>
      <c r="H6527" s="112">
        <v>96082</v>
      </c>
    </row>
    <row r="6528" spans="1:8" ht="15">
      <c r="A6528" s="108" t="s">
        <v>1192</v>
      </c>
      <c r="B6528" s="109">
        <v>40135</v>
      </c>
      <c r="C6528" s="110">
        <v>2009</v>
      </c>
      <c r="D6528" s="111" t="s">
        <v>232</v>
      </c>
      <c r="E6528" s="111">
        <v>3</v>
      </c>
      <c r="F6528" s="111">
        <v>18</v>
      </c>
      <c r="G6528" s="111" t="s">
        <v>280</v>
      </c>
      <c r="H6528" s="112">
        <v>133323</v>
      </c>
    </row>
    <row r="6529" spans="1:8" ht="15">
      <c r="A6529" s="108" t="s">
        <v>1192</v>
      </c>
      <c r="B6529" s="109">
        <v>40136</v>
      </c>
      <c r="C6529" s="110">
        <v>2009</v>
      </c>
      <c r="D6529" s="111" t="s">
        <v>232</v>
      </c>
      <c r="E6529" s="111">
        <v>3</v>
      </c>
      <c r="F6529" s="111">
        <v>19</v>
      </c>
      <c r="G6529" s="111" t="s">
        <v>281</v>
      </c>
      <c r="H6529" s="112">
        <v>89672</v>
      </c>
    </row>
    <row r="6530" spans="1:8" ht="15">
      <c r="A6530" s="108" t="s">
        <v>1192</v>
      </c>
      <c r="B6530" s="109">
        <v>40137</v>
      </c>
      <c r="C6530" s="110">
        <v>2009</v>
      </c>
      <c r="D6530" s="111" t="s">
        <v>232</v>
      </c>
      <c r="E6530" s="111">
        <v>3</v>
      </c>
      <c r="F6530" s="111">
        <v>20</v>
      </c>
      <c r="G6530" s="111" t="s">
        <v>282</v>
      </c>
      <c r="H6530" s="112">
        <v>99245</v>
      </c>
    </row>
    <row r="6531" spans="1:8" ht="15">
      <c r="A6531" s="108" t="s">
        <v>1192</v>
      </c>
      <c r="B6531" s="109">
        <v>40138</v>
      </c>
      <c r="C6531" s="110">
        <v>2009</v>
      </c>
      <c r="D6531" s="111" t="s">
        <v>232</v>
      </c>
      <c r="E6531" s="111">
        <v>3</v>
      </c>
      <c r="F6531" s="111">
        <v>21</v>
      </c>
      <c r="G6531" s="111" t="s">
        <v>1343</v>
      </c>
      <c r="H6531" s="112">
        <v>50065</v>
      </c>
    </row>
    <row r="6532" spans="1:8" ht="15">
      <c r="A6532" s="108" t="s">
        <v>1192</v>
      </c>
      <c r="B6532" s="109">
        <v>40139</v>
      </c>
      <c r="C6532" s="110">
        <v>2009</v>
      </c>
      <c r="D6532" s="111" t="s">
        <v>232</v>
      </c>
      <c r="E6532" s="111">
        <v>4</v>
      </c>
      <c r="F6532" s="111">
        <v>22</v>
      </c>
      <c r="G6532" s="111" t="s">
        <v>1342</v>
      </c>
      <c r="H6532" s="112">
        <v>70440</v>
      </c>
    </row>
    <row r="6533" spans="1:8" ht="15">
      <c r="A6533" s="108" t="s">
        <v>1192</v>
      </c>
      <c r="B6533" s="109">
        <v>40140</v>
      </c>
      <c r="C6533" s="110">
        <v>2009</v>
      </c>
      <c r="D6533" s="111" t="s">
        <v>232</v>
      </c>
      <c r="E6533" s="111">
        <v>4</v>
      </c>
      <c r="F6533" s="111">
        <v>23</v>
      </c>
      <c r="G6533" s="111" t="s">
        <v>278</v>
      </c>
      <c r="H6533" s="112">
        <v>117714</v>
      </c>
    </row>
    <row r="6534" spans="1:8" ht="15">
      <c r="A6534" s="108" t="s">
        <v>1192</v>
      </c>
      <c r="B6534" s="109">
        <v>40141</v>
      </c>
      <c r="C6534" s="110">
        <v>2009</v>
      </c>
      <c r="D6534" s="111" t="s">
        <v>232</v>
      </c>
      <c r="E6534" s="111">
        <v>4</v>
      </c>
      <c r="F6534" s="111">
        <v>24</v>
      </c>
      <c r="G6534" s="111" t="s">
        <v>279</v>
      </c>
      <c r="H6534" s="112">
        <v>59139</v>
      </c>
    </row>
    <row r="6535" spans="1:8" ht="15">
      <c r="A6535" s="108" t="s">
        <v>1192</v>
      </c>
      <c r="B6535" s="109">
        <v>40142</v>
      </c>
      <c r="C6535" s="110">
        <v>2009</v>
      </c>
      <c r="D6535" s="111" t="s">
        <v>232</v>
      </c>
      <c r="E6535" s="111">
        <v>4</v>
      </c>
      <c r="F6535" s="111">
        <v>25</v>
      </c>
      <c r="G6535" s="111" t="s">
        <v>280</v>
      </c>
      <c r="H6535" s="112">
        <v>56466</v>
      </c>
    </row>
    <row r="6536" spans="1:8" ht="15">
      <c r="A6536" s="108" t="s">
        <v>1192</v>
      </c>
      <c r="B6536" s="109">
        <v>40143</v>
      </c>
      <c r="C6536" s="110">
        <v>2009</v>
      </c>
      <c r="D6536" s="111" t="s">
        <v>232</v>
      </c>
      <c r="E6536" s="111">
        <v>4</v>
      </c>
      <c r="F6536" s="111">
        <v>26</v>
      </c>
      <c r="G6536" s="111" t="s">
        <v>281</v>
      </c>
      <c r="H6536" s="112">
        <v>70566</v>
      </c>
    </row>
    <row r="6537" spans="1:8" ht="15">
      <c r="A6537" s="108" t="s">
        <v>1192</v>
      </c>
      <c r="B6537" s="109">
        <v>40144</v>
      </c>
      <c r="C6537" s="110">
        <v>2009</v>
      </c>
      <c r="D6537" s="111" t="s">
        <v>232</v>
      </c>
      <c r="E6537" s="111">
        <v>4</v>
      </c>
      <c r="F6537" s="111">
        <v>27</v>
      </c>
      <c r="G6537" s="111" t="s">
        <v>282</v>
      </c>
      <c r="H6537" s="112">
        <v>62806</v>
      </c>
    </row>
    <row r="6538" spans="1:8" ht="15">
      <c r="A6538" s="108" t="s">
        <v>1192</v>
      </c>
      <c r="B6538" s="109">
        <v>40145</v>
      </c>
      <c r="C6538" s="110">
        <v>2009</v>
      </c>
      <c r="D6538" s="111" t="s">
        <v>232</v>
      </c>
      <c r="E6538" s="111">
        <v>4</v>
      </c>
      <c r="F6538" s="111">
        <v>28</v>
      </c>
      <c r="G6538" s="111" t="s">
        <v>1343</v>
      </c>
      <c r="H6538" s="112">
        <v>115288</v>
      </c>
    </row>
    <row r="6539" spans="1:8" ht="15">
      <c r="A6539" s="108" t="s">
        <v>1192</v>
      </c>
      <c r="B6539" s="109">
        <v>40146</v>
      </c>
      <c r="C6539" s="110">
        <v>2009</v>
      </c>
      <c r="D6539" s="111" t="s">
        <v>232</v>
      </c>
      <c r="E6539" s="111">
        <v>5</v>
      </c>
      <c r="F6539" s="111">
        <v>29</v>
      </c>
      <c r="G6539" s="111" t="s">
        <v>1342</v>
      </c>
      <c r="H6539" s="112">
        <v>77572</v>
      </c>
    </row>
    <row r="6540" spans="1:8" ht="15">
      <c r="A6540" s="108" t="s">
        <v>1192</v>
      </c>
      <c r="B6540" s="109">
        <v>40147</v>
      </c>
      <c r="C6540" s="110">
        <v>2009</v>
      </c>
      <c r="D6540" s="111" t="s">
        <v>232</v>
      </c>
      <c r="E6540" s="111">
        <v>5</v>
      </c>
      <c r="F6540" s="111">
        <v>30</v>
      </c>
      <c r="G6540" s="111" t="s">
        <v>278</v>
      </c>
      <c r="H6540" s="112">
        <v>153948</v>
      </c>
    </row>
    <row r="6541" spans="1:8" ht="15">
      <c r="A6541" s="108" t="s">
        <v>1192</v>
      </c>
      <c r="B6541" s="109">
        <v>40148</v>
      </c>
      <c r="C6541" s="110">
        <v>2009</v>
      </c>
      <c r="D6541" s="111" t="s">
        <v>233</v>
      </c>
      <c r="E6541" s="111">
        <v>1</v>
      </c>
      <c r="F6541" s="111">
        <v>1</v>
      </c>
      <c r="G6541" s="111" t="s">
        <v>279</v>
      </c>
      <c r="H6541" s="112">
        <v>106075</v>
      </c>
    </row>
    <row r="6542" spans="1:8" ht="15">
      <c r="A6542" s="108" t="s">
        <v>1192</v>
      </c>
      <c r="B6542" s="109">
        <v>40149</v>
      </c>
      <c r="C6542" s="110">
        <v>2009</v>
      </c>
      <c r="D6542" s="111" t="s">
        <v>233</v>
      </c>
      <c r="E6542" s="111">
        <v>1</v>
      </c>
      <c r="F6542" s="111">
        <v>2</v>
      </c>
      <c r="G6542" s="111" t="s">
        <v>280</v>
      </c>
      <c r="H6542" s="112">
        <v>65908</v>
      </c>
    </row>
    <row r="6543" spans="1:8" ht="15">
      <c r="A6543" s="108" t="s">
        <v>1192</v>
      </c>
      <c r="B6543" s="109">
        <v>40150</v>
      </c>
      <c r="C6543" s="110">
        <v>2009</v>
      </c>
      <c r="D6543" s="111" t="s">
        <v>233</v>
      </c>
      <c r="E6543" s="111">
        <v>1</v>
      </c>
      <c r="F6543" s="111">
        <v>3</v>
      </c>
      <c r="G6543" s="111" t="s">
        <v>281</v>
      </c>
      <c r="H6543" s="112">
        <v>136297</v>
      </c>
    </row>
    <row r="6544" spans="1:8" ht="15">
      <c r="A6544" s="108" t="s">
        <v>1192</v>
      </c>
      <c r="B6544" s="109">
        <v>40151</v>
      </c>
      <c r="C6544" s="110">
        <v>2009</v>
      </c>
      <c r="D6544" s="111" t="s">
        <v>233</v>
      </c>
      <c r="E6544" s="111">
        <v>1</v>
      </c>
      <c r="F6544" s="111">
        <v>4</v>
      </c>
      <c r="G6544" s="111" t="s">
        <v>282</v>
      </c>
      <c r="H6544" s="112">
        <v>57540</v>
      </c>
    </row>
    <row r="6545" spans="1:8" ht="15">
      <c r="A6545" s="108" t="s">
        <v>1192</v>
      </c>
      <c r="B6545" s="109">
        <v>40152</v>
      </c>
      <c r="C6545" s="110">
        <v>2009</v>
      </c>
      <c r="D6545" s="111" t="s">
        <v>233</v>
      </c>
      <c r="E6545" s="111">
        <v>1</v>
      </c>
      <c r="F6545" s="111">
        <v>5</v>
      </c>
      <c r="G6545" s="111" t="s">
        <v>1343</v>
      </c>
      <c r="H6545" s="112">
        <v>106475</v>
      </c>
    </row>
    <row r="6546" spans="1:8" ht="15">
      <c r="A6546" s="108" t="s">
        <v>1192</v>
      </c>
      <c r="B6546" s="109">
        <v>40153</v>
      </c>
      <c r="C6546" s="110">
        <v>2009</v>
      </c>
      <c r="D6546" s="111" t="s">
        <v>233</v>
      </c>
      <c r="E6546" s="111">
        <v>1</v>
      </c>
      <c r="F6546" s="111">
        <v>6</v>
      </c>
      <c r="G6546" s="111" t="s">
        <v>1342</v>
      </c>
      <c r="H6546" s="112">
        <v>73696</v>
      </c>
    </row>
    <row r="6547" spans="1:8" ht="15">
      <c r="A6547" s="108" t="s">
        <v>1192</v>
      </c>
      <c r="B6547" s="109">
        <v>40154</v>
      </c>
      <c r="C6547" s="110">
        <v>2009</v>
      </c>
      <c r="D6547" s="111" t="s">
        <v>233</v>
      </c>
      <c r="E6547" s="111">
        <v>1</v>
      </c>
      <c r="F6547" s="111">
        <v>7</v>
      </c>
      <c r="G6547" s="111" t="s">
        <v>278</v>
      </c>
      <c r="H6547" s="112">
        <v>151628</v>
      </c>
    </row>
    <row r="6548" spans="1:8" ht="15">
      <c r="A6548" s="108" t="s">
        <v>1192</v>
      </c>
      <c r="B6548" s="109">
        <v>40155</v>
      </c>
      <c r="C6548" s="110">
        <v>2009</v>
      </c>
      <c r="D6548" s="111" t="s">
        <v>233</v>
      </c>
      <c r="E6548" s="111">
        <v>2</v>
      </c>
      <c r="F6548" s="111">
        <v>8</v>
      </c>
      <c r="G6548" s="111" t="s">
        <v>279</v>
      </c>
      <c r="H6548" s="112">
        <v>123816</v>
      </c>
    </row>
    <row r="6549" spans="1:8" ht="15">
      <c r="A6549" s="108" t="s">
        <v>1192</v>
      </c>
      <c r="B6549" s="109">
        <v>40156</v>
      </c>
      <c r="C6549" s="110">
        <v>2009</v>
      </c>
      <c r="D6549" s="111" t="s">
        <v>233</v>
      </c>
      <c r="E6549" s="111">
        <v>2</v>
      </c>
      <c r="F6549" s="111">
        <v>9</v>
      </c>
      <c r="G6549" s="111" t="s">
        <v>280</v>
      </c>
      <c r="H6549" s="112">
        <v>110311</v>
      </c>
    </row>
    <row r="6550" spans="1:8" ht="15">
      <c r="A6550" s="108" t="s">
        <v>1192</v>
      </c>
      <c r="B6550" s="109">
        <v>40157</v>
      </c>
      <c r="C6550" s="110">
        <v>2009</v>
      </c>
      <c r="D6550" s="111" t="s">
        <v>233</v>
      </c>
      <c r="E6550" s="111">
        <v>2</v>
      </c>
      <c r="F6550" s="111">
        <v>10</v>
      </c>
      <c r="G6550" s="111" t="s">
        <v>281</v>
      </c>
      <c r="H6550" s="112">
        <v>52933</v>
      </c>
    </row>
    <row r="6551" spans="1:8" ht="15">
      <c r="A6551" s="108" t="s">
        <v>1192</v>
      </c>
      <c r="B6551" s="109">
        <v>40158</v>
      </c>
      <c r="C6551" s="110">
        <v>2009</v>
      </c>
      <c r="D6551" s="111" t="s">
        <v>233</v>
      </c>
      <c r="E6551" s="111">
        <v>2</v>
      </c>
      <c r="F6551" s="111">
        <v>11</v>
      </c>
      <c r="G6551" s="111" t="s">
        <v>282</v>
      </c>
      <c r="H6551" s="112">
        <v>66603</v>
      </c>
    </row>
    <row r="6552" spans="1:8" ht="15">
      <c r="A6552" s="108" t="s">
        <v>1192</v>
      </c>
      <c r="B6552" s="109">
        <v>40159</v>
      </c>
      <c r="C6552" s="110">
        <v>2009</v>
      </c>
      <c r="D6552" s="111" t="s">
        <v>233</v>
      </c>
      <c r="E6552" s="111">
        <v>2</v>
      </c>
      <c r="F6552" s="111">
        <v>12</v>
      </c>
      <c r="G6552" s="111" t="s">
        <v>1343</v>
      </c>
      <c r="H6552" s="112">
        <v>67049</v>
      </c>
    </row>
    <row r="6553" spans="1:8" ht="15">
      <c r="A6553" s="108" t="s">
        <v>1192</v>
      </c>
      <c r="B6553" s="109">
        <v>40160</v>
      </c>
      <c r="C6553" s="110">
        <v>2009</v>
      </c>
      <c r="D6553" s="111" t="s">
        <v>233</v>
      </c>
      <c r="E6553" s="111">
        <v>2</v>
      </c>
      <c r="F6553" s="111">
        <v>13</v>
      </c>
      <c r="G6553" s="111" t="s">
        <v>1342</v>
      </c>
      <c r="H6553" s="112">
        <v>135164</v>
      </c>
    </row>
    <row r="6554" spans="1:8" ht="15">
      <c r="A6554" s="108" t="s">
        <v>1192</v>
      </c>
      <c r="B6554" s="109">
        <v>40161</v>
      </c>
      <c r="C6554" s="110">
        <v>2009</v>
      </c>
      <c r="D6554" s="111" t="s">
        <v>233</v>
      </c>
      <c r="E6554" s="111">
        <v>2</v>
      </c>
      <c r="F6554" s="111">
        <v>14</v>
      </c>
      <c r="G6554" s="111" t="s">
        <v>278</v>
      </c>
      <c r="H6554" s="112">
        <v>114714</v>
      </c>
    </row>
    <row r="6555" spans="1:8" ht="15">
      <c r="A6555" s="108" t="s">
        <v>1192</v>
      </c>
      <c r="B6555" s="109">
        <v>40162</v>
      </c>
      <c r="C6555" s="110">
        <v>2009</v>
      </c>
      <c r="D6555" s="111" t="s">
        <v>233</v>
      </c>
      <c r="E6555" s="111">
        <v>3</v>
      </c>
      <c r="F6555" s="111">
        <v>15</v>
      </c>
      <c r="G6555" s="111" t="s">
        <v>279</v>
      </c>
      <c r="H6555" s="112">
        <v>66351</v>
      </c>
    </row>
    <row r="6556" spans="1:8" ht="15">
      <c r="A6556" s="108" t="s">
        <v>1192</v>
      </c>
      <c r="B6556" s="109">
        <v>40163</v>
      </c>
      <c r="C6556" s="110">
        <v>2009</v>
      </c>
      <c r="D6556" s="111" t="s">
        <v>233</v>
      </c>
      <c r="E6556" s="111">
        <v>3</v>
      </c>
      <c r="F6556" s="111">
        <v>16</v>
      </c>
      <c r="G6556" s="111" t="s">
        <v>280</v>
      </c>
      <c r="H6556" s="112">
        <v>127234</v>
      </c>
    </row>
    <row r="6557" spans="1:8" ht="15">
      <c r="A6557" s="108" t="s">
        <v>1192</v>
      </c>
      <c r="B6557" s="109">
        <v>40164</v>
      </c>
      <c r="C6557" s="110">
        <v>2009</v>
      </c>
      <c r="D6557" s="111" t="s">
        <v>233</v>
      </c>
      <c r="E6557" s="111">
        <v>3</v>
      </c>
      <c r="F6557" s="111">
        <v>17</v>
      </c>
      <c r="G6557" s="111" t="s">
        <v>281</v>
      </c>
      <c r="H6557" s="112">
        <v>108045</v>
      </c>
    </row>
    <row r="6558" spans="1:8" ht="15">
      <c r="A6558" s="108" t="s">
        <v>1192</v>
      </c>
      <c r="B6558" s="109">
        <v>40165</v>
      </c>
      <c r="C6558" s="110">
        <v>2009</v>
      </c>
      <c r="D6558" s="111" t="s">
        <v>233</v>
      </c>
      <c r="E6558" s="111">
        <v>3</v>
      </c>
      <c r="F6558" s="111">
        <v>18</v>
      </c>
      <c r="G6558" s="111" t="s">
        <v>282</v>
      </c>
      <c r="H6558" s="112">
        <v>49626</v>
      </c>
    </row>
    <row r="6559" spans="1:8" ht="15">
      <c r="A6559" s="108" t="s">
        <v>1192</v>
      </c>
      <c r="B6559" s="109">
        <v>40166</v>
      </c>
      <c r="C6559" s="110">
        <v>2009</v>
      </c>
      <c r="D6559" s="111" t="s">
        <v>233</v>
      </c>
      <c r="E6559" s="111">
        <v>3</v>
      </c>
      <c r="F6559" s="111">
        <v>19</v>
      </c>
      <c r="G6559" s="111" t="s">
        <v>1343</v>
      </c>
      <c r="H6559" s="112">
        <v>142440</v>
      </c>
    </row>
    <row r="6560" spans="1:8" ht="15">
      <c r="A6560" s="108" t="s">
        <v>1192</v>
      </c>
      <c r="B6560" s="109">
        <v>40167</v>
      </c>
      <c r="C6560" s="110">
        <v>2009</v>
      </c>
      <c r="D6560" s="111" t="s">
        <v>233</v>
      </c>
      <c r="E6560" s="111">
        <v>3</v>
      </c>
      <c r="F6560" s="111">
        <v>20</v>
      </c>
      <c r="G6560" s="111" t="s">
        <v>1342</v>
      </c>
      <c r="H6560" s="112">
        <v>105477</v>
      </c>
    </row>
    <row r="6561" spans="1:8" ht="15">
      <c r="A6561" s="108" t="s">
        <v>1192</v>
      </c>
      <c r="B6561" s="109">
        <v>40168</v>
      </c>
      <c r="C6561" s="110">
        <v>2009</v>
      </c>
      <c r="D6561" s="111" t="s">
        <v>233</v>
      </c>
      <c r="E6561" s="111">
        <v>3</v>
      </c>
      <c r="F6561" s="111">
        <v>21</v>
      </c>
      <c r="G6561" s="111" t="s">
        <v>278</v>
      </c>
      <c r="H6561" s="112">
        <v>57080</v>
      </c>
    </row>
    <row r="6562" spans="1:8" ht="15">
      <c r="A6562" s="108" t="s">
        <v>1192</v>
      </c>
      <c r="B6562" s="109">
        <v>40169</v>
      </c>
      <c r="C6562" s="110">
        <v>2009</v>
      </c>
      <c r="D6562" s="111" t="s">
        <v>233</v>
      </c>
      <c r="E6562" s="111">
        <v>4</v>
      </c>
      <c r="F6562" s="111">
        <v>22</v>
      </c>
      <c r="G6562" s="111" t="s">
        <v>279</v>
      </c>
      <c r="H6562" s="112">
        <v>133354</v>
      </c>
    </row>
    <row r="6563" spans="1:8" ht="15">
      <c r="A6563" s="108" t="s">
        <v>1192</v>
      </c>
      <c r="B6563" s="109">
        <v>40170</v>
      </c>
      <c r="C6563" s="110">
        <v>2009</v>
      </c>
      <c r="D6563" s="111" t="s">
        <v>233</v>
      </c>
      <c r="E6563" s="111">
        <v>4</v>
      </c>
      <c r="F6563" s="111">
        <v>23</v>
      </c>
      <c r="G6563" s="111" t="s">
        <v>280</v>
      </c>
      <c r="H6563" s="112">
        <v>103365</v>
      </c>
    </row>
    <row r="6564" spans="1:8" ht="15">
      <c r="A6564" s="108" t="s">
        <v>1192</v>
      </c>
      <c r="B6564" s="109">
        <v>40171</v>
      </c>
      <c r="C6564" s="110">
        <v>2009</v>
      </c>
      <c r="D6564" s="111" t="s">
        <v>233</v>
      </c>
      <c r="E6564" s="111">
        <v>4</v>
      </c>
      <c r="F6564" s="111">
        <v>24</v>
      </c>
      <c r="G6564" s="111" t="s">
        <v>281</v>
      </c>
      <c r="H6564" s="112">
        <v>126435</v>
      </c>
    </row>
    <row r="6565" spans="1:8" ht="15">
      <c r="A6565" s="108" t="s">
        <v>1192</v>
      </c>
      <c r="B6565" s="109">
        <v>40172</v>
      </c>
      <c r="C6565" s="110">
        <v>2009</v>
      </c>
      <c r="D6565" s="111" t="s">
        <v>233</v>
      </c>
      <c r="E6565" s="111">
        <v>4</v>
      </c>
      <c r="F6565" s="111">
        <v>25</v>
      </c>
      <c r="G6565" s="111" t="s">
        <v>282</v>
      </c>
      <c r="H6565" s="112">
        <v>141863</v>
      </c>
    </row>
    <row r="6566" spans="1:8" ht="15">
      <c r="A6566" s="108" t="s">
        <v>1192</v>
      </c>
      <c r="B6566" s="109">
        <v>40173</v>
      </c>
      <c r="C6566" s="110">
        <v>2009</v>
      </c>
      <c r="D6566" s="111" t="s">
        <v>233</v>
      </c>
      <c r="E6566" s="111">
        <v>4</v>
      </c>
      <c r="F6566" s="111">
        <v>26</v>
      </c>
      <c r="G6566" s="111" t="s">
        <v>1343</v>
      </c>
      <c r="H6566" s="112">
        <v>102204</v>
      </c>
    </row>
    <row r="6567" spans="1:8" ht="15">
      <c r="A6567" s="108" t="s">
        <v>1192</v>
      </c>
      <c r="B6567" s="109">
        <v>40174</v>
      </c>
      <c r="C6567" s="110">
        <v>2009</v>
      </c>
      <c r="D6567" s="111" t="s">
        <v>233</v>
      </c>
      <c r="E6567" s="111">
        <v>4</v>
      </c>
      <c r="F6567" s="111">
        <v>27</v>
      </c>
      <c r="G6567" s="111" t="s">
        <v>1342</v>
      </c>
      <c r="H6567" s="112">
        <v>79510</v>
      </c>
    </row>
    <row r="6568" spans="1:8" ht="15">
      <c r="A6568" s="108" t="s">
        <v>1192</v>
      </c>
      <c r="B6568" s="109">
        <v>40175</v>
      </c>
      <c r="C6568" s="110">
        <v>2009</v>
      </c>
      <c r="D6568" s="111" t="s">
        <v>233</v>
      </c>
      <c r="E6568" s="111">
        <v>4</v>
      </c>
      <c r="F6568" s="111">
        <v>28</v>
      </c>
      <c r="G6568" s="111" t="s">
        <v>278</v>
      </c>
      <c r="H6568" s="112">
        <v>104246</v>
      </c>
    </row>
    <row r="6569" spans="1:8" ht="15">
      <c r="A6569" s="108" t="s">
        <v>1192</v>
      </c>
      <c r="B6569" s="109">
        <v>40176</v>
      </c>
      <c r="C6569" s="110">
        <v>2009</v>
      </c>
      <c r="D6569" s="111" t="s">
        <v>233</v>
      </c>
      <c r="E6569" s="111">
        <v>5</v>
      </c>
      <c r="F6569" s="111">
        <v>29</v>
      </c>
      <c r="G6569" s="111" t="s">
        <v>279</v>
      </c>
      <c r="H6569" s="112">
        <v>131897</v>
      </c>
    </row>
    <row r="6570" spans="1:8" ht="15">
      <c r="A6570" s="108" t="s">
        <v>1192</v>
      </c>
      <c r="B6570" s="109">
        <v>40177</v>
      </c>
      <c r="C6570" s="110">
        <v>2009</v>
      </c>
      <c r="D6570" s="111" t="s">
        <v>233</v>
      </c>
      <c r="E6570" s="111">
        <v>5</v>
      </c>
      <c r="F6570" s="111">
        <v>30</v>
      </c>
      <c r="G6570" s="111" t="s">
        <v>280</v>
      </c>
      <c r="H6570" s="112">
        <v>108814</v>
      </c>
    </row>
    <row r="6571" spans="1:8" ht="15">
      <c r="A6571" s="113" t="s">
        <v>1192</v>
      </c>
      <c r="B6571" s="114">
        <v>40178</v>
      </c>
      <c r="C6571" s="115">
        <v>2009</v>
      </c>
      <c r="D6571" s="116" t="s">
        <v>233</v>
      </c>
      <c r="E6571" s="116">
        <v>5</v>
      </c>
      <c r="F6571" s="116">
        <v>31</v>
      </c>
      <c r="G6571" s="116" t="s">
        <v>281</v>
      </c>
      <c r="H6571" s="117">
        <v>44037</v>
      </c>
    </row>
  </sheetData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N59"/>
  <sheetViews>
    <sheetView topLeftCell="H1" workbookViewId="0">
      <selection activeCell="K6" sqref="K6"/>
    </sheetView>
  </sheetViews>
  <sheetFormatPr baseColWidth="10" defaultColWidth="11.42578125" defaultRowHeight="12.75"/>
  <cols>
    <col min="1" max="3" width="11.42578125" style="120"/>
    <col min="4" max="4" width="11.42578125" style="126" customWidth="1"/>
    <col min="5" max="5" width="7.28515625" style="120" bestFit="1" customWidth="1"/>
    <col min="6" max="6" width="14.7109375" style="127" bestFit="1" customWidth="1"/>
    <col min="7" max="7" width="6" style="120" bestFit="1" customWidth="1"/>
    <col min="8" max="9" width="11.42578125" style="120"/>
    <col min="10" max="10" width="21.140625" style="120" customWidth="1"/>
    <col min="11" max="11" width="24" style="120" customWidth="1"/>
    <col min="12" max="12" width="12" style="120" customWidth="1"/>
    <col min="13" max="13" width="14.140625" style="120" customWidth="1"/>
    <col min="14" max="14" width="13.140625" style="120" bestFit="1" customWidth="1"/>
    <col min="15" max="255" width="11.42578125" style="120"/>
    <col min="256" max="256" width="1.28515625" style="120" customWidth="1"/>
    <col min="257" max="259" width="11.42578125" style="120"/>
    <col min="260" max="260" width="11.42578125" style="120" customWidth="1"/>
    <col min="261" max="261" width="7.28515625" style="120" bestFit="1" customWidth="1"/>
    <col min="262" max="262" width="14.7109375" style="120" bestFit="1" customWidth="1"/>
    <col min="263" max="263" width="6" style="120" bestFit="1" customWidth="1"/>
    <col min="264" max="511" width="11.42578125" style="120"/>
    <col min="512" max="512" width="1.28515625" style="120" customWidth="1"/>
    <col min="513" max="515" width="11.42578125" style="120"/>
    <col min="516" max="516" width="11.42578125" style="120" customWidth="1"/>
    <col min="517" max="517" width="7.28515625" style="120" bestFit="1" customWidth="1"/>
    <col min="518" max="518" width="14.7109375" style="120" bestFit="1" customWidth="1"/>
    <col min="519" max="519" width="6" style="120" bestFit="1" customWidth="1"/>
    <col min="520" max="767" width="11.42578125" style="120"/>
    <col min="768" max="768" width="1.28515625" style="120" customWidth="1"/>
    <col min="769" max="771" width="11.42578125" style="120"/>
    <col min="772" max="772" width="11.42578125" style="120" customWidth="1"/>
    <col min="773" max="773" width="7.28515625" style="120" bestFit="1" customWidth="1"/>
    <col min="774" max="774" width="14.7109375" style="120" bestFit="1" customWidth="1"/>
    <col min="775" max="775" width="6" style="120" bestFit="1" customWidth="1"/>
    <col min="776" max="1023" width="11.42578125" style="120"/>
    <col min="1024" max="1024" width="1.28515625" style="120" customWidth="1"/>
    <col min="1025" max="1027" width="11.42578125" style="120"/>
    <col min="1028" max="1028" width="11.42578125" style="120" customWidth="1"/>
    <col min="1029" max="1029" width="7.28515625" style="120" bestFit="1" customWidth="1"/>
    <col min="1030" max="1030" width="14.7109375" style="120" bestFit="1" customWidth="1"/>
    <col min="1031" max="1031" width="6" style="120" bestFit="1" customWidth="1"/>
    <col min="1032" max="1279" width="11.42578125" style="120"/>
    <col min="1280" max="1280" width="1.28515625" style="120" customWidth="1"/>
    <col min="1281" max="1283" width="11.42578125" style="120"/>
    <col min="1284" max="1284" width="11.42578125" style="120" customWidth="1"/>
    <col min="1285" max="1285" width="7.28515625" style="120" bestFit="1" customWidth="1"/>
    <col min="1286" max="1286" width="14.7109375" style="120" bestFit="1" customWidth="1"/>
    <col min="1287" max="1287" width="6" style="120" bestFit="1" customWidth="1"/>
    <col min="1288" max="1535" width="11.42578125" style="120"/>
    <col min="1536" max="1536" width="1.28515625" style="120" customWidth="1"/>
    <col min="1537" max="1539" width="11.42578125" style="120"/>
    <col min="1540" max="1540" width="11.42578125" style="120" customWidth="1"/>
    <col min="1541" max="1541" width="7.28515625" style="120" bestFit="1" customWidth="1"/>
    <col min="1542" max="1542" width="14.7109375" style="120" bestFit="1" customWidth="1"/>
    <col min="1543" max="1543" width="6" style="120" bestFit="1" customWidth="1"/>
    <col min="1544" max="1791" width="11.42578125" style="120"/>
    <col min="1792" max="1792" width="1.28515625" style="120" customWidth="1"/>
    <col min="1793" max="1795" width="11.42578125" style="120"/>
    <col min="1796" max="1796" width="11.42578125" style="120" customWidth="1"/>
    <col min="1797" max="1797" width="7.28515625" style="120" bestFit="1" customWidth="1"/>
    <col min="1798" max="1798" width="14.7109375" style="120" bestFit="1" customWidth="1"/>
    <col min="1799" max="1799" width="6" style="120" bestFit="1" customWidth="1"/>
    <col min="1800" max="2047" width="11.42578125" style="120"/>
    <col min="2048" max="2048" width="1.28515625" style="120" customWidth="1"/>
    <col min="2049" max="2051" width="11.42578125" style="120"/>
    <col min="2052" max="2052" width="11.42578125" style="120" customWidth="1"/>
    <col min="2053" max="2053" width="7.28515625" style="120" bestFit="1" customWidth="1"/>
    <col min="2054" max="2054" width="14.7109375" style="120" bestFit="1" customWidth="1"/>
    <col min="2055" max="2055" width="6" style="120" bestFit="1" customWidth="1"/>
    <col min="2056" max="2303" width="11.42578125" style="120"/>
    <col min="2304" max="2304" width="1.28515625" style="120" customWidth="1"/>
    <col min="2305" max="2307" width="11.42578125" style="120"/>
    <col min="2308" max="2308" width="11.42578125" style="120" customWidth="1"/>
    <col min="2309" max="2309" width="7.28515625" style="120" bestFit="1" customWidth="1"/>
    <col min="2310" max="2310" width="14.7109375" style="120" bestFit="1" customWidth="1"/>
    <col min="2311" max="2311" width="6" style="120" bestFit="1" customWidth="1"/>
    <col min="2312" max="2559" width="11.42578125" style="120"/>
    <col min="2560" max="2560" width="1.28515625" style="120" customWidth="1"/>
    <col min="2561" max="2563" width="11.42578125" style="120"/>
    <col min="2564" max="2564" width="11.42578125" style="120" customWidth="1"/>
    <col min="2565" max="2565" width="7.28515625" style="120" bestFit="1" customWidth="1"/>
    <col min="2566" max="2566" width="14.7109375" style="120" bestFit="1" customWidth="1"/>
    <col min="2567" max="2567" width="6" style="120" bestFit="1" customWidth="1"/>
    <col min="2568" max="2815" width="11.42578125" style="120"/>
    <col min="2816" max="2816" width="1.28515625" style="120" customWidth="1"/>
    <col min="2817" max="2819" width="11.42578125" style="120"/>
    <col min="2820" max="2820" width="11.42578125" style="120" customWidth="1"/>
    <col min="2821" max="2821" width="7.28515625" style="120" bestFit="1" customWidth="1"/>
    <col min="2822" max="2822" width="14.7109375" style="120" bestFit="1" customWidth="1"/>
    <col min="2823" max="2823" width="6" style="120" bestFit="1" customWidth="1"/>
    <col min="2824" max="3071" width="11.42578125" style="120"/>
    <col min="3072" max="3072" width="1.28515625" style="120" customWidth="1"/>
    <col min="3073" max="3075" width="11.42578125" style="120"/>
    <col min="3076" max="3076" width="11.42578125" style="120" customWidth="1"/>
    <col min="3077" max="3077" width="7.28515625" style="120" bestFit="1" customWidth="1"/>
    <col min="3078" max="3078" width="14.7109375" style="120" bestFit="1" customWidth="1"/>
    <col min="3079" max="3079" width="6" style="120" bestFit="1" customWidth="1"/>
    <col min="3080" max="3327" width="11.42578125" style="120"/>
    <col min="3328" max="3328" width="1.28515625" style="120" customWidth="1"/>
    <col min="3329" max="3331" width="11.42578125" style="120"/>
    <col min="3332" max="3332" width="11.42578125" style="120" customWidth="1"/>
    <col min="3333" max="3333" width="7.28515625" style="120" bestFit="1" customWidth="1"/>
    <col min="3334" max="3334" width="14.7109375" style="120" bestFit="1" customWidth="1"/>
    <col min="3335" max="3335" width="6" style="120" bestFit="1" customWidth="1"/>
    <col min="3336" max="3583" width="11.42578125" style="120"/>
    <col min="3584" max="3584" width="1.28515625" style="120" customWidth="1"/>
    <col min="3585" max="3587" width="11.42578125" style="120"/>
    <col min="3588" max="3588" width="11.42578125" style="120" customWidth="1"/>
    <col min="3589" max="3589" width="7.28515625" style="120" bestFit="1" customWidth="1"/>
    <col min="3590" max="3590" width="14.7109375" style="120" bestFit="1" customWidth="1"/>
    <col min="3591" max="3591" width="6" style="120" bestFit="1" customWidth="1"/>
    <col min="3592" max="3839" width="11.42578125" style="120"/>
    <col min="3840" max="3840" width="1.28515625" style="120" customWidth="1"/>
    <col min="3841" max="3843" width="11.42578125" style="120"/>
    <col min="3844" max="3844" width="11.42578125" style="120" customWidth="1"/>
    <col min="3845" max="3845" width="7.28515625" style="120" bestFit="1" customWidth="1"/>
    <col min="3846" max="3846" width="14.7109375" style="120" bestFit="1" customWidth="1"/>
    <col min="3847" max="3847" width="6" style="120" bestFit="1" customWidth="1"/>
    <col min="3848" max="4095" width="11.42578125" style="120"/>
    <col min="4096" max="4096" width="1.28515625" style="120" customWidth="1"/>
    <col min="4097" max="4099" width="11.42578125" style="120"/>
    <col min="4100" max="4100" width="11.42578125" style="120" customWidth="1"/>
    <col min="4101" max="4101" width="7.28515625" style="120" bestFit="1" customWidth="1"/>
    <col min="4102" max="4102" width="14.7109375" style="120" bestFit="1" customWidth="1"/>
    <col min="4103" max="4103" width="6" style="120" bestFit="1" customWidth="1"/>
    <col min="4104" max="4351" width="11.42578125" style="120"/>
    <col min="4352" max="4352" width="1.28515625" style="120" customWidth="1"/>
    <col min="4353" max="4355" width="11.42578125" style="120"/>
    <col min="4356" max="4356" width="11.42578125" style="120" customWidth="1"/>
    <col min="4357" max="4357" width="7.28515625" style="120" bestFit="1" customWidth="1"/>
    <col min="4358" max="4358" width="14.7109375" style="120" bestFit="1" customWidth="1"/>
    <col min="4359" max="4359" width="6" style="120" bestFit="1" customWidth="1"/>
    <col min="4360" max="4607" width="11.42578125" style="120"/>
    <col min="4608" max="4608" width="1.28515625" style="120" customWidth="1"/>
    <col min="4609" max="4611" width="11.42578125" style="120"/>
    <col min="4612" max="4612" width="11.42578125" style="120" customWidth="1"/>
    <col min="4613" max="4613" width="7.28515625" style="120" bestFit="1" customWidth="1"/>
    <col min="4614" max="4614" width="14.7109375" style="120" bestFit="1" customWidth="1"/>
    <col min="4615" max="4615" width="6" style="120" bestFit="1" customWidth="1"/>
    <col min="4616" max="4863" width="11.42578125" style="120"/>
    <col min="4864" max="4864" width="1.28515625" style="120" customWidth="1"/>
    <col min="4865" max="4867" width="11.42578125" style="120"/>
    <col min="4868" max="4868" width="11.42578125" style="120" customWidth="1"/>
    <col min="4869" max="4869" width="7.28515625" style="120" bestFit="1" customWidth="1"/>
    <col min="4870" max="4870" width="14.7109375" style="120" bestFit="1" customWidth="1"/>
    <col min="4871" max="4871" width="6" style="120" bestFit="1" customWidth="1"/>
    <col min="4872" max="5119" width="11.42578125" style="120"/>
    <col min="5120" max="5120" width="1.28515625" style="120" customWidth="1"/>
    <col min="5121" max="5123" width="11.42578125" style="120"/>
    <col min="5124" max="5124" width="11.42578125" style="120" customWidth="1"/>
    <col min="5125" max="5125" width="7.28515625" style="120" bestFit="1" customWidth="1"/>
    <col min="5126" max="5126" width="14.7109375" style="120" bestFit="1" customWidth="1"/>
    <col min="5127" max="5127" width="6" style="120" bestFit="1" customWidth="1"/>
    <col min="5128" max="5375" width="11.42578125" style="120"/>
    <col min="5376" max="5376" width="1.28515625" style="120" customWidth="1"/>
    <col min="5377" max="5379" width="11.42578125" style="120"/>
    <col min="5380" max="5380" width="11.42578125" style="120" customWidth="1"/>
    <col min="5381" max="5381" width="7.28515625" style="120" bestFit="1" customWidth="1"/>
    <col min="5382" max="5382" width="14.7109375" style="120" bestFit="1" customWidth="1"/>
    <col min="5383" max="5383" width="6" style="120" bestFit="1" customWidth="1"/>
    <col min="5384" max="5631" width="11.42578125" style="120"/>
    <col min="5632" max="5632" width="1.28515625" style="120" customWidth="1"/>
    <col min="5633" max="5635" width="11.42578125" style="120"/>
    <col min="5636" max="5636" width="11.42578125" style="120" customWidth="1"/>
    <col min="5637" max="5637" width="7.28515625" style="120" bestFit="1" customWidth="1"/>
    <col min="5638" max="5638" width="14.7109375" style="120" bestFit="1" customWidth="1"/>
    <col min="5639" max="5639" width="6" style="120" bestFit="1" customWidth="1"/>
    <col min="5640" max="5887" width="11.42578125" style="120"/>
    <col min="5888" max="5888" width="1.28515625" style="120" customWidth="1"/>
    <col min="5889" max="5891" width="11.42578125" style="120"/>
    <col min="5892" max="5892" width="11.42578125" style="120" customWidth="1"/>
    <col min="5893" max="5893" width="7.28515625" style="120" bestFit="1" customWidth="1"/>
    <col min="5894" max="5894" width="14.7109375" style="120" bestFit="1" customWidth="1"/>
    <col min="5895" max="5895" width="6" style="120" bestFit="1" customWidth="1"/>
    <col min="5896" max="6143" width="11.42578125" style="120"/>
    <col min="6144" max="6144" width="1.28515625" style="120" customWidth="1"/>
    <col min="6145" max="6147" width="11.42578125" style="120"/>
    <col min="6148" max="6148" width="11.42578125" style="120" customWidth="1"/>
    <col min="6149" max="6149" width="7.28515625" style="120" bestFit="1" customWidth="1"/>
    <col min="6150" max="6150" width="14.7109375" style="120" bestFit="1" customWidth="1"/>
    <col min="6151" max="6151" width="6" style="120" bestFit="1" customWidth="1"/>
    <col min="6152" max="6399" width="11.42578125" style="120"/>
    <col min="6400" max="6400" width="1.28515625" style="120" customWidth="1"/>
    <col min="6401" max="6403" width="11.42578125" style="120"/>
    <col min="6404" max="6404" width="11.42578125" style="120" customWidth="1"/>
    <col min="6405" max="6405" width="7.28515625" style="120" bestFit="1" customWidth="1"/>
    <col min="6406" max="6406" width="14.7109375" style="120" bestFit="1" customWidth="1"/>
    <col min="6407" max="6407" width="6" style="120" bestFit="1" customWidth="1"/>
    <col min="6408" max="6655" width="11.42578125" style="120"/>
    <col min="6656" max="6656" width="1.28515625" style="120" customWidth="1"/>
    <col min="6657" max="6659" width="11.42578125" style="120"/>
    <col min="6660" max="6660" width="11.42578125" style="120" customWidth="1"/>
    <col min="6661" max="6661" width="7.28515625" style="120" bestFit="1" customWidth="1"/>
    <col min="6662" max="6662" width="14.7109375" style="120" bestFit="1" customWidth="1"/>
    <col min="6663" max="6663" width="6" style="120" bestFit="1" customWidth="1"/>
    <col min="6664" max="6911" width="11.42578125" style="120"/>
    <col min="6912" max="6912" width="1.28515625" style="120" customWidth="1"/>
    <col min="6913" max="6915" width="11.42578125" style="120"/>
    <col min="6916" max="6916" width="11.42578125" style="120" customWidth="1"/>
    <col min="6917" max="6917" width="7.28515625" style="120" bestFit="1" customWidth="1"/>
    <col min="6918" max="6918" width="14.7109375" style="120" bestFit="1" customWidth="1"/>
    <col min="6919" max="6919" width="6" style="120" bestFit="1" customWidth="1"/>
    <col min="6920" max="7167" width="11.42578125" style="120"/>
    <col min="7168" max="7168" width="1.28515625" style="120" customWidth="1"/>
    <col min="7169" max="7171" width="11.42578125" style="120"/>
    <col min="7172" max="7172" width="11.42578125" style="120" customWidth="1"/>
    <col min="7173" max="7173" width="7.28515625" style="120" bestFit="1" customWidth="1"/>
    <col min="7174" max="7174" width="14.7109375" style="120" bestFit="1" customWidth="1"/>
    <col min="7175" max="7175" width="6" style="120" bestFit="1" customWidth="1"/>
    <col min="7176" max="7423" width="11.42578125" style="120"/>
    <col min="7424" max="7424" width="1.28515625" style="120" customWidth="1"/>
    <col min="7425" max="7427" width="11.42578125" style="120"/>
    <col min="7428" max="7428" width="11.42578125" style="120" customWidth="1"/>
    <col min="7429" max="7429" width="7.28515625" style="120" bestFit="1" customWidth="1"/>
    <col min="7430" max="7430" width="14.7109375" style="120" bestFit="1" customWidth="1"/>
    <col min="7431" max="7431" width="6" style="120" bestFit="1" customWidth="1"/>
    <col min="7432" max="7679" width="11.42578125" style="120"/>
    <col min="7680" max="7680" width="1.28515625" style="120" customWidth="1"/>
    <col min="7681" max="7683" width="11.42578125" style="120"/>
    <col min="7684" max="7684" width="11.42578125" style="120" customWidth="1"/>
    <col min="7685" max="7685" width="7.28515625" style="120" bestFit="1" customWidth="1"/>
    <col min="7686" max="7686" width="14.7109375" style="120" bestFit="1" customWidth="1"/>
    <col min="7687" max="7687" width="6" style="120" bestFit="1" customWidth="1"/>
    <col min="7688" max="7935" width="11.42578125" style="120"/>
    <col min="7936" max="7936" width="1.28515625" style="120" customWidth="1"/>
    <col min="7937" max="7939" width="11.42578125" style="120"/>
    <col min="7940" max="7940" width="11.42578125" style="120" customWidth="1"/>
    <col min="7941" max="7941" width="7.28515625" style="120" bestFit="1" customWidth="1"/>
    <col min="7942" max="7942" width="14.7109375" style="120" bestFit="1" customWidth="1"/>
    <col min="7943" max="7943" width="6" style="120" bestFit="1" customWidth="1"/>
    <col min="7944" max="8191" width="11.42578125" style="120"/>
    <col min="8192" max="8192" width="1.28515625" style="120" customWidth="1"/>
    <col min="8193" max="8195" width="11.42578125" style="120"/>
    <col min="8196" max="8196" width="11.42578125" style="120" customWidth="1"/>
    <col min="8197" max="8197" width="7.28515625" style="120" bestFit="1" customWidth="1"/>
    <col min="8198" max="8198" width="14.7109375" style="120" bestFit="1" customWidth="1"/>
    <col min="8199" max="8199" width="6" style="120" bestFit="1" customWidth="1"/>
    <col min="8200" max="8447" width="11.42578125" style="120"/>
    <col min="8448" max="8448" width="1.28515625" style="120" customWidth="1"/>
    <col min="8449" max="8451" width="11.42578125" style="120"/>
    <col min="8452" max="8452" width="11.42578125" style="120" customWidth="1"/>
    <col min="8453" max="8453" width="7.28515625" style="120" bestFit="1" customWidth="1"/>
    <col min="8454" max="8454" width="14.7109375" style="120" bestFit="1" customWidth="1"/>
    <col min="8455" max="8455" width="6" style="120" bestFit="1" customWidth="1"/>
    <col min="8456" max="8703" width="11.42578125" style="120"/>
    <col min="8704" max="8704" width="1.28515625" style="120" customWidth="1"/>
    <col min="8705" max="8707" width="11.42578125" style="120"/>
    <col min="8708" max="8708" width="11.42578125" style="120" customWidth="1"/>
    <col min="8709" max="8709" width="7.28515625" style="120" bestFit="1" customWidth="1"/>
    <col min="8710" max="8710" width="14.7109375" style="120" bestFit="1" customWidth="1"/>
    <col min="8711" max="8711" width="6" style="120" bestFit="1" customWidth="1"/>
    <col min="8712" max="8959" width="11.42578125" style="120"/>
    <col min="8960" max="8960" width="1.28515625" style="120" customWidth="1"/>
    <col min="8961" max="8963" width="11.42578125" style="120"/>
    <col min="8964" max="8964" width="11.42578125" style="120" customWidth="1"/>
    <col min="8965" max="8965" width="7.28515625" style="120" bestFit="1" customWidth="1"/>
    <col min="8966" max="8966" width="14.7109375" style="120" bestFit="1" customWidth="1"/>
    <col min="8967" max="8967" width="6" style="120" bestFit="1" customWidth="1"/>
    <col min="8968" max="9215" width="11.42578125" style="120"/>
    <col min="9216" max="9216" width="1.28515625" style="120" customWidth="1"/>
    <col min="9217" max="9219" width="11.42578125" style="120"/>
    <col min="9220" max="9220" width="11.42578125" style="120" customWidth="1"/>
    <col min="9221" max="9221" width="7.28515625" style="120" bestFit="1" customWidth="1"/>
    <col min="9222" max="9222" width="14.7109375" style="120" bestFit="1" customWidth="1"/>
    <col min="9223" max="9223" width="6" style="120" bestFit="1" customWidth="1"/>
    <col min="9224" max="9471" width="11.42578125" style="120"/>
    <col min="9472" max="9472" width="1.28515625" style="120" customWidth="1"/>
    <col min="9473" max="9475" width="11.42578125" style="120"/>
    <col min="9476" max="9476" width="11.42578125" style="120" customWidth="1"/>
    <col min="9477" max="9477" width="7.28515625" style="120" bestFit="1" customWidth="1"/>
    <col min="9478" max="9478" width="14.7109375" style="120" bestFit="1" customWidth="1"/>
    <col min="9479" max="9479" width="6" style="120" bestFit="1" customWidth="1"/>
    <col min="9480" max="9727" width="11.42578125" style="120"/>
    <col min="9728" max="9728" width="1.28515625" style="120" customWidth="1"/>
    <col min="9729" max="9731" width="11.42578125" style="120"/>
    <col min="9732" max="9732" width="11.42578125" style="120" customWidth="1"/>
    <col min="9733" max="9733" width="7.28515625" style="120" bestFit="1" customWidth="1"/>
    <col min="9734" max="9734" width="14.7109375" style="120" bestFit="1" customWidth="1"/>
    <col min="9735" max="9735" width="6" style="120" bestFit="1" customWidth="1"/>
    <col min="9736" max="9983" width="11.42578125" style="120"/>
    <col min="9984" max="9984" width="1.28515625" style="120" customWidth="1"/>
    <col min="9985" max="9987" width="11.42578125" style="120"/>
    <col min="9988" max="9988" width="11.42578125" style="120" customWidth="1"/>
    <col min="9989" max="9989" width="7.28515625" style="120" bestFit="1" customWidth="1"/>
    <col min="9990" max="9990" width="14.7109375" style="120" bestFit="1" customWidth="1"/>
    <col min="9991" max="9991" width="6" style="120" bestFit="1" customWidth="1"/>
    <col min="9992" max="10239" width="11.42578125" style="120"/>
    <col min="10240" max="10240" width="1.28515625" style="120" customWidth="1"/>
    <col min="10241" max="10243" width="11.42578125" style="120"/>
    <col min="10244" max="10244" width="11.42578125" style="120" customWidth="1"/>
    <col min="10245" max="10245" width="7.28515625" style="120" bestFit="1" customWidth="1"/>
    <col min="10246" max="10246" width="14.7109375" style="120" bestFit="1" customWidth="1"/>
    <col min="10247" max="10247" width="6" style="120" bestFit="1" customWidth="1"/>
    <col min="10248" max="10495" width="11.42578125" style="120"/>
    <col min="10496" max="10496" width="1.28515625" style="120" customWidth="1"/>
    <col min="10497" max="10499" width="11.42578125" style="120"/>
    <col min="10500" max="10500" width="11.42578125" style="120" customWidth="1"/>
    <col min="10501" max="10501" width="7.28515625" style="120" bestFit="1" customWidth="1"/>
    <col min="10502" max="10502" width="14.7109375" style="120" bestFit="1" customWidth="1"/>
    <col min="10503" max="10503" width="6" style="120" bestFit="1" customWidth="1"/>
    <col min="10504" max="10751" width="11.42578125" style="120"/>
    <col min="10752" max="10752" width="1.28515625" style="120" customWidth="1"/>
    <col min="10753" max="10755" width="11.42578125" style="120"/>
    <col min="10756" max="10756" width="11.42578125" style="120" customWidth="1"/>
    <col min="10757" max="10757" width="7.28515625" style="120" bestFit="1" customWidth="1"/>
    <col min="10758" max="10758" width="14.7109375" style="120" bestFit="1" customWidth="1"/>
    <col min="10759" max="10759" width="6" style="120" bestFit="1" customWidth="1"/>
    <col min="10760" max="11007" width="11.42578125" style="120"/>
    <col min="11008" max="11008" width="1.28515625" style="120" customWidth="1"/>
    <col min="11009" max="11011" width="11.42578125" style="120"/>
    <col min="11012" max="11012" width="11.42578125" style="120" customWidth="1"/>
    <col min="11013" max="11013" width="7.28515625" style="120" bestFit="1" customWidth="1"/>
    <col min="11014" max="11014" width="14.7109375" style="120" bestFit="1" customWidth="1"/>
    <col min="11015" max="11015" width="6" style="120" bestFit="1" customWidth="1"/>
    <col min="11016" max="11263" width="11.42578125" style="120"/>
    <col min="11264" max="11264" width="1.28515625" style="120" customWidth="1"/>
    <col min="11265" max="11267" width="11.42578125" style="120"/>
    <col min="11268" max="11268" width="11.42578125" style="120" customWidth="1"/>
    <col min="11269" max="11269" width="7.28515625" style="120" bestFit="1" customWidth="1"/>
    <col min="11270" max="11270" width="14.7109375" style="120" bestFit="1" customWidth="1"/>
    <col min="11271" max="11271" width="6" style="120" bestFit="1" customWidth="1"/>
    <col min="11272" max="11519" width="11.42578125" style="120"/>
    <col min="11520" max="11520" width="1.28515625" style="120" customWidth="1"/>
    <col min="11521" max="11523" width="11.42578125" style="120"/>
    <col min="11524" max="11524" width="11.42578125" style="120" customWidth="1"/>
    <col min="11525" max="11525" width="7.28515625" style="120" bestFit="1" customWidth="1"/>
    <col min="11526" max="11526" width="14.7109375" style="120" bestFit="1" customWidth="1"/>
    <col min="11527" max="11527" width="6" style="120" bestFit="1" customWidth="1"/>
    <col min="11528" max="11775" width="11.42578125" style="120"/>
    <col min="11776" max="11776" width="1.28515625" style="120" customWidth="1"/>
    <col min="11777" max="11779" width="11.42578125" style="120"/>
    <col min="11780" max="11780" width="11.42578125" style="120" customWidth="1"/>
    <col min="11781" max="11781" width="7.28515625" style="120" bestFit="1" customWidth="1"/>
    <col min="11782" max="11782" width="14.7109375" style="120" bestFit="1" customWidth="1"/>
    <col min="11783" max="11783" width="6" style="120" bestFit="1" customWidth="1"/>
    <col min="11784" max="12031" width="11.42578125" style="120"/>
    <col min="12032" max="12032" width="1.28515625" style="120" customWidth="1"/>
    <col min="12033" max="12035" width="11.42578125" style="120"/>
    <col min="12036" max="12036" width="11.42578125" style="120" customWidth="1"/>
    <col min="12037" max="12037" width="7.28515625" style="120" bestFit="1" customWidth="1"/>
    <col min="12038" max="12038" width="14.7109375" style="120" bestFit="1" customWidth="1"/>
    <col min="12039" max="12039" width="6" style="120" bestFit="1" customWidth="1"/>
    <col min="12040" max="12287" width="11.42578125" style="120"/>
    <col min="12288" max="12288" width="1.28515625" style="120" customWidth="1"/>
    <col min="12289" max="12291" width="11.42578125" style="120"/>
    <col min="12292" max="12292" width="11.42578125" style="120" customWidth="1"/>
    <col min="12293" max="12293" width="7.28515625" style="120" bestFit="1" customWidth="1"/>
    <col min="12294" max="12294" width="14.7109375" style="120" bestFit="1" customWidth="1"/>
    <col min="12295" max="12295" width="6" style="120" bestFit="1" customWidth="1"/>
    <col min="12296" max="12543" width="11.42578125" style="120"/>
    <col min="12544" max="12544" width="1.28515625" style="120" customWidth="1"/>
    <col min="12545" max="12547" width="11.42578125" style="120"/>
    <col min="12548" max="12548" width="11.42578125" style="120" customWidth="1"/>
    <col min="12549" max="12549" width="7.28515625" style="120" bestFit="1" customWidth="1"/>
    <col min="12550" max="12550" width="14.7109375" style="120" bestFit="1" customWidth="1"/>
    <col min="12551" max="12551" width="6" style="120" bestFit="1" customWidth="1"/>
    <col min="12552" max="12799" width="11.42578125" style="120"/>
    <col min="12800" max="12800" width="1.28515625" style="120" customWidth="1"/>
    <col min="12801" max="12803" width="11.42578125" style="120"/>
    <col min="12804" max="12804" width="11.42578125" style="120" customWidth="1"/>
    <col min="12805" max="12805" width="7.28515625" style="120" bestFit="1" customWidth="1"/>
    <col min="12806" max="12806" width="14.7109375" style="120" bestFit="1" customWidth="1"/>
    <col min="12807" max="12807" width="6" style="120" bestFit="1" customWidth="1"/>
    <col min="12808" max="13055" width="11.42578125" style="120"/>
    <col min="13056" max="13056" width="1.28515625" style="120" customWidth="1"/>
    <col min="13057" max="13059" width="11.42578125" style="120"/>
    <col min="13060" max="13060" width="11.42578125" style="120" customWidth="1"/>
    <col min="13061" max="13061" width="7.28515625" style="120" bestFit="1" customWidth="1"/>
    <col min="13062" max="13062" width="14.7109375" style="120" bestFit="1" customWidth="1"/>
    <col min="13063" max="13063" width="6" style="120" bestFit="1" customWidth="1"/>
    <col min="13064" max="13311" width="11.42578125" style="120"/>
    <col min="13312" max="13312" width="1.28515625" style="120" customWidth="1"/>
    <col min="13313" max="13315" width="11.42578125" style="120"/>
    <col min="13316" max="13316" width="11.42578125" style="120" customWidth="1"/>
    <col min="13317" max="13317" width="7.28515625" style="120" bestFit="1" customWidth="1"/>
    <col min="13318" max="13318" width="14.7109375" style="120" bestFit="1" customWidth="1"/>
    <col min="13319" max="13319" width="6" style="120" bestFit="1" customWidth="1"/>
    <col min="13320" max="13567" width="11.42578125" style="120"/>
    <col min="13568" max="13568" width="1.28515625" style="120" customWidth="1"/>
    <col min="13569" max="13571" width="11.42578125" style="120"/>
    <col min="13572" max="13572" width="11.42578125" style="120" customWidth="1"/>
    <col min="13573" max="13573" width="7.28515625" style="120" bestFit="1" customWidth="1"/>
    <col min="13574" max="13574" width="14.7109375" style="120" bestFit="1" customWidth="1"/>
    <col min="13575" max="13575" width="6" style="120" bestFit="1" customWidth="1"/>
    <col min="13576" max="13823" width="11.42578125" style="120"/>
    <col min="13824" max="13824" width="1.28515625" style="120" customWidth="1"/>
    <col min="13825" max="13827" width="11.42578125" style="120"/>
    <col min="13828" max="13828" width="11.42578125" style="120" customWidth="1"/>
    <col min="13829" max="13829" width="7.28515625" style="120" bestFit="1" customWidth="1"/>
    <col min="13830" max="13830" width="14.7109375" style="120" bestFit="1" customWidth="1"/>
    <col min="13831" max="13831" width="6" style="120" bestFit="1" customWidth="1"/>
    <col min="13832" max="14079" width="11.42578125" style="120"/>
    <col min="14080" max="14080" width="1.28515625" style="120" customWidth="1"/>
    <col min="14081" max="14083" width="11.42578125" style="120"/>
    <col min="14084" max="14084" width="11.42578125" style="120" customWidth="1"/>
    <col min="14085" max="14085" width="7.28515625" style="120" bestFit="1" customWidth="1"/>
    <col min="14086" max="14086" width="14.7109375" style="120" bestFit="1" customWidth="1"/>
    <col min="14087" max="14087" width="6" style="120" bestFit="1" customWidth="1"/>
    <col min="14088" max="14335" width="11.42578125" style="120"/>
    <col min="14336" max="14336" width="1.28515625" style="120" customWidth="1"/>
    <col min="14337" max="14339" width="11.42578125" style="120"/>
    <col min="14340" max="14340" width="11.42578125" style="120" customWidth="1"/>
    <col min="14341" max="14341" width="7.28515625" style="120" bestFit="1" customWidth="1"/>
    <col min="14342" max="14342" width="14.7109375" style="120" bestFit="1" customWidth="1"/>
    <col min="14343" max="14343" width="6" style="120" bestFit="1" customWidth="1"/>
    <col min="14344" max="14591" width="11.42578125" style="120"/>
    <col min="14592" max="14592" width="1.28515625" style="120" customWidth="1"/>
    <col min="14593" max="14595" width="11.42578125" style="120"/>
    <col min="14596" max="14596" width="11.42578125" style="120" customWidth="1"/>
    <col min="14597" max="14597" width="7.28515625" style="120" bestFit="1" customWidth="1"/>
    <col min="14598" max="14598" width="14.7109375" style="120" bestFit="1" customWidth="1"/>
    <col min="14599" max="14599" width="6" style="120" bestFit="1" customWidth="1"/>
    <col min="14600" max="14847" width="11.42578125" style="120"/>
    <col min="14848" max="14848" width="1.28515625" style="120" customWidth="1"/>
    <col min="14849" max="14851" width="11.42578125" style="120"/>
    <col min="14852" max="14852" width="11.42578125" style="120" customWidth="1"/>
    <col min="14853" max="14853" width="7.28515625" style="120" bestFit="1" customWidth="1"/>
    <col min="14854" max="14854" width="14.7109375" style="120" bestFit="1" customWidth="1"/>
    <col min="14855" max="14855" width="6" style="120" bestFit="1" customWidth="1"/>
    <col min="14856" max="15103" width="11.42578125" style="120"/>
    <col min="15104" max="15104" width="1.28515625" style="120" customWidth="1"/>
    <col min="15105" max="15107" width="11.42578125" style="120"/>
    <col min="15108" max="15108" width="11.42578125" style="120" customWidth="1"/>
    <col min="15109" max="15109" width="7.28515625" style="120" bestFit="1" customWidth="1"/>
    <col min="15110" max="15110" width="14.7109375" style="120" bestFit="1" customWidth="1"/>
    <col min="15111" max="15111" width="6" style="120" bestFit="1" customWidth="1"/>
    <col min="15112" max="15359" width="11.42578125" style="120"/>
    <col min="15360" max="15360" width="1.28515625" style="120" customWidth="1"/>
    <col min="15361" max="15363" width="11.42578125" style="120"/>
    <col min="15364" max="15364" width="11.42578125" style="120" customWidth="1"/>
    <col min="15365" max="15365" width="7.28515625" style="120" bestFit="1" customWidth="1"/>
    <col min="15366" max="15366" width="14.7109375" style="120" bestFit="1" customWidth="1"/>
    <col min="15367" max="15367" width="6" style="120" bestFit="1" customWidth="1"/>
    <col min="15368" max="15615" width="11.42578125" style="120"/>
    <col min="15616" max="15616" width="1.28515625" style="120" customWidth="1"/>
    <col min="15617" max="15619" width="11.42578125" style="120"/>
    <col min="15620" max="15620" width="11.42578125" style="120" customWidth="1"/>
    <col min="15621" max="15621" width="7.28515625" style="120" bestFit="1" customWidth="1"/>
    <col min="15622" max="15622" width="14.7109375" style="120" bestFit="1" customWidth="1"/>
    <col min="15623" max="15623" width="6" style="120" bestFit="1" customWidth="1"/>
    <col min="15624" max="15871" width="11.42578125" style="120"/>
    <col min="15872" max="15872" width="1.28515625" style="120" customWidth="1"/>
    <col min="15873" max="15875" width="11.42578125" style="120"/>
    <col min="15876" max="15876" width="11.42578125" style="120" customWidth="1"/>
    <col min="15877" max="15877" width="7.28515625" style="120" bestFit="1" customWidth="1"/>
    <col min="15878" max="15878" width="14.7109375" style="120" bestFit="1" customWidth="1"/>
    <col min="15879" max="15879" width="6" style="120" bestFit="1" customWidth="1"/>
    <col min="15880" max="16127" width="11.42578125" style="120"/>
    <col min="16128" max="16128" width="1.28515625" style="120" customWidth="1"/>
    <col min="16129" max="16131" width="11.42578125" style="120"/>
    <col min="16132" max="16132" width="11.42578125" style="120" customWidth="1"/>
    <col min="16133" max="16133" width="7.28515625" style="120" bestFit="1" customWidth="1"/>
    <col min="16134" max="16134" width="14.7109375" style="120" bestFit="1" customWidth="1"/>
    <col min="16135" max="16135" width="6" style="120" bestFit="1" customWidth="1"/>
    <col min="16136" max="16384" width="11.42578125" style="120"/>
  </cols>
  <sheetData>
    <row r="1" spans="1:14" ht="32.25" customHeight="1" thickBot="1">
      <c r="A1" s="591" t="s">
        <v>1349</v>
      </c>
      <c r="B1" s="591"/>
      <c r="C1" s="591"/>
      <c r="D1" s="591"/>
      <c r="E1" s="591"/>
      <c r="F1" s="591"/>
      <c r="G1" s="591"/>
      <c r="H1" s="591"/>
    </row>
    <row r="2" spans="1:14" ht="15.75" customHeight="1" thickBot="1">
      <c r="A2" s="121" t="s">
        <v>1350</v>
      </c>
      <c r="B2" s="122"/>
      <c r="C2" s="122" t="s">
        <v>1351</v>
      </c>
      <c r="D2" s="123">
        <f>SUMIF(H6:H58,C2,E6:E58)</f>
        <v>2.3766296296296301</v>
      </c>
      <c r="F2" s="124" t="s">
        <v>1352</v>
      </c>
      <c r="G2" s="122"/>
      <c r="H2" s="125">
        <f>COUNTIF(H6:H58,C2)</f>
        <v>24</v>
      </c>
    </row>
    <row r="3" spans="1:14" ht="15.75" customHeight="1"/>
    <row r="4" spans="1:14" ht="15.75" customHeight="1" thickBot="1"/>
    <row r="5" spans="1:14" ht="17.25" customHeight="1" thickBot="1">
      <c r="A5" s="128" t="s">
        <v>1253</v>
      </c>
      <c r="B5" s="128" t="s">
        <v>216</v>
      </c>
      <c r="C5" s="128" t="s">
        <v>1341</v>
      </c>
      <c r="D5" s="129" t="s">
        <v>1353</v>
      </c>
      <c r="E5" s="128" t="s">
        <v>242</v>
      </c>
      <c r="F5" s="128" t="s">
        <v>1354</v>
      </c>
      <c r="G5" s="128" t="s">
        <v>1355</v>
      </c>
      <c r="H5" s="128" t="s">
        <v>1211</v>
      </c>
    </row>
    <row r="6" spans="1:14">
      <c r="A6" s="130">
        <v>36618</v>
      </c>
      <c r="B6" s="131" t="s">
        <v>225</v>
      </c>
      <c r="C6" s="132" t="s">
        <v>1342</v>
      </c>
      <c r="D6" s="133">
        <v>4.1666666666666669E-4</v>
      </c>
      <c r="E6" s="134">
        <f>D6*2160</f>
        <v>0.9</v>
      </c>
      <c r="F6" s="127">
        <v>11</v>
      </c>
      <c r="G6" s="120">
        <v>1</v>
      </c>
      <c r="H6" s="120" t="s">
        <v>1356</v>
      </c>
    </row>
    <row r="7" spans="1:14">
      <c r="A7" s="130">
        <v>36618</v>
      </c>
      <c r="B7" s="131" t="s">
        <v>225</v>
      </c>
      <c r="C7" s="132" t="s">
        <v>1342</v>
      </c>
      <c r="D7" s="133">
        <v>1.4583333333333334E-3</v>
      </c>
      <c r="E7" s="134">
        <f>D7*2160</f>
        <v>3.1500000000000004</v>
      </c>
      <c r="F7" s="127">
        <v>11</v>
      </c>
      <c r="G7" s="120">
        <v>3</v>
      </c>
      <c r="H7" s="120" t="s">
        <v>1356</v>
      </c>
    </row>
    <row r="8" spans="1:14">
      <c r="A8" s="130">
        <v>36618</v>
      </c>
      <c r="B8" s="131" t="s">
        <v>225</v>
      </c>
      <c r="C8" s="132" t="s">
        <v>1342</v>
      </c>
      <c r="D8" s="133">
        <v>8.1018518518518516E-4</v>
      </c>
      <c r="E8" s="134">
        <f>D8*20.6</f>
        <v>1.6689814814814817E-2</v>
      </c>
      <c r="F8" s="127" t="s">
        <v>1357</v>
      </c>
      <c r="G8" s="120">
        <v>4</v>
      </c>
      <c r="H8" s="120" t="s">
        <v>1351</v>
      </c>
      <c r="J8" s="418" t="s">
        <v>2222</v>
      </c>
    </row>
    <row r="9" spans="1:14">
      <c r="A9" s="130">
        <v>36618</v>
      </c>
      <c r="B9" s="131" t="s">
        <v>225</v>
      </c>
      <c r="C9" s="132" t="s">
        <v>1342</v>
      </c>
      <c r="D9" s="133">
        <v>7.0023148148148154E-3</v>
      </c>
      <c r="E9" s="134">
        <f>D9*20.6</f>
        <v>0.14424768518518521</v>
      </c>
      <c r="F9" s="127" t="s">
        <v>1358</v>
      </c>
      <c r="G9" s="120">
        <v>6</v>
      </c>
      <c r="H9" s="120" t="s">
        <v>1351</v>
      </c>
      <c r="J9" s="388" t="s">
        <v>2275</v>
      </c>
    </row>
    <row r="10" spans="1:14">
      <c r="A10" s="130">
        <v>36618</v>
      </c>
      <c r="B10" s="131" t="s">
        <v>225</v>
      </c>
      <c r="C10" s="132" t="s">
        <v>1342</v>
      </c>
      <c r="D10" s="133">
        <v>5.9490740740740745E-3</v>
      </c>
      <c r="E10" s="134">
        <f>D10*20.6</f>
        <v>0.12255092592592594</v>
      </c>
      <c r="F10" s="127" t="s">
        <v>1358</v>
      </c>
      <c r="G10" s="120">
        <v>7</v>
      </c>
      <c r="H10" s="120" t="s">
        <v>1351</v>
      </c>
      <c r="J10" s="388" t="s">
        <v>2277</v>
      </c>
    </row>
    <row r="11" spans="1:14">
      <c r="A11" s="130">
        <v>36618</v>
      </c>
      <c r="B11" s="131" t="s">
        <v>225</v>
      </c>
      <c r="C11" s="132" t="s">
        <v>1342</v>
      </c>
      <c r="D11" s="133">
        <v>3.8541666666666668E-3</v>
      </c>
      <c r="E11" s="134">
        <f>D11*20.6</f>
        <v>7.9395833333333346E-2</v>
      </c>
      <c r="F11" s="127" t="s">
        <v>1357</v>
      </c>
      <c r="G11" s="120">
        <v>8</v>
      </c>
      <c r="H11" s="120" t="s">
        <v>1224</v>
      </c>
      <c r="J11" s="388" t="s">
        <v>2279</v>
      </c>
    </row>
    <row r="12" spans="1:14">
      <c r="A12" s="130">
        <v>36618</v>
      </c>
      <c r="B12" s="131" t="s">
        <v>225</v>
      </c>
      <c r="C12" s="132" t="s">
        <v>1342</v>
      </c>
      <c r="D12" s="133">
        <v>4.7685185185185183E-3</v>
      </c>
      <c r="E12" s="134">
        <f>D12*20.6</f>
        <v>9.8231481481481489E-2</v>
      </c>
      <c r="F12" s="127" t="s">
        <v>1357</v>
      </c>
      <c r="G12" s="120">
        <v>8</v>
      </c>
      <c r="H12" s="120" t="s">
        <v>1351</v>
      </c>
      <c r="J12" s="120" t="s">
        <v>2280</v>
      </c>
    </row>
    <row r="13" spans="1:14">
      <c r="A13" s="130">
        <v>36618</v>
      </c>
      <c r="B13" s="131" t="s">
        <v>225</v>
      </c>
      <c r="C13" s="132" t="s">
        <v>1342</v>
      </c>
      <c r="D13" s="133">
        <v>9.0046296296296298E-3</v>
      </c>
      <c r="E13" s="134">
        <f>D13*4464</f>
        <v>40.196666666666665</v>
      </c>
      <c r="F13" s="127" t="s">
        <v>1359</v>
      </c>
      <c r="G13" s="120">
        <v>9</v>
      </c>
      <c r="H13" s="120" t="s">
        <v>1224</v>
      </c>
    </row>
    <row r="14" spans="1:14">
      <c r="A14" s="130">
        <v>36618</v>
      </c>
      <c r="B14" s="131" t="s">
        <v>225</v>
      </c>
      <c r="C14" s="132" t="s">
        <v>1342</v>
      </c>
      <c r="D14" s="133">
        <v>6.8171296296296287E-3</v>
      </c>
      <c r="E14" s="134">
        <f>D14*4464</f>
        <v>30.431666666666661</v>
      </c>
      <c r="F14" s="127" t="s">
        <v>1360</v>
      </c>
      <c r="G14" s="120">
        <v>9</v>
      </c>
      <c r="H14" s="120" t="s">
        <v>1224</v>
      </c>
    </row>
    <row r="15" spans="1:14">
      <c r="A15" s="130">
        <v>36618</v>
      </c>
      <c r="B15" s="131" t="s">
        <v>225</v>
      </c>
      <c r="C15" s="132" t="s">
        <v>1342</v>
      </c>
      <c r="D15" s="133">
        <v>2.0138888888888888E-3</v>
      </c>
      <c r="E15" s="134">
        <f>D15*20.6</f>
        <v>4.1486111111111112E-2</v>
      </c>
      <c r="F15" s="127" t="s">
        <v>1361</v>
      </c>
      <c r="G15" s="120">
        <v>9</v>
      </c>
      <c r="H15" s="120" t="s">
        <v>1351</v>
      </c>
      <c r="J15" s="385" t="s">
        <v>2278</v>
      </c>
      <c r="K15" s="385" t="s">
        <v>2219</v>
      </c>
      <c r="L15"/>
      <c r="M15"/>
      <c r="N15"/>
    </row>
    <row r="16" spans="1:14">
      <c r="A16" s="130">
        <v>36615</v>
      </c>
      <c r="B16" s="131" t="s">
        <v>224</v>
      </c>
      <c r="C16" s="132" t="s">
        <v>281</v>
      </c>
      <c r="D16" s="133">
        <v>1.0416666666666667E-3</v>
      </c>
      <c r="E16" s="134">
        <f>D16*2160</f>
        <v>2.25</v>
      </c>
      <c r="F16" s="127">
        <v>11</v>
      </c>
      <c r="G16" s="120">
        <v>1</v>
      </c>
      <c r="H16" s="120" t="s">
        <v>1356</v>
      </c>
      <c r="J16" s="385" t="s">
        <v>2273</v>
      </c>
      <c r="K16" s="386" t="s">
        <v>224</v>
      </c>
      <c r="L16" s="386" t="s">
        <v>225</v>
      </c>
      <c r="M16" s="386" t="s">
        <v>2218</v>
      </c>
      <c r="N16"/>
    </row>
    <row r="17" spans="1:14">
      <c r="A17" s="130">
        <v>36615</v>
      </c>
      <c r="B17" s="131" t="s">
        <v>224</v>
      </c>
      <c r="C17" s="132" t="s">
        <v>281</v>
      </c>
      <c r="D17" s="133">
        <v>5.2083333333333333E-4</v>
      </c>
      <c r="E17" s="134">
        <f>D17*2160</f>
        <v>1.125</v>
      </c>
      <c r="F17" s="127">
        <v>11</v>
      </c>
      <c r="G17" s="120">
        <v>1</v>
      </c>
      <c r="H17" s="120" t="s">
        <v>1356</v>
      </c>
      <c r="J17" s="158" t="s">
        <v>1356</v>
      </c>
      <c r="K17" s="35">
        <v>16.150000000000002</v>
      </c>
      <c r="L17" s="35">
        <v>5.2500000000000009</v>
      </c>
      <c r="M17" s="35">
        <v>21.400000000000002</v>
      </c>
      <c r="N17"/>
    </row>
    <row r="18" spans="1:14">
      <c r="A18" s="130">
        <v>36615</v>
      </c>
      <c r="B18" s="131" t="s">
        <v>224</v>
      </c>
      <c r="C18" s="132" t="s">
        <v>281</v>
      </c>
      <c r="D18" s="133">
        <v>2.5925925925925925E-3</v>
      </c>
      <c r="E18" s="134">
        <f>D18*20.6</f>
        <v>5.340740740740741E-2</v>
      </c>
      <c r="F18" s="127" t="s">
        <v>1358</v>
      </c>
      <c r="G18" s="120">
        <v>2</v>
      </c>
      <c r="H18" s="120" t="s">
        <v>1351</v>
      </c>
      <c r="J18" s="158" t="s">
        <v>1224</v>
      </c>
      <c r="K18" s="35">
        <v>251.4616666666667</v>
      </c>
      <c r="L18" s="35">
        <v>143.04106250000001</v>
      </c>
      <c r="M18" s="35">
        <v>394.50272916666671</v>
      </c>
    </row>
    <row r="19" spans="1:14">
      <c r="A19" s="130">
        <v>36615</v>
      </c>
      <c r="B19" s="131" t="s">
        <v>224</v>
      </c>
      <c r="C19" s="132" t="s">
        <v>281</v>
      </c>
      <c r="D19" s="133">
        <v>1.4467592592592594E-3</v>
      </c>
      <c r="E19" s="134">
        <f>D19*2160</f>
        <v>3.1250000000000004</v>
      </c>
      <c r="F19" s="127">
        <v>11</v>
      </c>
      <c r="G19" s="120">
        <v>3</v>
      </c>
      <c r="H19" s="120" t="s">
        <v>1356</v>
      </c>
      <c r="J19" s="158" t="s">
        <v>1351</v>
      </c>
      <c r="K19" s="35">
        <v>1.6618287037037036</v>
      </c>
      <c r="L19" s="35">
        <v>0.71480092592592592</v>
      </c>
      <c r="M19" s="35">
        <v>2.3766296296296296</v>
      </c>
    </row>
    <row r="20" spans="1:14">
      <c r="A20" s="130">
        <v>36615</v>
      </c>
      <c r="B20" s="131" t="s">
        <v>224</v>
      </c>
      <c r="C20" s="132" t="s">
        <v>281</v>
      </c>
      <c r="D20" s="133">
        <v>1.7592592592592592E-3</v>
      </c>
      <c r="E20" s="134">
        <f>D20*20.6</f>
        <v>3.624074074074074E-2</v>
      </c>
      <c r="F20" s="127" t="s">
        <v>1358</v>
      </c>
      <c r="G20" s="120">
        <v>3</v>
      </c>
      <c r="H20" s="120" t="s">
        <v>1351</v>
      </c>
      <c r="J20" s="158" t="s">
        <v>2218</v>
      </c>
      <c r="K20" s="35">
        <v>269.27349537037037</v>
      </c>
      <c r="L20" s="35">
        <v>149.00586342592592</v>
      </c>
      <c r="M20" s="35">
        <v>418.27935879629632</v>
      </c>
    </row>
    <row r="21" spans="1:14">
      <c r="A21" s="130">
        <v>36615</v>
      </c>
      <c r="B21" s="131" t="s">
        <v>224</v>
      </c>
      <c r="C21" s="132" t="s">
        <v>281</v>
      </c>
      <c r="D21" s="133">
        <v>1.0532407407407407E-3</v>
      </c>
      <c r="E21" s="134">
        <f>D21*20.6</f>
        <v>2.1696759259259259E-2</v>
      </c>
      <c r="F21" s="127" t="s">
        <v>1362</v>
      </c>
      <c r="G21" s="120">
        <v>4</v>
      </c>
      <c r="H21" s="120" t="s">
        <v>1351</v>
      </c>
      <c r="J21"/>
      <c r="K21"/>
      <c r="L21"/>
    </row>
    <row r="22" spans="1:14">
      <c r="A22" s="130">
        <v>36615</v>
      </c>
      <c r="B22" s="131" t="s">
        <v>224</v>
      </c>
      <c r="C22" s="132" t="s">
        <v>281</v>
      </c>
      <c r="D22" s="133">
        <v>9.0393518518518522E-3</v>
      </c>
      <c r="E22" s="134">
        <f>D22*20.6</f>
        <v>0.18621064814814817</v>
      </c>
      <c r="F22" s="127" t="s">
        <v>1362</v>
      </c>
      <c r="G22" s="120">
        <v>5</v>
      </c>
      <c r="H22" s="120" t="s">
        <v>1351</v>
      </c>
      <c r="J22"/>
      <c r="K22"/>
      <c r="L22"/>
    </row>
    <row r="23" spans="1:14">
      <c r="A23" s="130">
        <v>36615</v>
      </c>
      <c r="B23" s="131" t="s">
        <v>224</v>
      </c>
      <c r="C23" s="132" t="s">
        <v>281</v>
      </c>
      <c r="D23" s="133">
        <v>5.0231481481481481E-3</v>
      </c>
      <c r="E23" s="134">
        <f>D23*4464</f>
        <v>22.423333333333332</v>
      </c>
      <c r="F23" s="127" t="s">
        <v>1359</v>
      </c>
      <c r="G23" s="120">
        <v>6</v>
      </c>
      <c r="H23" s="120" t="s">
        <v>1224</v>
      </c>
      <c r="J23"/>
      <c r="K23"/>
      <c r="L23"/>
    </row>
    <row r="24" spans="1:14">
      <c r="A24" s="130">
        <v>36615</v>
      </c>
      <c r="B24" s="131" t="s">
        <v>224</v>
      </c>
      <c r="C24" s="132" t="s">
        <v>281</v>
      </c>
      <c r="D24" s="133">
        <v>4.9768518518518521E-4</v>
      </c>
      <c r="E24" s="134">
        <f>D24*2160</f>
        <v>1.075</v>
      </c>
      <c r="F24" s="127">
        <v>11</v>
      </c>
      <c r="G24" s="120">
        <v>7</v>
      </c>
      <c r="H24" s="120" t="s">
        <v>1356</v>
      </c>
      <c r="J24"/>
      <c r="K24"/>
      <c r="L24"/>
    </row>
    <row r="25" spans="1:14">
      <c r="A25" s="130">
        <v>36615</v>
      </c>
      <c r="B25" s="131" t="s">
        <v>224</v>
      </c>
      <c r="C25" s="132" t="s">
        <v>281</v>
      </c>
      <c r="D25" s="133">
        <v>4.0972222222222226E-3</v>
      </c>
      <c r="E25" s="134">
        <f>D25*4464</f>
        <v>18.290000000000003</v>
      </c>
      <c r="F25" s="127" t="s">
        <v>1359</v>
      </c>
      <c r="G25" s="120">
        <v>8</v>
      </c>
      <c r="H25" s="120" t="s">
        <v>1224</v>
      </c>
      <c r="J25"/>
      <c r="K25"/>
      <c r="L25"/>
    </row>
    <row r="26" spans="1:14">
      <c r="A26" s="130">
        <v>36614</v>
      </c>
      <c r="B26" s="135" t="s">
        <v>224</v>
      </c>
      <c r="C26" s="132" t="s">
        <v>280</v>
      </c>
      <c r="D26" s="133">
        <v>6.3657407407407402E-4</v>
      </c>
      <c r="E26" s="134">
        <f>D26*2160</f>
        <v>1.3749999999999998</v>
      </c>
      <c r="F26" s="127">
        <v>11</v>
      </c>
      <c r="G26" s="120">
        <v>1</v>
      </c>
      <c r="H26" s="120" t="s">
        <v>1356</v>
      </c>
      <c r="J26"/>
      <c r="K26"/>
      <c r="L26"/>
    </row>
    <row r="27" spans="1:14">
      <c r="A27" s="130">
        <v>36614</v>
      </c>
      <c r="B27" s="131" t="s">
        <v>224</v>
      </c>
      <c r="C27" s="132" t="s">
        <v>280</v>
      </c>
      <c r="D27" s="133">
        <v>9.8379629629629642E-4</v>
      </c>
      <c r="E27" s="134">
        <f>D27*2160</f>
        <v>2.1250000000000004</v>
      </c>
      <c r="F27" s="127">
        <v>11</v>
      </c>
      <c r="G27" s="120">
        <v>2</v>
      </c>
      <c r="H27" s="120" t="s">
        <v>1356</v>
      </c>
      <c r="J27"/>
      <c r="K27"/>
      <c r="L27"/>
    </row>
    <row r="28" spans="1:14">
      <c r="A28" s="130">
        <v>36614</v>
      </c>
      <c r="B28" s="131" t="s">
        <v>224</v>
      </c>
      <c r="C28" s="132" t="s">
        <v>280</v>
      </c>
      <c r="D28" s="133">
        <v>9.386574074074075E-3</v>
      </c>
      <c r="E28" s="134">
        <f>D28*20.6</f>
        <v>0.19336342592592595</v>
      </c>
      <c r="F28" s="127" t="s">
        <v>1357</v>
      </c>
      <c r="G28" s="120">
        <v>3</v>
      </c>
      <c r="H28" s="120" t="s">
        <v>1351</v>
      </c>
      <c r="J28"/>
      <c r="K28"/>
      <c r="L28"/>
    </row>
    <row r="29" spans="1:14">
      <c r="A29" s="130">
        <v>36614</v>
      </c>
      <c r="B29" s="131" t="s">
        <v>224</v>
      </c>
      <c r="C29" s="132" t="s">
        <v>280</v>
      </c>
      <c r="D29" s="133">
        <v>4.8379629629629632E-3</v>
      </c>
      <c r="E29" s="134">
        <f>D29*20.6</f>
        <v>9.9662037037037049E-2</v>
      </c>
      <c r="F29" s="127" t="s">
        <v>1357</v>
      </c>
      <c r="G29" s="120">
        <v>3</v>
      </c>
      <c r="H29" s="120" t="s">
        <v>1351</v>
      </c>
      <c r="J29"/>
      <c r="K29"/>
      <c r="L29"/>
    </row>
    <row r="30" spans="1:14">
      <c r="A30" s="130">
        <v>36614</v>
      </c>
      <c r="B30" s="131" t="s">
        <v>224</v>
      </c>
      <c r="C30" s="132" t="s">
        <v>280</v>
      </c>
      <c r="D30" s="133">
        <v>7.8819444444444432E-3</v>
      </c>
      <c r="E30" s="134">
        <f>D30*20.6</f>
        <v>0.16236805555555553</v>
      </c>
      <c r="F30" s="127" t="s">
        <v>1363</v>
      </c>
      <c r="G30" s="120">
        <v>4</v>
      </c>
      <c r="H30" s="120" t="s">
        <v>1351</v>
      </c>
      <c r="J30"/>
      <c r="K30"/>
      <c r="L30"/>
    </row>
    <row r="31" spans="1:14">
      <c r="A31" s="130">
        <v>36614</v>
      </c>
      <c r="B31" s="131" t="s">
        <v>224</v>
      </c>
      <c r="C31" s="132" t="s">
        <v>280</v>
      </c>
      <c r="D31" s="133">
        <v>6.5046296296296302E-3</v>
      </c>
      <c r="E31" s="134">
        <f>D31*4464</f>
        <v>29.036666666666669</v>
      </c>
      <c r="F31" s="127" t="s">
        <v>1360</v>
      </c>
      <c r="G31" s="120">
        <v>5</v>
      </c>
      <c r="H31" s="120" t="s">
        <v>1224</v>
      </c>
      <c r="J31"/>
      <c r="K31"/>
      <c r="L31"/>
    </row>
    <row r="32" spans="1:14">
      <c r="A32" s="130">
        <v>36614</v>
      </c>
      <c r="B32" s="131" t="s">
        <v>224</v>
      </c>
      <c r="C32" s="132" t="s">
        <v>280</v>
      </c>
      <c r="D32" s="133">
        <v>7.175925925925927E-4</v>
      </c>
      <c r="E32" s="134">
        <f>D32*2160</f>
        <v>1.5500000000000003</v>
      </c>
      <c r="F32" s="127">
        <v>11</v>
      </c>
      <c r="G32" s="120">
        <v>6</v>
      </c>
      <c r="H32" s="120" t="s">
        <v>1356</v>
      </c>
      <c r="J32"/>
      <c r="K32"/>
      <c r="L32"/>
    </row>
    <row r="33" spans="1:8">
      <c r="A33" s="130">
        <v>36614</v>
      </c>
      <c r="B33" s="131" t="s">
        <v>224</v>
      </c>
      <c r="C33" s="132" t="s">
        <v>280</v>
      </c>
      <c r="D33" s="133">
        <v>5.8333333333333336E-3</v>
      </c>
      <c r="E33" s="134">
        <f>D33*4464</f>
        <v>26.040000000000003</v>
      </c>
      <c r="F33" s="127" t="s">
        <v>1360</v>
      </c>
      <c r="G33" s="120">
        <v>6</v>
      </c>
      <c r="H33" s="120" t="s">
        <v>1224</v>
      </c>
    </row>
    <row r="34" spans="1:8">
      <c r="A34" s="130">
        <v>36614</v>
      </c>
      <c r="B34" s="131" t="s">
        <v>224</v>
      </c>
      <c r="C34" s="132" t="s">
        <v>280</v>
      </c>
      <c r="D34" s="133">
        <v>1.2962962962962963E-3</v>
      </c>
      <c r="E34" s="134">
        <f>D34*4464</f>
        <v>5.7866666666666662</v>
      </c>
      <c r="F34" s="127" t="s">
        <v>1360</v>
      </c>
      <c r="G34" s="120">
        <v>6</v>
      </c>
      <c r="H34" s="120" t="s">
        <v>1224</v>
      </c>
    </row>
    <row r="35" spans="1:8">
      <c r="A35" s="130">
        <v>36614</v>
      </c>
      <c r="B35" s="131" t="s">
        <v>224</v>
      </c>
      <c r="C35" s="132" t="s">
        <v>280</v>
      </c>
      <c r="D35" s="133">
        <v>6.5277777777777782E-3</v>
      </c>
      <c r="E35" s="134">
        <f>D35*20.6</f>
        <v>0.13447222222222224</v>
      </c>
      <c r="F35" s="127" t="s">
        <v>1363</v>
      </c>
      <c r="G35" s="120">
        <v>6</v>
      </c>
      <c r="H35" s="120" t="s">
        <v>1351</v>
      </c>
    </row>
    <row r="36" spans="1:8">
      <c r="A36" s="130">
        <v>36614</v>
      </c>
      <c r="B36" s="131" t="s">
        <v>224</v>
      </c>
      <c r="C36" s="132" t="s">
        <v>280</v>
      </c>
      <c r="D36" s="133">
        <v>4.5717592592592589E-3</v>
      </c>
      <c r="E36" s="134">
        <f>D36*4464</f>
        <v>20.408333333333331</v>
      </c>
      <c r="F36" s="127" t="s">
        <v>1360</v>
      </c>
      <c r="G36" s="120">
        <v>7</v>
      </c>
      <c r="H36" s="120" t="s">
        <v>1224</v>
      </c>
    </row>
    <row r="37" spans="1:8">
      <c r="A37" s="130">
        <v>36614</v>
      </c>
      <c r="B37" s="131" t="s">
        <v>224</v>
      </c>
      <c r="C37" s="132" t="s">
        <v>280</v>
      </c>
      <c r="D37" s="133">
        <v>2.1759259259259258E-3</v>
      </c>
      <c r="E37" s="134">
        <f>D37*4464</f>
        <v>9.7133333333333329</v>
      </c>
      <c r="F37" s="127" t="s">
        <v>1360</v>
      </c>
      <c r="G37" s="120">
        <v>7</v>
      </c>
      <c r="H37" s="120" t="s">
        <v>1224</v>
      </c>
    </row>
    <row r="38" spans="1:8">
      <c r="A38" s="130">
        <v>36614</v>
      </c>
      <c r="B38" s="131" t="s">
        <v>224</v>
      </c>
      <c r="C38" s="132" t="s">
        <v>280</v>
      </c>
      <c r="D38" s="133">
        <v>2.1296296296296298E-3</v>
      </c>
      <c r="E38" s="134">
        <f>D38*20.6</f>
        <v>4.3870370370370379E-2</v>
      </c>
      <c r="F38" s="127" t="s">
        <v>1358</v>
      </c>
      <c r="G38" s="120">
        <v>7</v>
      </c>
      <c r="H38" s="120" t="s">
        <v>1351</v>
      </c>
    </row>
    <row r="39" spans="1:8">
      <c r="A39" s="130">
        <v>36614</v>
      </c>
      <c r="B39" s="131" t="s">
        <v>224</v>
      </c>
      <c r="C39" s="132" t="s">
        <v>280</v>
      </c>
      <c r="D39" s="133">
        <v>9.9884259259259266E-3</v>
      </c>
      <c r="E39" s="134">
        <f>D39*4464</f>
        <v>44.588333333333338</v>
      </c>
      <c r="F39" s="127" t="s">
        <v>1360</v>
      </c>
      <c r="G39" s="120">
        <v>9</v>
      </c>
      <c r="H39" s="120" t="s">
        <v>1224</v>
      </c>
    </row>
    <row r="40" spans="1:8">
      <c r="A40" s="130">
        <v>36614</v>
      </c>
      <c r="B40" s="131" t="s">
        <v>224</v>
      </c>
      <c r="C40" s="132" t="s">
        <v>280</v>
      </c>
      <c r="D40" s="133">
        <v>6.3310185185185197E-3</v>
      </c>
      <c r="E40" s="134">
        <f>D40*4464</f>
        <v>28.26166666666667</v>
      </c>
      <c r="F40" s="127" t="s">
        <v>1360</v>
      </c>
      <c r="G40" s="120">
        <v>9</v>
      </c>
      <c r="H40" s="120" t="s">
        <v>1224</v>
      </c>
    </row>
    <row r="41" spans="1:8">
      <c r="A41" s="130">
        <v>36617</v>
      </c>
      <c r="B41" s="131" t="s">
        <v>225</v>
      </c>
      <c r="C41" s="132" t="s">
        <v>1343</v>
      </c>
      <c r="D41" s="133">
        <v>5.5555555555555556E-4</v>
      </c>
      <c r="E41" s="134">
        <f>D41*2160</f>
        <v>1.2</v>
      </c>
      <c r="F41" s="127">
        <v>11</v>
      </c>
      <c r="G41" s="120">
        <v>1</v>
      </c>
      <c r="H41" s="120" t="s">
        <v>1356</v>
      </c>
    </row>
    <row r="42" spans="1:8">
      <c r="A42" s="130">
        <v>36617</v>
      </c>
      <c r="B42" s="131" t="s">
        <v>225</v>
      </c>
      <c r="C42" s="132" t="s">
        <v>1343</v>
      </c>
      <c r="D42" s="133">
        <v>5.4050925925925924E-3</v>
      </c>
      <c r="E42" s="134">
        <f>D42*20.6</f>
        <v>0.11134490740740741</v>
      </c>
      <c r="F42" s="127" t="s">
        <v>1357</v>
      </c>
      <c r="G42" s="120">
        <v>1</v>
      </c>
      <c r="H42" s="120" t="s">
        <v>1351</v>
      </c>
    </row>
    <row r="43" spans="1:8">
      <c r="A43" s="130">
        <v>36617</v>
      </c>
      <c r="B43" s="131" t="s">
        <v>225</v>
      </c>
      <c r="C43" s="132" t="s">
        <v>1343</v>
      </c>
      <c r="D43" s="133">
        <v>3.4375E-3</v>
      </c>
      <c r="E43" s="134">
        <f>D43*20.6</f>
        <v>7.08125E-2</v>
      </c>
      <c r="F43" s="127" t="s">
        <v>1357</v>
      </c>
      <c r="G43" s="120">
        <v>1</v>
      </c>
      <c r="H43" s="120" t="s">
        <v>1351</v>
      </c>
    </row>
    <row r="44" spans="1:8">
      <c r="A44" s="130">
        <v>36617</v>
      </c>
      <c r="B44" s="131" t="s">
        <v>225</v>
      </c>
      <c r="C44" s="132" t="s">
        <v>1343</v>
      </c>
      <c r="D44" s="133">
        <v>1.736111111111111E-3</v>
      </c>
      <c r="E44" s="134">
        <f>D44*4464</f>
        <v>7.75</v>
      </c>
      <c r="F44" s="127" t="s">
        <v>1359</v>
      </c>
      <c r="G44" s="120">
        <v>3</v>
      </c>
      <c r="H44" s="120" t="s">
        <v>1224</v>
      </c>
    </row>
    <row r="45" spans="1:8">
      <c r="A45" s="130">
        <v>36617</v>
      </c>
      <c r="B45" s="131" t="s">
        <v>225</v>
      </c>
      <c r="C45" s="132" t="s">
        <v>1343</v>
      </c>
      <c r="D45" s="133">
        <v>8.5532407407407415E-3</v>
      </c>
      <c r="E45" s="134">
        <f>D45*4464</f>
        <v>38.181666666666672</v>
      </c>
      <c r="F45" s="127" t="s">
        <v>1360</v>
      </c>
      <c r="G45" s="120">
        <v>4</v>
      </c>
      <c r="H45" s="120" t="s">
        <v>1224</v>
      </c>
    </row>
    <row r="46" spans="1:8">
      <c r="A46" s="130">
        <v>36617</v>
      </c>
      <c r="B46" s="131" t="s">
        <v>225</v>
      </c>
      <c r="C46" s="132" t="s">
        <v>1343</v>
      </c>
      <c r="D46" s="133">
        <v>5.9143518518518521E-3</v>
      </c>
      <c r="E46" s="134">
        <f>D46*4464</f>
        <v>26.401666666666667</v>
      </c>
      <c r="F46" s="127" t="s">
        <v>1360</v>
      </c>
      <c r="G46" s="120">
        <v>5</v>
      </c>
      <c r="H46" s="120" t="s">
        <v>1224</v>
      </c>
    </row>
    <row r="47" spans="1:8">
      <c r="A47" s="130">
        <v>36617</v>
      </c>
      <c r="B47" s="131" t="s">
        <v>225</v>
      </c>
      <c r="C47" s="132" t="s">
        <v>1343</v>
      </c>
      <c r="D47" s="133">
        <v>2.673611111111111E-3</v>
      </c>
      <c r="E47" s="134">
        <f>D47*20.6</f>
        <v>5.507638888888889E-2</v>
      </c>
      <c r="F47" s="127" t="s">
        <v>1357</v>
      </c>
      <c r="G47" s="120">
        <v>6</v>
      </c>
      <c r="H47" s="120" t="s">
        <v>1351</v>
      </c>
    </row>
    <row r="48" spans="1:8">
      <c r="A48" s="130">
        <v>36617</v>
      </c>
      <c r="B48" s="131" t="s">
        <v>225</v>
      </c>
      <c r="C48" s="132" t="s">
        <v>1343</v>
      </c>
      <c r="D48" s="133">
        <v>2.6388888888888885E-3</v>
      </c>
      <c r="E48" s="134">
        <f>D48*20.6</f>
        <v>5.436111111111111E-2</v>
      </c>
      <c r="F48" s="127" t="s">
        <v>1358</v>
      </c>
      <c r="G48" s="120">
        <v>9</v>
      </c>
      <c r="H48" s="120" t="s">
        <v>1351</v>
      </c>
    </row>
    <row r="49" spans="1:8">
      <c r="A49" s="130">
        <v>36616</v>
      </c>
      <c r="B49" s="131" t="s">
        <v>224</v>
      </c>
      <c r="C49" s="132" t="s">
        <v>282</v>
      </c>
      <c r="D49" s="133">
        <v>8.2060185185185187E-3</v>
      </c>
      <c r="E49" s="134">
        <f>D49*20.6</f>
        <v>0.1690439814814815</v>
      </c>
      <c r="F49" s="127" t="s">
        <v>1362</v>
      </c>
      <c r="G49" s="120">
        <v>1</v>
      </c>
      <c r="H49" s="120" t="s">
        <v>1351</v>
      </c>
    </row>
    <row r="50" spans="1:8">
      <c r="A50" s="130">
        <v>36616</v>
      </c>
      <c r="B50" s="131" t="s">
        <v>224</v>
      </c>
      <c r="C50" s="132" t="s">
        <v>282</v>
      </c>
      <c r="D50" s="133">
        <v>6.0185185185185177E-3</v>
      </c>
      <c r="E50" s="134">
        <f>D50*20.6</f>
        <v>0.12398148148148147</v>
      </c>
      <c r="F50" s="127" t="s">
        <v>1358</v>
      </c>
      <c r="G50" s="120">
        <v>1</v>
      </c>
      <c r="H50" s="120" t="s">
        <v>1351</v>
      </c>
    </row>
    <row r="51" spans="1:8">
      <c r="A51" s="130">
        <v>36616</v>
      </c>
      <c r="B51" s="131" t="s">
        <v>224</v>
      </c>
      <c r="C51" s="132" t="s">
        <v>282</v>
      </c>
      <c r="D51" s="133">
        <v>1.8865740740740742E-3</v>
      </c>
      <c r="E51" s="134">
        <f>D51*20.6</f>
        <v>3.8863425925925933E-2</v>
      </c>
      <c r="F51" s="127" t="s">
        <v>1358</v>
      </c>
      <c r="G51" s="120">
        <v>2</v>
      </c>
      <c r="H51" s="120" t="s">
        <v>1351</v>
      </c>
    </row>
    <row r="52" spans="1:8">
      <c r="A52" s="130">
        <v>36616</v>
      </c>
      <c r="B52" s="131" t="s">
        <v>224</v>
      </c>
      <c r="C52" s="132" t="s">
        <v>282</v>
      </c>
      <c r="D52" s="133">
        <v>1.3425925925925925E-3</v>
      </c>
      <c r="E52" s="134">
        <f>D52*2160</f>
        <v>2.9</v>
      </c>
      <c r="F52" s="127">
        <v>11</v>
      </c>
      <c r="G52" s="120">
        <v>3</v>
      </c>
      <c r="H52" s="120" t="s">
        <v>1356</v>
      </c>
    </row>
    <row r="53" spans="1:8">
      <c r="A53" s="130">
        <v>36616</v>
      </c>
      <c r="B53" s="131" t="s">
        <v>224</v>
      </c>
      <c r="C53" s="132" t="s">
        <v>282</v>
      </c>
      <c r="D53" s="133">
        <v>2.8935185185185189E-4</v>
      </c>
      <c r="E53" s="134">
        <f>D53*2160</f>
        <v>0.62500000000000011</v>
      </c>
      <c r="F53" s="127">
        <v>11</v>
      </c>
      <c r="G53" s="120">
        <v>3</v>
      </c>
      <c r="H53" s="120" t="s">
        <v>1356</v>
      </c>
    </row>
    <row r="54" spans="1:8">
      <c r="A54" s="130">
        <v>36616</v>
      </c>
      <c r="B54" s="131" t="s">
        <v>224</v>
      </c>
      <c r="C54" s="132" t="s">
        <v>282</v>
      </c>
      <c r="D54" s="133">
        <v>5.9606481481481489E-3</v>
      </c>
      <c r="E54" s="134">
        <f>D54*4464</f>
        <v>26.608333333333338</v>
      </c>
      <c r="F54" s="127" t="s">
        <v>1360</v>
      </c>
      <c r="G54" s="120">
        <v>7</v>
      </c>
      <c r="H54" s="120" t="s">
        <v>1224</v>
      </c>
    </row>
    <row r="55" spans="1:8">
      <c r="A55" s="130">
        <v>36616</v>
      </c>
      <c r="B55" s="131" t="s">
        <v>224</v>
      </c>
      <c r="C55" s="132" t="s">
        <v>282</v>
      </c>
      <c r="D55" s="133">
        <v>9.5370370370370366E-3</v>
      </c>
      <c r="E55" s="134">
        <f>D55*20.6</f>
        <v>0.19646296296296298</v>
      </c>
      <c r="F55" s="127" t="s">
        <v>1357</v>
      </c>
      <c r="G55" s="120">
        <v>7</v>
      </c>
      <c r="H55" s="120" t="s">
        <v>1351</v>
      </c>
    </row>
    <row r="56" spans="1:8">
      <c r="A56" s="130">
        <v>36616</v>
      </c>
      <c r="B56" s="131" t="s">
        <v>224</v>
      </c>
      <c r="C56" s="132" t="s">
        <v>282</v>
      </c>
      <c r="D56" s="133">
        <v>4.5486111111111109E-3</v>
      </c>
      <c r="E56" s="134">
        <f>D56*4464</f>
        <v>20.305</v>
      </c>
      <c r="F56" s="127" t="s">
        <v>1360</v>
      </c>
      <c r="G56" s="120">
        <v>8</v>
      </c>
      <c r="H56" s="120" t="s">
        <v>1224</v>
      </c>
    </row>
    <row r="57" spans="1:8">
      <c r="A57" s="130">
        <v>36616</v>
      </c>
      <c r="B57" s="131" t="s">
        <v>224</v>
      </c>
      <c r="C57" s="132" t="s">
        <v>282</v>
      </c>
      <c r="D57" s="133">
        <v>1.0532407407407407E-3</v>
      </c>
      <c r="E57" s="134">
        <f>D57*20.6</f>
        <v>2.1696759259259259E-2</v>
      </c>
      <c r="F57" s="127" t="s">
        <v>1357</v>
      </c>
      <c r="G57" s="120">
        <v>8</v>
      </c>
      <c r="H57" s="120" t="s">
        <v>1351</v>
      </c>
    </row>
    <row r="58" spans="1:8">
      <c r="A58" s="130">
        <v>36616</v>
      </c>
      <c r="B58" s="131" t="s">
        <v>224</v>
      </c>
      <c r="C58" s="132" t="s">
        <v>282</v>
      </c>
      <c r="D58" s="133">
        <v>8.7615740740740744E-3</v>
      </c>
      <c r="E58" s="134">
        <f>D58*20.6</f>
        <v>0.18048842592592595</v>
      </c>
      <c r="F58" s="127" t="s">
        <v>1361</v>
      </c>
      <c r="G58" s="120">
        <v>9</v>
      </c>
      <c r="H58" s="120" t="s">
        <v>1351</v>
      </c>
    </row>
    <row r="59" spans="1:8">
      <c r="E59" s="134"/>
    </row>
  </sheetData>
  <mergeCells count="1">
    <mergeCell ref="A1:H1"/>
  </mergeCells>
  <pageMargins left="0.78740157499999996" right="0.78740157499999996" top="0.984251969" bottom="0.984251969" header="0.4921259845" footer="0.4921259845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5"/>
  <sheetViews>
    <sheetView topLeftCell="K1" workbookViewId="0">
      <selection activeCell="S22" sqref="S22"/>
    </sheetView>
  </sheetViews>
  <sheetFormatPr baseColWidth="10" defaultRowHeight="12.75"/>
  <cols>
    <col min="9" max="9" width="15" customWidth="1"/>
    <col min="19" max="19" width="21.140625" bestFit="1" customWidth="1"/>
    <col min="20" max="20" width="19.7109375" customWidth="1"/>
    <col min="21" max="22" width="22" customWidth="1"/>
    <col min="23" max="23" width="7.85546875" customWidth="1"/>
    <col min="24" max="24" width="25" customWidth="1"/>
    <col min="25" max="25" width="27.28515625" customWidth="1"/>
    <col min="26" max="26" width="25" customWidth="1"/>
    <col min="27" max="27" width="25.85546875" customWidth="1"/>
    <col min="28" max="28" width="19.7109375" customWidth="1"/>
    <col min="29" max="29" width="20.5703125" customWidth="1"/>
    <col min="30" max="30" width="19.7109375" customWidth="1"/>
    <col min="31" max="31" width="20.5703125" customWidth="1"/>
    <col min="32" max="32" width="19.7109375" customWidth="1"/>
    <col min="33" max="33" width="20.5703125" customWidth="1"/>
    <col min="34" max="34" width="19.7109375" customWidth="1"/>
    <col min="35" max="35" width="20.5703125" customWidth="1"/>
    <col min="36" max="36" width="19.7109375" customWidth="1"/>
    <col min="37" max="37" width="20.5703125" customWidth="1"/>
    <col min="38" max="38" width="19.7109375" customWidth="1"/>
    <col min="39" max="39" width="20.5703125" customWidth="1"/>
    <col min="40" max="40" width="19.7109375" customWidth="1"/>
    <col min="41" max="41" width="20.5703125" customWidth="1"/>
    <col min="42" max="42" width="19.7109375" customWidth="1"/>
    <col min="43" max="43" width="20.5703125" customWidth="1"/>
    <col min="44" max="44" width="19.7109375" customWidth="1"/>
    <col min="45" max="45" width="20.5703125" customWidth="1"/>
    <col min="46" max="46" width="19.7109375" customWidth="1"/>
    <col min="47" max="47" width="20.5703125" customWidth="1"/>
    <col min="48" max="48" width="19.7109375" customWidth="1"/>
    <col min="49" max="49" width="20.5703125" customWidth="1"/>
    <col min="50" max="50" width="19.7109375" customWidth="1"/>
    <col min="51" max="51" width="20.5703125" customWidth="1"/>
    <col min="52" max="52" width="19.7109375" customWidth="1"/>
    <col min="53" max="53" width="20.5703125" customWidth="1"/>
    <col min="54" max="54" width="19.7109375" customWidth="1"/>
    <col min="55" max="55" width="20.5703125" customWidth="1"/>
    <col min="56" max="56" width="19.7109375" customWidth="1"/>
    <col min="57" max="57" width="20.5703125" customWidth="1"/>
    <col min="58" max="58" width="19.7109375" customWidth="1"/>
    <col min="59" max="59" width="20.5703125" customWidth="1"/>
    <col min="60" max="60" width="19.7109375" customWidth="1"/>
    <col min="61" max="61" width="20.5703125" customWidth="1"/>
    <col min="62" max="62" width="19.7109375" customWidth="1"/>
    <col min="63" max="63" width="20.5703125" customWidth="1"/>
    <col min="64" max="64" width="19.7109375" customWidth="1"/>
    <col min="65" max="65" width="20.5703125" customWidth="1"/>
    <col min="66" max="66" width="19.7109375" customWidth="1"/>
    <col min="67" max="67" width="20.5703125" customWidth="1"/>
    <col min="68" max="68" width="19.7109375" customWidth="1"/>
    <col min="69" max="69" width="20.5703125" customWidth="1"/>
    <col min="70" max="70" width="19.7109375" customWidth="1"/>
    <col min="71" max="71" width="20.5703125" customWidth="1"/>
    <col min="72" max="72" width="19.7109375" customWidth="1"/>
    <col min="73" max="73" width="20.5703125" customWidth="1"/>
    <col min="74" max="74" width="19.7109375" customWidth="1"/>
    <col min="75" max="75" width="20.5703125" customWidth="1"/>
    <col min="76" max="76" width="19.7109375" customWidth="1"/>
    <col min="77" max="77" width="20.5703125" customWidth="1"/>
    <col min="78" max="78" width="19.7109375" customWidth="1"/>
    <col min="79" max="79" width="20.5703125" customWidth="1"/>
    <col min="80" max="80" width="19.7109375" customWidth="1"/>
    <col min="81" max="81" width="20.5703125" customWidth="1"/>
    <col min="82" max="82" width="19.7109375" customWidth="1"/>
    <col min="83" max="83" width="20.5703125" customWidth="1"/>
    <col min="84" max="84" width="19.7109375" customWidth="1"/>
    <col min="85" max="85" width="20.5703125" customWidth="1"/>
    <col min="86" max="86" width="19.7109375" customWidth="1"/>
    <col min="87" max="87" width="20.5703125" customWidth="1"/>
    <col min="88" max="88" width="19.7109375" customWidth="1"/>
    <col min="89" max="89" width="20.5703125" customWidth="1"/>
    <col min="90" max="90" width="19.7109375" customWidth="1"/>
    <col min="91" max="91" width="20.5703125" customWidth="1"/>
    <col min="92" max="92" width="19.7109375" customWidth="1"/>
    <col min="93" max="93" width="20.5703125" customWidth="1"/>
    <col min="94" max="94" width="19.7109375" customWidth="1"/>
    <col min="95" max="95" width="20.5703125" customWidth="1"/>
    <col min="96" max="96" width="19.7109375" customWidth="1"/>
    <col min="97" max="97" width="20.5703125" customWidth="1"/>
    <col min="98" max="98" width="19.7109375" customWidth="1"/>
    <col min="99" max="99" width="20.5703125" customWidth="1"/>
    <col min="100" max="100" width="19.7109375" customWidth="1"/>
    <col min="101" max="101" width="20.5703125" customWidth="1"/>
    <col min="102" max="102" width="19.7109375" customWidth="1"/>
    <col min="103" max="103" width="20.5703125" customWidth="1"/>
    <col min="104" max="104" width="26.85546875" customWidth="1"/>
    <col min="105" max="105" width="27.7109375" customWidth="1"/>
    <col min="106" max="106" width="19.7109375" bestFit="1" customWidth="1"/>
    <col min="107" max="107" width="20.5703125" customWidth="1"/>
    <col min="108" max="108" width="19.7109375" bestFit="1" customWidth="1"/>
    <col min="109" max="109" width="20.5703125" customWidth="1"/>
    <col min="110" max="110" width="19.7109375" bestFit="1" customWidth="1"/>
    <col min="111" max="111" width="20.5703125" customWidth="1"/>
    <col min="112" max="112" width="19.7109375" bestFit="1" customWidth="1"/>
    <col min="113" max="113" width="20.5703125" customWidth="1"/>
    <col min="114" max="114" width="19.7109375" bestFit="1" customWidth="1"/>
    <col min="115" max="115" width="20.5703125" customWidth="1"/>
    <col min="116" max="116" width="19.7109375" bestFit="1" customWidth="1"/>
    <col min="117" max="117" width="20.5703125" customWidth="1"/>
    <col min="118" max="118" width="19.7109375" bestFit="1" customWidth="1"/>
    <col min="119" max="119" width="20.5703125" customWidth="1"/>
    <col min="120" max="120" width="19.7109375" bestFit="1" customWidth="1"/>
    <col min="121" max="121" width="20.5703125" customWidth="1"/>
    <col min="122" max="122" width="19.7109375" bestFit="1" customWidth="1"/>
    <col min="123" max="123" width="20.5703125" customWidth="1"/>
    <col min="124" max="124" width="19.7109375" bestFit="1" customWidth="1"/>
    <col min="125" max="125" width="20.5703125" customWidth="1"/>
    <col min="126" max="126" width="19.7109375" bestFit="1" customWidth="1"/>
    <col min="127" max="127" width="20.5703125" customWidth="1"/>
    <col min="128" max="128" width="19.7109375" bestFit="1" customWidth="1"/>
    <col min="129" max="129" width="20.5703125" customWidth="1"/>
    <col min="130" max="130" width="19.7109375" bestFit="1" customWidth="1"/>
    <col min="131" max="131" width="20.5703125" customWidth="1"/>
    <col min="132" max="132" width="19.7109375" bestFit="1" customWidth="1"/>
    <col min="133" max="133" width="20.5703125" customWidth="1"/>
    <col min="134" max="134" width="19.7109375" bestFit="1" customWidth="1"/>
    <col min="135" max="135" width="20.5703125" customWidth="1"/>
    <col min="136" max="136" width="19.7109375" bestFit="1" customWidth="1"/>
    <col min="137" max="137" width="20.5703125" customWidth="1"/>
    <col min="138" max="138" width="19.7109375" bestFit="1" customWidth="1"/>
    <col min="139" max="139" width="20.5703125" customWidth="1"/>
    <col min="140" max="140" width="19.7109375" bestFit="1" customWidth="1"/>
    <col min="141" max="141" width="20.5703125" customWidth="1"/>
    <col min="142" max="142" width="19.7109375" bestFit="1" customWidth="1"/>
    <col min="143" max="143" width="20.5703125" customWidth="1"/>
    <col min="144" max="144" width="19.7109375" bestFit="1" customWidth="1"/>
    <col min="145" max="145" width="20.5703125" customWidth="1"/>
    <col min="146" max="146" width="19.7109375" bestFit="1" customWidth="1"/>
    <col min="147" max="147" width="20.5703125" customWidth="1"/>
    <col min="148" max="148" width="19.7109375" bestFit="1" customWidth="1"/>
    <col min="149" max="149" width="20.5703125" customWidth="1"/>
    <col min="150" max="150" width="19.7109375" bestFit="1" customWidth="1"/>
    <col min="151" max="151" width="20.5703125" customWidth="1"/>
    <col min="152" max="152" width="19.7109375" bestFit="1" customWidth="1"/>
    <col min="153" max="153" width="20.5703125" customWidth="1"/>
    <col min="154" max="154" width="19.7109375" bestFit="1" customWidth="1"/>
    <col min="155" max="155" width="20.5703125" customWidth="1"/>
    <col min="156" max="156" width="19.7109375" bestFit="1" customWidth="1"/>
    <col min="157" max="157" width="20.5703125" customWidth="1"/>
    <col min="158" max="158" width="19.7109375" bestFit="1" customWidth="1"/>
    <col min="159" max="159" width="20.5703125" customWidth="1"/>
    <col min="160" max="160" width="19.7109375" bestFit="1" customWidth="1"/>
    <col min="161" max="161" width="20.5703125" customWidth="1"/>
    <col min="162" max="162" width="19.7109375" bestFit="1" customWidth="1"/>
    <col min="163" max="163" width="20.5703125" customWidth="1"/>
    <col min="164" max="164" width="19.7109375" bestFit="1" customWidth="1"/>
    <col min="165" max="165" width="20.5703125" customWidth="1"/>
    <col min="166" max="166" width="19.7109375" bestFit="1" customWidth="1"/>
    <col min="167" max="167" width="20.5703125" customWidth="1"/>
    <col min="168" max="168" width="19.7109375" bestFit="1" customWidth="1"/>
    <col min="169" max="169" width="20.5703125" customWidth="1"/>
    <col min="170" max="170" width="19.7109375" bestFit="1" customWidth="1"/>
    <col min="171" max="171" width="20.5703125" customWidth="1"/>
    <col min="172" max="172" width="19.7109375" bestFit="1" customWidth="1"/>
    <col min="173" max="173" width="20.5703125" customWidth="1"/>
    <col min="174" max="174" width="19.7109375" bestFit="1" customWidth="1"/>
    <col min="175" max="175" width="20.5703125" customWidth="1"/>
    <col min="176" max="176" width="19.7109375" bestFit="1" customWidth="1"/>
    <col min="177" max="177" width="20.5703125" customWidth="1"/>
    <col min="178" max="178" width="19.7109375" bestFit="1" customWidth="1"/>
    <col min="179" max="179" width="20.5703125" customWidth="1"/>
    <col min="180" max="180" width="19.7109375" bestFit="1" customWidth="1"/>
    <col min="181" max="181" width="20.5703125" customWidth="1"/>
    <col min="182" max="182" width="19.7109375" bestFit="1" customWidth="1"/>
    <col min="183" max="183" width="20.5703125" customWidth="1"/>
    <col min="184" max="184" width="27.42578125" bestFit="1" customWidth="1"/>
    <col min="185" max="185" width="28.28515625" customWidth="1"/>
    <col min="186" max="186" width="19.7109375" bestFit="1" customWidth="1"/>
    <col min="187" max="187" width="20.5703125" customWidth="1"/>
    <col min="188" max="188" width="25.42578125" bestFit="1" customWidth="1"/>
    <col min="189" max="189" width="26.42578125" customWidth="1"/>
    <col min="190" max="190" width="25" bestFit="1" customWidth="1"/>
    <col min="191" max="191" width="25.85546875" customWidth="1"/>
  </cols>
  <sheetData>
    <row r="1" spans="1:21">
      <c r="A1" s="511" t="s">
        <v>1895</v>
      </c>
      <c r="B1" s="511" t="s">
        <v>1894</v>
      </c>
      <c r="C1" s="511" t="s">
        <v>1893</v>
      </c>
      <c r="D1" s="511" t="s">
        <v>1892</v>
      </c>
      <c r="E1" s="511" t="s">
        <v>1891</v>
      </c>
      <c r="F1" s="511" t="s">
        <v>1890</v>
      </c>
      <c r="G1" s="513" t="s">
        <v>1889</v>
      </c>
      <c r="H1" s="511" t="s">
        <v>1888</v>
      </c>
      <c r="I1" s="512" t="s">
        <v>1887</v>
      </c>
      <c r="J1" s="511" t="s">
        <v>2352</v>
      </c>
    </row>
    <row r="2" spans="1:21">
      <c r="A2" s="507" t="s">
        <v>1885</v>
      </c>
      <c r="B2" s="507" t="s">
        <v>1445</v>
      </c>
      <c r="C2" s="507">
        <v>3091</v>
      </c>
      <c r="D2" s="507" t="s">
        <v>1390</v>
      </c>
      <c r="E2" s="507" t="s">
        <v>1376</v>
      </c>
      <c r="F2" s="507" t="s">
        <v>1596</v>
      </c>
      <c r="G2" s="509">
        <v>2257.4</v>
      </c>
      <c r="H2" s="507" t="s">
        <v>1370</v>
      </c>
      <c r="I2" s="508">
        <v>19661</v>
      </c>
      <c r="J2" s="507">
        <v>62</v>
      </c>
      <c r="S2" s="385" t="s">
        <v>2273</v>
      </c>
      <c r="T2" s="457" t="s">
        <v>2283</v>
      </c>
      <c r="U2" s="457" t="s">
        <v>2353</v>
      </c>
    </row>
    <row r="3" spans="1:21">
      <c r="A3" s="507" t="s">
        <v>1884</v>
      </c>
      <c r="B3" s="507" t="s">
        <v>1502</v>
      </c>
      <c r="C3" s="507">
        <v>3186</v>
      </c>
      <c r="D3" s="507" t="s">
        <v>1377</v>
      </c>
      <c r="E3" s="507" t="s">
        <v>1376</v>
      </c>
      <c r="F3" s="507" t="s">
        <v>1480</v>
      </c>
      <c r="G3" s="509">
        <v>2746.46</v>
      </c>
      <c r="H3" s="507" t="s">
        <v>1364</v>
      </c>
      <c r="I3" s="508">
        <v>27344</v>
      </c>
      <c r="J3" s="507">
        <v>41</v>
      </c>
      <c r="S3" s="158" t="s">
        <v>584</v>
      </c>
      <c r="T3" s="11">
        <v>3</v>
      </c>
      <c r="U3" s="172">
        <v>2716.39</v>
      </c>
    </row>
    <row r="4" spans="1:21">
      <c r="A4" s="507" t="s">
        <v>1883</v>
      </c>
      <c r="B4" s="507" t="s">
        <v>1450</v>
      </c>
      <c r="C4" s="507">
        <v>3055</v>
      </c>
      <c r="D4" s="507" t="s">
        <v>1381</v>
      </c>
      <c r="E4" s="507" t="s">
        <v>1376</v>
      </c>
      <c r="F4" s="507" t="s">
        <v>1440</v>
      </c>
      <c r="G4" s="509">
        <v>2982.68</v>
      </c>
      <c r="H4" s="507" t="s">
        <v>1364</v>
      </c>
      <c r="I4" s="508">
        <v>23361</v>
      </c>
      <c r="J4" s="507">
        <v>51</v>
      </c>
      <c r="S4" s="514" t="s">
        <v>1370</v>
      </c>
      <c r="T4" s="11">
        <v>1</v>
      </c>
      <c r="U4" s="172">
        <v>2058.9699999999998</v>
      </c>
    </row>
    <row r="5" spans="1:21">
      <c r="A5" s="507" t="s">
        <v>1882</v>
      </c>
      <c r="B5" s="507" t="s">
        <v>1671</v>
      </c>
      <c r="C5" s="507">
        <v>3033</v>
      </c>
      <c r="D5" s="507" t="s">
        <v>1367</v>
      </c>
      <c r="E5" s="507" t="s">
        <v>361</v>
      </c>
      <c r="F5" s="507" t="s">
        <v>1555</v>
      </c>
      <c r="G5" s="509">
        <v>926.67</v>
      </c>
      <c r="H5" s="507" t="s">
        <v>1370</v>
      </c>
      <c r="I5" s="508">
        <v>27843</v>
      </c>
      <c r="J5" s="507">
        <v>39</v>
      </c>
      <c r="S5" s="514" t="s">
        <v>1364</v>
      </c>
      <c r="T5" s="11">
        <v>2</v>
      </c>
      <c r="U5" s="172">
        <v>3045.1</v>
      </c>
    </row>
    <row r="6" spans="1:21">
      <c r="A6" s="507" t="s">
        <v>1881</v>
      </c>
      <c r="B6" s="507" t="s">
        <v>1685</v>
      </c>
      <c r="C6" s="507">
        <v>3408</v>
      </c>
      <c r="D6" s="507" t="s">
        <v>1390</v>
      </c>
      <c r="E6" s="507" t="s">
        <v>1376</v>
      </c>
      <c r="F6" s="507" t="s">
        <v>1525</v>
      </c>
      <c r="G6" s="509">
        <v>1325.97</v>
      </c>
      <c r="H6" s="507" t="s">
        <v>1364</v>
      </c>
      <c r="I6" s="508">
        <v>27041</v>
      </c>
      <c r="J6" s="507">
        <v>41</v>
      </c>
      <c r="S6" s="158" t="s">
        <v>1366</v>
      </c>
      <c r="T6" s="11">
        <v>164</v>
      </c>
      <c r="U6" s="172">
        <v>2234.1907317073174</v>
      </c>
    </row>
    <row r="7" spans="1:21">
      <c r="A7" s="507" t="s">
        <v>1880</v>
      </c>
      <c r="B7" s="507" t="s">
        <v>1879</v>
      </c>
      <c r="C7" s="507">
        <v>3098</v>
      </c>
      <c r="D7" s="507" t="s">
        <v>1377</v>
      </c>
      <c r="E7" s="507" t="s">
        <v>1376</v>
      </c>
      <c r="F7" s="507" t="s">
        <v>1485</v>
      </c>
      <c r="G7" s="509">
        <v>5646.65</v>
      </c>
      <c r="H7" s="507" t="s">
        <v>1364</v>
      </c>
      <c r="I7" s="508">
        <v>18191</v>
      </c>
      <c r="J7" s="507">
        <v>66</v>
      </c>
      <c r="S7" s="514" t="s">
        <v>1370</v>
      </c>
      <c r="T7" s="11">
        <v>104</v>
      </c>
      <c r="U7" s="172">
        <v>2180.0409615384615</v>
      </c>
    </row>
    <row r="8" spans="1:21">
      <c r="A8" s="507" t="s">
        <v>1877</v>
      </c>
      <c r="B8" s="507" t="s">
        <v>1495</v>
      </c>
      <c r="C8" s="507">
        <v>3421</v>
      </c>
      <c r="D8" s="507" t="s">
        <v>1437</v>
      </c>
      <c r="E8" s="507" t="s">
        <v>1333</v>
      </c>
      <c r="F8" s="507" t="s">
        <v>1485</v>
      </c>
      <c r="G8" s="509">
        <v>2808.82</v>
      </c>
      <c r="H8" s="507" t="s">
        <v>1370</v>
      </c>
      <c r="I8" s="508">
        <v>22786</v>
      </c>
      <c r="J8" s="507">
        <v>53</v>
      </c>
      <c r="S8" s="514" t="s">
        <v>1364</v>
      </c>
      <c r="T8" s="11">
        <v>60</v>
      </c>
      <c r="U8" s="172">
        <v>2328.0503333333331</v>
      </c>
    </row>
    <row r="9" spans="1:21">
      <c r="A9" s="507" t="s">
        <v>1877</v>
      </c>
      <c r="B9" s="507" t="s">
        <v>1878</v>
      </c>
      <c r="C9" s="507">
        <v>3766</v>
      </c>
      <c r="D9" s="507" t="s">
        <v>1367</v>
      </c>
      <c r="E9" s="507" t="s">
        <v>1366</v>
      </c>
      <c r="F9" s="507" t="s">
        <v>1396</v>
      </c>
      <c r="G9" s="509">
        <v>2051.91</v>
      </c>
      <c r="H9" s="507" t="s">
        <v>1364</v>
      </c>
      <c r="I9" s="508">
        <v>21569</v>
      </c>
      <c r="J9" s="507">
        <v>56</v>
      </c>
      <c r="S9" s="158" t="s">
        <v>1376</v>
      </c>
      <c r="T9" s="11">
        <v>104</v>
      </c>
      <c r="U9" s="172">
        <v>2335.2987499999999</v>
      </c>
    </row>
    <row r="10" spans="1:21">
      <c r="A10" s="507" t="s">
        <v>1877</v>
      </c>
      <c r="B10" s="507" t="s">
        <v>1876</v>
      </c>
      <c r="C10" s="507">
        <v>3132</v>
      </c>
      <c r="D10" s="507" t="s">
        <v>1367</v>
      </c>
      <c r="E10" s="507" t="s">
        <v>1366</v>
      </c>
      <c r="F10" s="507" t="s">
        <v>1413</v>
      </c>
      <c r="G10" s="509">
        <v>4417.57</v>
      </c>
      <c r="H10" s="507" t="s">
        <v>1364</v>
      </c>
      <c r="I10" s="508">
        <v>17526</v>
      </c>
      <c r="J10" s="507">
        <v>67</v>
      </c>
      <c r="S10" s="514" t="s">
        <v>1370</v>
      </c>
      <c r="T10" s="11">
        <v>68</v>
      </c>
      <c r="U10" s="172">
        <v>2192.9336764705895</v>
      </c>
    </row>
    <row r="11" spans="1:21">
      <c r="A11" s="507" t="s">
        <v>1875</v>
      </c>
      <c r="B11" s="507" t="s">
        <v>1673</v>
      </c>
      <c r="C11" s="507">
        <v>3419</v>
      </c>
      <c r="D11" s="507" t="s">
        <v>1372</v>
      </c>
      <c r="E11" s="507" t="s">
        <v>1366</v>
      </c>
      <c r="F11" s="507" t="s">
        <v>1469</v>
      </c>
      <c r="G11" s="509">
        <v>2990.65</v>
      </c>
      <c r="H11" s="507" t="s">
        <v>1364</v>
      </c>
      <c r="I11" s="508">
        <v>21447</v>
      </c>
      <c r="J11" s="507">
        <v>57</v>
      </c>
      <c r="S11" s="514" t="s">
        <v>1364</v>
      </c>
      <c r="T11" s="11">
        <v>36</v>
      </c>
      <c r="U11" s="172">
        <v>2604.2105555555554</v>
      </c>
    </row>
    <row r="12" spans="1:21">
      <c r="A12" s="507" t="s">
        <v>1874</v>
      </c>
      <c r="B12" s="507" t="s">
        <v>1873</v>
      </c>
      <c r="C12" s="507">
        <v>3127</v>
      </c>
      <c r="D12" s="507" t="s">
        <v>1390</v>
      </c>
      <c r="E12" s="507" t="s">
        <v>361</v>
      </c>
      <c r="F12" s="507" t="s">
        <v>1413</v>
      </c>
      <c r="G12" s="509">
        <v>3342.41</v>
      </c>
      <c r="H12" s="507" t="s">
        <v>1370</v>
      </c>
      <c r="I12" s="508">
        <v>22383</v>
      </c>
      <c r="J12" s="507">
        <v>54</v>
      </c>
      <c r="S12" s="158" t="s">
        <v>1333</v>
      </c>
      <c r="T12" s="11">
        <v>12</v>
      </c>
      <c r="U12" s="172">
        <v>2578.4058333333332</v>
      </c>
    </row>
    <row r="13" spans="1:21">
      <c r="A13" s="507" t="s">
        <v>1872</v>
      </c>
      <c r="B13" s="507" t="s">
        <v>1871</v>
      </c>
      <c r="C13" s="507">
        <v>3060</v>
      </c>
      <c r="D13" s="507" t="s">
        <v>1386</v>
      </c>
      <c r="E13" s="507" t="s">
        <v>1376</v>
      </c>
      <c r="F13" s="507" t="s">
        <v>1476</v>
      </c>
      <c r="G13" s="509">
        <v>1767.37</v>
      </c>
      <c r="H13" s="507" t="s">
        <v>1370</v>
      </c>
      <c r="I13" s="508">
        <v>21937</v>
      </c>
      <c r="J13" s="507">
        <v>55</v>
      </c>
      <c r="S13" s="514" t="s">
        <v>1370</v>
      </c>
      <c r="T13" s="11">
        <v>5</v>
      </c>
      <c r="U13" s="172">
        <v>2483.114</v>
      </c>
    </row>
    <row r="14" spans="1:21">
      <c r="A14" s="507" t="s">
        <v>1870</v>
      </c>
      <c r="B14" s="507" t="s">
        <v>1749</v>
      </c>
      <c r="C14" s="507">
        <v>3147</v>
      </c>
      <c r="D14" s="507" t="s">
        <v>1367</v>
      </c>
      <c r="E14" s="507" t="s">
        <v>361</v>
      </c>
      <c r="F14" s="507" t="s">
        <v>1400</v>
      </c>
      <c r="G14" s="509">
        <v>3114.45</v>
      </c>
      <c r="H14" s="507" t="s">
        <v>1370</v>
      </c>
      <c r="I14" s="508">
        <v>21570</v>
      </c>
      <c r="J14" s="507">
        <v>56</v>
      </c>
      <c r="S14" s="514" t="s">
        <v>1364</v>
      </c>
      <c r="T14" s="11">
        <v>7</v>
      </c>
      <c r="U14" s="172">
        <v>2646.4714285714285</v>
      </c>
    </row>
    <row r="15" spans="1:21">
      <c r="A15" s="507" t="s">
        <v>1869</v>
      </c>
      <c r="B15" s="507" t="s">
        <v>1808</v>
      </c>
      <c r="C15" s="507">
        <v>3795</v>
      </c>
      <c r="D15" s="507" t="s">
        <v>1377</v>
      </c>
      <c r="E15" s="507" t="s">
        <v>1376</v>
      </c>
      <c r="F15" s="507" t="s">
        <v>1591</v>
      </c>
      <c r="G15" s="509">
        <v>1187.42</v>
      </c>
      <c r="H15" s="507" t="s">
        <v>1370</v>
      </c>
      <c r="I15" s="508">
        <v>21883</v>
      </c>
      <c r="J15" s="507">
        <v>55</v>
      </c>
      <c r="S15" s="158" t="s">
        <v>2218</v>
      </c>
      <c r="T15" s="11">
        <v>283</v>
      </c>
      <c r="U15" s="172">
        <v>2291.0543816254417</v>
      </c>
    </row>
    <row r="16" spans="1:21">
      <c r="A16" s="507" t="s">
        <v>1868</v>
      </c>
      <c r="B16" s="507" t="s">
        <v>1867</v>
      </c>
      <c r="C16" s="507">
        <v>3725</v>
      </c>
      <c r="D16" s="507" t="s">
        <v>1548</v>
      </c>
      <c r="E16" s="507" t="s">
        <v>361</v>
      </c>
      <c r="F16" s="507" t="s">
        <v>1596</v>
      </c>
      <c r="G16" s="509">
        <v>2362.52</v>
      </c>
      <c r="H16" s="507" t="s">
        <v>1370</v>
      </c>
      <c r="I16" s="508">
        <v>17463</v>
      </c>
      <c r="J16" s="507">
        <v>68</v>
      </c>
    </row>
    <row r="17" spans="1:10">
      <c r="A17" s="507" t="s">
        <v>1866</v>
      </c>
      <c r="B17" s="507" t="s">
        <v>1387</v>
      </c>
      <c r="C17" s="507">
        <v>3070</v>
      </c>
      <c r="D17" s="507" t="s">
        <v>1386</v>
      </c>
      <c r="E17" s="507" t="s">
        <v>1376</v>
      </c>
      <c r="F17" s="507" t="s">
        <v>1396</v>
      </c>
      <c r="G17" s="509">
        <v>1624.94</v>
      </c>
      <c r="H17" s="507" t="s">
        <v>1370</v>
      </c>
      <c r="I17" s="508">
        <v>24627</v>
      </c>
      <c r="J17" s="507">
        <v>48</v>
      </c>
    </row>
    <row r="18" spans="1:10">
      <c r="A18" s="507" t="s">
        <v>1865</v>
      </c>
      <c r="B18" s="507" t="s">
        <v>1864</v>
      </c>
      <c r="C18" s="507">
        <v>3280</v>
      </c>
      <c r="D18" s="507" t="s">
        <v>1372</v>
      </c>
      <c r="E18" s="507" t="s">
        <v>361</v>
      </c>
      <c r="F18" s="507" t="s">
        <v>1689</v>
      </c>
      <c r="G18" s="509">
        <v>1586.58</v>
      </c>
      <c r="H18" s="507" t="s">
        <v>1370</v>
      </c>
      <c r="I18" s="508">
        <v>31073</v>
      </c>
      <c r="J18" s="507">
        <v>30</v>
      </c>
    </row>
    <row r="19" spans="1:10">
      <c r="A19" s="507" t="s">
        <v>1863</v>
      </c>
      <c r="B19" s="507" t="s">
        <v>1533</v>
      </c>
      <c r="C19" s="507">
        <v>3090</v>
      </c>
      <c r="D19" s="507" t="s">
        <v>1437</v>
      </c>
      <c r="E19" s="507" t="s">
        <v>1333</v>
      </c>
      <c r="F19" s="507" t="s">
        <v>1511</v>
      </c>
      <c r="G19" s="509">
        <v>2271.34</v>
      </c>
      <c r="H19" s="507" t="s">
        <v>1364</v>
      </c>
      <c r="I19" s="508">
        <v>23411</v>
      </c>
      <c r="J19" s="507">
        <v>51</v>
      </c>
    </row>
    <row r="20" spans="1:10">
      <c r="A20" s="507" t="s">
        <v>1862</v>
      </c>
      <c r="B20" s="507" t="s">
        <v>1663</v>
      </c>
      <c r="C20" s="507">
        <v>3880</v>
      </c>
      <c r="D20" s="507" t="s">
        <v>1390</v>
      </c>
      <c r="E20" s="507" t="s">
        <v>1376</v>
      </c>
      <c r="F20" s="507" t="s">
        <v>1539</v>
      </c>
      <c r="G20" s="509">
        <v>3018.26</v>
      </c>
      <c r="H20" s="507" t="s">
        <v>1370</v>
      </c>
      <c r="I20" s="508">
        <v>24566</v>
      </c>
      <c r="J20" s="507">
        <v>48</v>
      </c>
    </row>
    <row r="21" spans="1:10">
      <c r="A21" s="507" t="s">
        <v>1862</v>
      </c>
      <c r="B21" s="507" t="s">
        <v>1652</v>
      </c>
      <c r="C21" s="507">
        <v>3632</v>
      </c>
      <c r="D21" s="507" t="s">
        <v>1372</v>
      </c>
      <c r="E21" s="507" t="s">
        <v>361</v>
      </c>
      <c r="F21" s="507" t="s">
        <v>1861</v>
      </c>
      <c r="G21" s="509">
        <v>3092.88</v>
      </c>
      <c r="H21" s="507" t="s">
        <v>1370</v>
      </c>
      <c r="I21" s="508">
        <v>21895</v>
      </c>
      <c r="J21" s="507">
        <v>55</v>
      </c>
    </row>
    <row r="22" spans="1:10">
      <c r="A22" s="507" t="s">
        <v>1860</v>
      </c>
      <c r="B22" s="507" t="s">
        <v>1782</v>
      </c>
      <c r="C22" s="507">
        <v>3541</v>
      </c>
      <c r="D22" s="507" t="s">
        <v>1447</v>
      </c>
      <c r="E22" s="507" t="s">
        <v>1366</v>
      </c>
      <c r="F22" s="507" t="s">
        <v>1478</v>
      </c>
      <c r="G22" s="509">
        <v>1541.11</v>
      </c>
      <c r="H22" s="507" t="s">
        <v>1364</v>
      </c>
      <c r="I22" s="508">
        <v>28584</v>
      </c>
      <c r="J22" s="507">
        <v>37</v>
      </c>
    </row>
    <row r="23" spans="1:10">
      <c r="A23" s="507" t="s">
        <v>1859</v>
      </c>
      <c r="B23" s="507" t="s">
        <v>1549</v>
      </c>
      <c r="C23" s="507">
        <v>3595</v>
      </c>
      <c r="D23" s="507" t="s">
        <v>1447</v>
      </c>
      <c r="E23" s="507" t="s">
        <v>1366</v>
      </c>
      <c r="F23" s="507" t="s">
        <v>1516</v>
      </c>
      <c r="G23" s="509">
        <v>1275.6400000000001</v>
      </c>
      <c r="H23" s="507" t="s">
        <v>1370</v>
      </c>
      <c r="I23" s="508">
        <v>26276</v>
      </c>
      <c r="J23" s="507">
        <v>43</v>
      </c>
    </row>
    <row r="24" spans="1:10">
      <c r="A24" s="507" t="s">
        <v>1858</v>
      </c>
      <c r="B24" s="507" t="s">
        <v>1685</v>
      </c>
      <c r="C24" s="507">
        <v>3008</v>
      </c>
      <c r="D24" s="507" t="s">
        <v>1548</v>
      </c>
      <c r="E24" s="507" t="s">
        <v>1366</v>
      </c>
      <c r="F24" s="507" t="s">
        <v>1504</v>
      </c>
      <c r="G24" s="509">
        <v>1580.22</v>
      </c>
      <c r="H24" s="507" t="s">
        <v>1364</v>
      </c>
      <c r="I24" s="508">
        <v>28734</v>
      </c>
      <c r="J24" s="507">
        <v>37</v>
      </c>
    </row>
    <row r="25" spans="1:10">
      <c r="A25" s="507" t="s">
        <v>1857</v>
      </c>
      <c r="B25" s="507" t="s">
        <v>1663</v>
      </c>
      <c r="C25" s="507">
        <v>3013</v>
      </c>
      <c r="D25" s="507" t="s">
        <v>1386</v>
      </c>
      <c r="E25" s="507" t="s">
        <v>1376</v>
      </c>
      <c r="F25" s="507" t="s">
        <v>1591</v>
      </c>
      <c r="G25" s="509">
        <v>1240.06</v>
      </c>
      <c r="H25" s="507" t="s">
        <v>1370</v>
      </c>
      <c r="I25" s="508">
        <v>20874</v>
      </c>
      <c r="J25" s="507">
        <v>58</v>
      </c>
    </row>
    <row r="26" spans="1:10">
      <c r="A26" s="507" t="s">
        <v>1856</v>
      </c>
      <c r="B26" s="507" t="s">
        <v>1633</v>
      </c>
      <c r="C26" s="507">
        <v>3486</v>
      </c>
      <c r="D26" s="507" t="s">
        <v>1367</v>
      </c>
      <c r="E26" s="507" t="s">
        <v>1366</v>
      </c>
      <c r="F26" s="507" t="s">
        <v>1596</v>
      </c>
      <c r="G26" s="509">
        <v>1971.84</v>
      </c>
      <c r="H26" s="507" t="s">
        <v>1370</v>
      </c>
      <c r="I26" s="508">
        <v>25773</v>
      </c>
      <c r="J26" s="507">
        <v>45</v>
      </c>
    </row>
    <row r="27" spans="1:10">
      <c r="A27" s="507" t="s">
        <v>1855</v>
      </c>
      <c r="B27" s="507" t="s">
        <v>1467</v>
      </c>
      <c r="C27" s="507">
        <v>3636</v>
      </c>
      <c r="D27" s="507" t="s">
        <v>1377</v>
      </c>
      <c r="E27" s="507" t="s">
        <v>1376</v>
      </c>
      <c r="F27" s="507" t="s">
        <v>1440</v>
      </c>
      <c r="G27" s="509">
        <v>3123.4</v>
      </c>
      <c r="H27" s="507" t="s">
        <v>1364</v>
      </c>
      <c r="I27" s="508">
        <v>20696</v>
      </c>
      <c r="J27" s="507">
        <v>59</v>
      </c>
    </row>
    <row r="28" spans="1:10">
      <c r="A28" s="507" t="s">
        <v>1854</v>
      </c>
      <c r="B28" s="507" t="s">
        <v>1853</v>
      </c>
      <c r="C28" s="507">
        <v>3287</v>
      </c>
      <c r="D28" s="507" t="s">
        <v>1372</v>
      </c>
      <c r="E28" s="507" t="s">
        <v>1366</v>
      </c>
      <c r="F28" s="507" t="s">
        <v>1596</v>
      </c>
      <c r="G28" s="509">
        <v>2347.59</v>
      </c>
      <c r="H28" s="507" t="s">
        <v>1370</v>
      </c>
      <c r="I28" s="508">
        <v>17279</v>
      </c>
      <c r="J28" s="507">
        <v>68</v>
      </c>
    </row>
    <row r="29" spans="1:10">
      <c r="A29" s="507" t="s">
        <v>1852</v>
      </c>
      <c r="B29" s="507" t="s">
        <v>1627</v>
      </c>
      <c r="C29" s="507">
        <v>3141</v>
      </c>
      <c r="D29" s="507" t="s">
        <v>1367</v>
      </c>
      <c r="E29" s="507" t="s">
        <v>1366</v>
      </c>
      <c r="F29" s="507" t="s">
        <v>1473</v>
      </c>
      <c r="G29" s="509">
        <v>1624.02</v>
      </c>
      <c r="H29" s="507" t="s">
        <v>1370</v>
      </c>
      <c r="I29" s="508">
        <v>27586</v>
      </c>
      <c r="J29" s="507">
        <v>40</v>
      </c>
    </row>
    <row r="30" spans="1:10">
      <c r="A30" s="507" t="s">
        <v>1851</v>
      </c>
      <c r="B30" s="507" t="s">
        <v>1461</v>
      </c>
      <c r="C30" s="507">
        <v>3710</v>
      </c>
      <c r="D30" s="507" t="s">
        <v>1372</v>
      </c>
      <c r="E30" s="507" t="s">
        <v>1366</v>
      </c>
      <c r="F30" s="507" t="s">
        <v>1405</v>
      </c>
      <c r="G30" s="509">
        <v>2658.19</v>
      </c>
      <c r="H30" s="507" t="s">
        <v>1370</v>
      </c>
      <c r="I30" s="508">
        <v>16892</v>
      </c>
      <c r="J30" s="507">
        <v>69</v>
      </c>
    </row>
    <row r="31" spans="1:10">
      <c r="A31" s="507" t="s">
        <v>1850</v>
      </c>
      <c r="B31" s="507" t="s">
        <v>1849</v>
      </c>
      <c r="C31" s="507">
        <v>3012</v>
      </c>
      <c r="D31" s="507" t="s">
        <v>1367</v>
      </c>
      <c r="E31" s="507" t="s">
        <v>1366</v>
      </c>
      <c r="F31" s="507" t="s">
        <v>1848</v>
      </c>
      <c r="G31" s="509">
        <v>1898.66</v>
      </c>
      <c r="H31" s="507" t="s">
        <v>1370</v>
      </c>
      <c r="I31" s="508">
        <v>19465</v>
      </c>
      <c r="J31" s="507">
        <v>62</v>
      </c>
    </row>
    <row r="32" spans="1:10">
      <c r="A32" s="507" t="s">
        <v>1847</v>
      </c>
      <c r="B32" s="507" t="s">
        <v>1846</v>
      </c>
      <c r="C32" s="507">
        <v>3626</v>
      </c>
      <c r="D32" s="507" t="s">
        <v>1381</v>
      </c>
      <c r="E32" s="507" t="s">
        <v>1376</v>
      </c>
      <c r="F32" s="507" t="s">
        <v>1596</v>
      </c>
      <c r="G32" s="509">
        <v>2529.6999999999998</v>
      </c>
      <c r="H32" s="507" t="s">
        <v>1364</v>
      </c>
      <c r="I32" s="508">
        <v>21561</v>
      </c>
      <c r="J32" s="507">
        <v>56</v>
      </c>
    </row>
    <row r="33" spans="1:10">
      <c r="A33" s="507" t="s">
        <v>1845</v>
      </c>
      <c r="B33" s="507" t="s">
        <v>1844</v>
      </c>
      <c r="C33" s="507">
        <v>3733</v>
      </c>
      <c r="D33" s="507" t="s">
        <v>1372</v>
      </c>
      <c r="E33" s="507" t="s">
        <v>1366</v>
      </c>
      <c r="F33" s="507" t="s">
        <v>1473</v>
      </c>
      <c r="G33" s="509">
        <v>2142.83</v>
      </c>
      <c r="H33" s="507" t="s">
        <v>1370</v>
      </c>
      <c r="I33" s="508">
        <v>15518</v>
      </c>
      <c r="J33" s="507">
        <v>73</v>
      </c>
    </row>
    <row r="34" spans="1:10">
      <c r="A34" s="507" t="s">
        <v>1843</v>
      </c>
      <c r="B34" s="507" t="s">
        <v>1820</v>
      </c>
      <c r="C34" s="507">
        <v>3023</v>
      </c>
      <c r="D34" s="507" t="s">
        <v>1367</v>
      </c>
      <c r="E34" s="507" t="s">
        <v>1366</v>
      </c>
      <c r="F34" s="507" t="s">
        <v>1405</v>
      </c>
      <c r="G34" s="509">
        <v>2306.9299999999998</v>
      </c>
      <c r="H34" s="507" t="s">
        <v>1364</v>
      </c>
      <c r="I34" s="508">
        <v>29789</v>
      </c>
      <c r="J34" s="507">
        <v>34</v>
      </c>
    </row>
    <row r="35" spans="1:10">
      <c r="A35" s="507" t="s">
        <v>1843</v>
      </c>
      <c r="B35" s="507" t="s">
        <v>1842</v>
      </c>
      <c r="C35" s="507">
        <v>3703</v>
      </c>
      <c r="D35" s="507" t="s">
        <v>1367</v>
      </c>
      <c r="E35" s="507" t="s">
        <v>1366</v>
      </c>
      <c r="F35" s="507" t="s">
        <v>1841</v>
      </c>
      <c r="G35" s="509">
        <v>2521.54</v>
      </c>
      <c r="H35" s="507" t="s">
        <v>1364</v>
      </c>
      <c r="I35" s="508">
        <v>20690</v>
      </c>
      <c r="J35" s="507">
        <v>59</v>
      </c>
    </row>
    <row r="36" spans="1:10">
      <c r="A36" s="507" t="s">
        <v>1840</v>
      </c>
      <c r="B36" s="507" t="s">
        <v>1627</v>
      </c>
      <c r="C36" s="507">
        <v>3650</v>
      </c>
      <c r="D36" s="507" t="s">
        <v>1367</v>
      </c>
      <c r="E36" s="507" t="s">
        <v>1366</v>
      </c>
      <c r="F36" s="507" t="s">
        <v>1400</v>
      </c>
      <c r="G36" s="509">
        <v>3224.07</v>
      </c>
      <c r="H36" s="507" t="s">
        <v>1370</v>
      </c>
      <c r="I36" s="508">
        <v>19041</v>
      </c>
      <c r="J36" s="507">
        <v>63</v>
      </c>
    </row>
    <row r="37" spans="1:10">
      <c r="A37" s="507" t="s">
        <v>1839</v>
      </c>
      <c r="B37" s="507" t="s">
        <v>1838</v>
      </c>
      <c r="C37" s="507">
        <v>3089</v>
      </c>
      <c r="D37" s="507" t="s">
        <v>1372</v>
      </c>
      <c r="E37" s="507" t="s">
        <v>1366</v>
      </c>
      <c r="F37" s="507" t="s">
        <v>1433</v>
      </c>
      <c r="G37" s="509">
        <v>3383.69</v>
      </c>
      <c r="H37" s="507" t="s">
        <v>1364</v>
      </c>
      <c r="I37" s="508">
        <v>19876</v>
      </c>
      <c r="J37" s="507">
        <v>61</v>
      </c>
    </row>
    <row r="38" spans="1:10">
      <c r="A38" s="507" t="s">
        <v>1837</v>
      </c>
      <c r="B38" s="507" t="s">
        <v>1780</v>
      </c>
      <c r="C38" s="507">
        <v>3568</v>
      </c>
      <c r="D38" s="507" t="s">
        <v>1367</v>
      </c>
      <c r="E38" s="507" t="s">
        <v>1366</v>
      </c>
      <c r="F38" s="507" t="s">
        <v>1507</v>
      </c>
      <c r="G38" s="509">
        <v>1088.1500000000001</v>
      </c>
      <c r="H38" s="507" t="s">
        <v>1364</v>
      </c>
      <c r="I38" s="508">
        <v>26948</v>
      </c>
      <c r="J38" s="507">
        <v>42</v>
      </c>
    </row>
    <row r="39" spans="1:10">
      <c r="A39" s="507" t="s">
        <v>1836</v>
      </c>
      <c r="B39" s="507" t="s">
        <v>1835</v>
      </c>
      <c r="C39" s="507">
        <v>3214</v>
      </c>
      <c r="D39" s="507" t="s">
        <v>1386</v>
      </c>
      <c r="E39" s="507" t="s">
        <v>1376</v>
      </c>
      <c r="F39" s="507" t="s">
        <v>1511</v>
      </c>
      <c r="G39" s="509">
        <v>1703.72</v>
      </c>
      <c r="H39" s="507" t="s">
        <v>1370</v>
      </c>
      <c r="I39" s="508">
        <v>28760</v>
      </c>
      <c r="J39" s="507">
        <v>37</v>
      </c>
    </row>
    <row r="40" spans="1:10">
      <c r="A40" s="507" t="s">
        <v>1834</v>
      </c>
      <c r="B40" s="507" t="s">
        <v>1835</v>
      </c>
      <c r="C40" s="507">
        <v>3059</v>
      </c>
      <c r="D40" s="507" t="s">
        <v>1390</v>
      </c>
      <c r="E40" s="507" t="s">
        <v>1376</v>
      </c>
      <c r="F40" s="507" t="s">
        <v>1440</v>
      </c>
      <c r="G40" s="509">
        <v>2128.59</v>
      </c>
      <c r="H40" s="507" t="s">
        <v>1370</v>
      </c>
      <c r="I40" s="508">
        <v>30457</v>
      </c>
      <c r="J40" s="507">
        <v>32</v>
      </c>
    </row>
    <row r="41" spans="1:10">
      <c r="A41" s="507" t="s">
        <v>1834</v>
      </c>
      <c r="B41" s="507" t="s">
        <v>1833</v>
      </c>
      <c r="C41" s="507">
        <v>3170</v>
      </c>
      <c r="D41" s="507" t="s">
        <v>1390</v>
      </c>
      <c r="E41" s="507" t="s">
        <v>1376</v>
      </c>
      <c r="F41" s="507" t="s">
        <v>1405</v>
      </c>
      <c r="G41" s="509">
        <v>2258.7800000000002</v>
      </c>
      <c r="H41" s="507" t="s">
        <v>1370</v>
      </c>
      <c r="I41" s="508">
        <v>21904</v>
      </c>
      <c r="J41" s="507">
        <v>55</v>
      </c>
    </row>
    <row r="42" spans="1:10">
      <c r="A42" s="507" t="s">
        <v>1832</v>
      </c>
      <c r="B42" s="507" t="s">
        <v>1406</v>
      </c>
      <c r="C42" s="507">
        <v>3586</v>
      </c>
      <c r="D42" s="507" t="s">
        <v>1390</v>
      </c>
      <c r="E42" s="507" t="s">
        <v>1376</v>
      </c>
      <c r="F42" s="507" t="s">
        <v>1831</v>
      </c>
      <c r="G42" s="509">
        <v>2878.71</v>
      </c>
      <c r="H42" s="507" t="s">
        <v>1370</v>
      </c>
      <c r="I42" s="508">
        <v>28638</v>
      </c>
      <c r="J42" s="507">
        <v>37</v>
      </c>
    </row>
    <row r="43" spans="1:10">
      <c r="A43" s="507" t="s">
        <v>1830</v>
      </c>
      <c r="B43" s="507" t="s">
        <v>1829</v>
      </c>
      <c r="C43" s="507">
        <v>3095</v>
      </c>
      <c r="D43" s="507" t="s">
        <v>1372</v>
      </c>
      <c r="E43" s="507" t="s">
        <v>1366</v>
      </c>
      <c r="F43" s="507" t="s">
        <v>1440</v>
      </c>
      <c r="G43" s="509">
        <v>2620.16</v>
      </c>
      <c r="H43" s="507" t="s">
        <v>1364</v>
      </c>
      <c r="I43" s="508">
        <v>27696</v>
      </c>
      <c r="J43" s="507">
        <v>40</v>
      </c>
    </row>
    <row r="44" spans="1:10">
      <c r="A44" s="507" t="s">
        <v>1828</v>
      </c>
      <c r="B44" s="507" t="s">
        <v>1633</v>
      </c>
      <c r="C44" s="507">
        <v>3080</v>
      </c>
      <c r="D44" s="507" t="s">
        <v>1827</v>
      </c>
      <c r="E44" s="507" t="s">
        <v>1366</v>
      </c>
      <c r="F44" s="507" t="s">
        <v>1405</v>
      </c>
      <c r="G44" s="509">
        <v>2328.06</v>
      </c>
      <c r="H44" s="507" t="s">
        <v>1370</v>
      </c>
      <c r="I44" s="508">
        <v>23745</v>
      </c>
      <c r="J44" s="507">
        <v>50</v>
      </c>
    </row>
    <row r="45" spans="1:10">
      <c r="A45" s="507" t="s">
        <v>1826</v>
      </c>
      <c r="B45" s="507" t="s">
        <v>1825</v>
      </c>
      <c r="C45" s="507">
        <v>3111</v>
      </c>
      <c r="D45" s="507" t="s">
        <v>1447</v>
      </c>
      <c r="E45" s="507" t="s">
        <v>1366</v>
      </c>
      <c r="F45" s="507" t="s">
        <v>1683</v>
      </c>
      <c r="G45" s="509">
        <v>1850.98</v>
      </c>
      <c r="H45" s="507" t="s">
        <v>1364</v>
      </c>
      <c r="I45" s="508">
        <v>21319</v>
      </c>
      <c r="J45" s="507">
        <v>57</v>
      </c>
    </row>
    <row r="46" spans="1:10">
      <c r="A46" s="507" t="s">
        <v>1824</v>
      </c>
      <c r="B46" s="507" t="s">
        <v>1706</v>
      </c>
      <c r="C46" s="507">
        <v>3801</v>
      </c>
      <c r="D46" s="507" t="s">
        <v>1367</v>
      </c>
      <c r="E46" s="507" t="s">
        <v>1366</v>
      </c>
      <c r="F46" s="507" t="s">
        <v>1511</v>
      </c>
      <c r="G46" s="509">
        <v>4172.59</v>
      </c>
      <c r="H46" s="507" t="s">
        <v>1370</v>
      </c>
      <c r="I46" s="508">
        <v>17741</v>
      </c>
      <c r="J46" s="507">
        <v>67</v>
      </c>
    </row>
    <row r="47" spans="1:10">
      <c r="A47" s="507" t="s">
        <v>1823</v>
      </c>
      <c r="B47" s="507" t="s">
        <v>1822</v>
      </c>
      <c r="C47" s="507">
        <v>3456</v>
      </c>
      <c r="D47" s="507" t="s">
        <v>1367</v>
      </c>
      <c r="E47" s="507" t="s">
        <v>1366</v>
      </c>
      <c r="F47" s="507" t="s">
        <v>1485</v>
      </c>
      <c r="G47" s="509">
        <v>3392.87</v>
      </c>
      <c r="H47" s="507" t="s">
        <v>1364</v>
      </c>
      <c r="I47" s="508">
        <v>21880</v>
      </c>
      <c r="J47" s="507">
        <v>55</v>
      </c>
    </row>
    <row r="48" spans="1:10">
      <c r="A48" s="507" t="s">
        <v>1821</v>
      </c>
      <c r="B48" s="507" t="s">
        <v>1820</v>
      </c>
      <c r="C48" s="507">
        <v>3002</v>
      </c>
      <c r="D48" s="507" t="s">
        <v>1447</v>
      </c>
      <c r="E48" s="507" t="s">
        <v>1366</v>
      </c>
      <c r="F48" s="507" t="s">
        <v>1485</v>
      </c>
      <c r="G48" s="509">
        <v>2860.27</v>
      </c>
      <c r="H48" s="507" t="s">
        <v>1364</v>
      </c>
      <c r="I48" s="508">
        <v>28484</v>
      </c>
      <c r="J48" s="507">
        <v>37</v>
      </c>
    </row>
    <row r="49" spans="1:10">
      <c r="A49" s="507" t="s">
        <v>1819</v>
      </c>
      <c r="B49" s="507" t="s">
        <v>1604</v>
      </c>
      <c r="C49" s="507">
        <v>3009</v>
      </c>
      <c r="D49" s="507" t="s">
        <v>1367</v>
      </c>
      <c r="E49" s="507" t="s">
        <v>1366</v>
      </c>
      <c r="F49" s="507" t="s">
        <v>1405</v>
      </c>
      <c r="G49" s="509">
        <v>2233.44</v>
      </c>
      <c r="H49" s="507" t="s">
        <v>1370</v>
      </c>
      <c r="I49" s="508">
        <v>23445</v>
      </c>
      <c r="J49" s="507">
        <v>51</v>
      </c>
    </row>
    <row r="50" spans="1:10">
      <c r="A50" s="507" t="s">
        <v>1818</v>
      </c>
      <c r="B50" s="507" t="s">
        <v>1527</v>
      </c>
      <c r="C50" s="507">
        <v>3715</v>
      </c>
      <c r="D50" s="507" t="s">
        <v>1367</v>
      </c>
      <c r="E50" s="507" t="s">
        <v>1366</v>
      </c>
      <c r="F50" s="507" t="s">
        <v>1591</v>
      </c>
      <c r="G50" s="509">
        <v>973.96</v>
      </c>
      <c r="H50" s="507" t="s">
        <v>1370</v>
      </c>
      <c r="I50" s="508">
        <v>30235</v>
      </c>
      <c r="J50" s="507">
        <v>33</v>
      </c>
    </row>
    <row r="51" spans="1:10">
      <c r="A51" s="507" t="s">
        <v>1817</v>
      </c>
      <c r="B51" s="507" t="s">
        <v>1816</v>
      </c>
      <c r="C51" s="507">
        <v>3769</v>
      </c>
      <c r="D51" s="507" t="s">
        <v>1423</v>
      </c>
      <c r="E51" s="507" t="s">
        <v>1376</v>
      </c>
      <c r="F51" s="507" t="s">
        <v>1815</v>
      </c>
      <c r="G51" s="509">
        <v>2193.2600000000002</v>
      </c>
      <c r="H51" s="507" t="s">
        <v>1370</v>
      </c>
      <c r="I51" s="508">
        <v>27273</v>
      </c>
      <c r="J51" s="507">
        <v>41</v>
      </c>
    </row>
    <row r="52" spans="1:10">
      <c r="A52" s="507" t="s">
        <v>1814</v>
      </c>
      <c r="B52" s="507" t="s">
        <v>1802</v>
      </c>
      <c r="C52" s="507">
        <v>3021</v>
      </c>
      <c r="D52" s="507" t="s">
        <v>1372</v>
      </c>
      <c r="E52" s="507" t="s">
        <v>1366</v>
      </c>
      <c r="F52" s="507" t="s">
        <v>1440</v>
      </c>
      <c r="G52" s="509">
        <v>2671.42</v>
      </c>
      <c r="H52" s="507" t="s">
        <v>1370</v>
      </c>
      <c r="I52" s="508">
        <v>20476</v>
      </c>
      <c r="J52" s="507">
        <v>59</v>
      </c>
    </row>
    <row r="53" spans="1:10">
      <c r="A53" s="507" t="s">
        <v>1813</v>
      </c>
      <c r="B53" s="507" t="s">
        <v>1659</v>
      </c>
      <c r="C53" s="507">
        <v>3666</v>
      </c>
      <c r="D53" s="507" t="s">
        <v>1372</v>
      </c>
      <c r="E53" s="507" t="s">
        <v>1366</v>
      </c>
      <c r="F53" s="507" t="s">
        <v>1485</v>
      </c>
      <c r="G53" s="509">
        <v>2510.19</v>
      </c>
      <c r="H53" s="507" t="s">
        <v>1370</v>
      </c>
      <c r="I53" s="508">
        <v>27486</v>
      </c>
      <c r="J53" s="507">
        <v>40</v>
      </c>
    </row>
    <row r="54" spans="1:10">
      <c r="A54" s="507" t="s">
        <v>1812</v>
      </c>
      <c r="B54" s="507" t="s">
        <v>1540</v>
      </c>
      <c r="C54" s="507">
        <v>3162</v>
      </c>
      <c r="D54" s="507" t="s">
        <v>1367</v>
      </c>
      <c r="E54" s="507" t="s">
        <v>1366</v>
      </c>
      <c r="F54" s="507" t="s">
        <v>1405</v>
      </c>
      <c r="G54" s="509">
        <v>3043.17</v>
      </c>
      <c r="H54" s="507" t="s">
        <v>1364</v>
      </c>
      <c r="I54" s="508">
        <v>16672</v>
      </c>
      <c r="J54" s="507">
        <v>70</v>
      </c>
    </row>
    <row r="55" spans="1:10">
      <c r="A55" s="507" t="s">
        <v>1811</v>
      </c>
      <c r="B55" s="507" t="s">
        <v>1810</v>
      </c>
      <c r="C55" s="507">
        <v>3016</v>
      </c>
      <c r="D55" s="507" t="s">
        <v>1437</v>
      </c>
      <c r="E55" s="507" t="s">
        <v>1333</v>
      </c>
      <c r="F55" s="507" t="s">
        <v>1522</v>
      </c>
      <c r="G55" s="509">
        <v>1474.7</v>
      </c>
      <c r="H55" s="507" t="s">
        <v>1364</v>
      </c>
      <c r="I55" s="508">
        <v>17979</v>
      </c>
      <c r="J55" s="507">
        <v>66</v>
      </c>
    </row>
    <row r="56" spans="1:10">
      <c r="A56" s="507" t="s">
        <v>1809</v>
      </c>
      <c r="B56" s="507" t="s">
        <v>1808</v>
      </c>
      <c r="C56" s="507">
        <v>3657</v>
      </c>
      <c r="D56" s="507" t="s">
        <v>1377</v>
      </c>
      <c r="E56" s="507" t="s">
        <v>1376</v>
      </c>
      <c r="F56" s="507" t="s">
        <v>1396</v>
      </c>
      <c r="G56" s="509">
        <v>1516.61</v>
      </c>
      <c r="H56" s="507" t="s">
        <v>1370</v>
      </c>
      <c r="I56" s="508">
        <v>27093</v>
      </c>
      <c r="J56" s="507">
        <v>41</v>
      </c>
    </row>
    <row r="57" spans="1:10">
      <c r="A57" s="507" t="s">
        <v>1807</v>
      </c>
      <c r="B57" s="507" t="s">
        <v>1806</v>
      </c>
      <c r="C57" s="507">
        <v>3129</v>
      </c>
      <c r="D57" s="507" t="s">
        <v>1447</v>
      </c>
      <c r="E57" s="507" t="s">
        <v>1366</v>
      </c>
      <c r="F57" s="507" t="s">
        <v>1433</v>
      </c>
      <c r="G57" s="509">
        <v>2340.7199999999998</v>
      </c>
      <c r="H57" s="507" t="s">
        <v>1370</v>
      </c>
      <c r="I57" s="508">
        <v>28722</v>
      </c>
      <c r="J57" s="507">
        <v>37</v>
      </c>
    </row>
    <row r="58" spans="1:10">
      <c r="A58" s="507" t="s">
        <v>1805</v>
      </c>
      <c r="B58" s="507" t="s">
        <v>276</v>
      </c>
      <c r="C58" s="507">
        <v>3171</v>
      </c>
      <c r="D58" s="507" t="s">
        <v>1372</v>
      </c>
      <c r="E58" s="507" t="s">
        <v>1366</v>
      </c>
      <c r="F58" s="507" t="s">
        <v>1365</v>
      </c>
      <c r="G58" s="509">
        <v>2837.3</v>
      </c>
      <c r="H58" s="507" t="s">
        <v>1364</v>
      </c>
      <c r="I58" s="508">
        <v>30256</v>
      </c>
      <c r="J58" s="507">
        <v>33</v>
      </c>
    </row>
    <row r="59" spans="1:10">
      <c r="A59" s="507" t="s">
        <v>1804</v>
      </c>
      <c r="B59" s="507" t="s">
        <v>1533</v>
      </c>
      <c r="C59" s="507">
        <v>3879</v>
      </c>
      <c r="D59" s="507" t="s">
        <v>1423</v>
      </c>
      <c r="E59" s="507" t="s">
        <v>1376</v>
      </c>
      <c r="F59" s="507" t="s">
        <v>1801</v>
      </c>
      <c r="G59" s="509">
        <v>2224.27</v>
      </c>
      <c r="H59" s="507" t="s">
        <v>1364</v>
      </c>
      <c r="I59" s="508">
        <v>26055</v>
      </c>
      <c r="J59" s="507">
        <v>44</v>
      </c>
    </row>
    <row r="60" spans="1:10">
      <c r="A60" s="507" t="s">
        <v>1803</v>
      </c>
      <c r="B60" s="507" t="s">
        <v>1802</v>
      </c>
      <c r="C60" s="507">
        <v>3062</v>
      </c>
      <c r="D60" s="507" t="s">
        <v>1372</v>
      </c>
      <c r="E60" s="507" t="s">
        <v>1366</v>
      </c>
      <c r="F60" s="507" t="s">
        <v>1801</v>
      </c>
      <c r="G60" s="509">
        <v>2289.6999999999998</v>
      </c>
      <c r="H60" s="507" t="s">
        <v>1370</v>
      </c>
      <c r="I60" s="508">
        <v>17238</v>
      </c>
      <c r="J60" s="507">
        <v>68</v>
      </c>
    </row>
    <row r="61" spans="1:10">
      <c r="A61" s="507" t="s">
        <v>1800</v>
      </c>
      <c r="B61" s="507" t="s">
        <v>1411</v>
      </c>
      <c r="C61" s="507">
        <v>3247</v>
      </c>
      <c r="D61" s="507" t="s">
        <v>1447</v>
      </c>
      <c r="E61" s="507" t="s">
        <v>1366</v>
      </c>
      <c r="F61" s="507" t="s">
        <v>1413</v>
      </c>
      <c r="G61" s="509">
        <v>3630.04</v>
      </c>
      <c r="H61" s="507" t="s">
        <v>1370</v>
      </c>
      <c r="I61" s="508">
        <v>18507</v>
      </c>
      <c r="J61" s="507">
        <v>65</v>
      </c>
    </row>
    <row r="62" spans="1:10">
      <c r="A62" s="507" t="s">
        <v>1799</v>
      </c>
      <c r="B62" s="507" t="s">
        <v>1629</v>
      </c>
      <c r="C62" s="507">
        <v>3778</v>
      </c>
      <c r="D62" s="507" t="s">
        <v>1377</v>
      </c>
      <c r="E62" s="507" t="s">
        <v>1376</v>
      </c>
      <c r="F62" s="507" t="s">
        <v>1485</v>
      </c>
      <c r="G62" s="509">
        <v>2739.1</v>
      </c>
      <c r="H62" s="507" t="s">
        <v>1370</v>
      </c>
      <c r="I62" s="508">
        <v>22737</v>
      </c>
      <c r="J62" s="507">
        <v>53</v>
      </c>
    </row>
    <row r="63" spans="1:10">
      <c r="A63" s="507" t="s">
        <v>1798</v>
      </c>
      <c r="B63" s="507" t="s">
        <v>1517</v>
      </c>
      <c r="C63" s="507">
        <v>3041</v>
      </c>
      <c r="D63" s="507" t="s">
        <v>1437</v>
      </c>
      <c r="E63" s="507" t="s">
        <v>1333</v>
      </c>
      <c r="F63" s="507" t="s">
        <v>1389</v>
      </c>
      <c r="G63" s="509">
        <v>3704.49</v>
      </c>
      <c r="H63" s="507" t="s">
        <v>1364</v>
      </c>
      <c r="I63" s="508">
        <v>21830</v>
      </c>
      <c r="J63" s="507">
        <v>56</v>
      </c>
    </row>
    <row r="64" spans="1:10">
      <c r="A64" s="507" t="s">
        <v>1797</v>
      </c>
      <c r="B64" s="507" t="s">
        <v>1796</v>
      </c>
      <c r="C64" s="507">
        <v>3417</v>
      </c>
      <c r="D64" s="507" t="s">
        <v>1367</v>
      </c>
      <c r="E64" s="507" t="s">
        <v>1366</v>
      </c>
      <c r="F64" s="507" t="s">
        <v>1539</v>
      </c>
      <c r="G64" s="509">
        <v>2801</v>
      </c>
      <c r="H64" s="507" t="s">
        <v>1370</v>
      </c>
      <c r="I64" s="508">
        <v>27840</v>
      </c>
      <c r="J64" s="507">
        <v>39</v>
      </c>
    </row>
    <row r="65" spans="1:10">
      <c r="A65" s="507" t="s">
        <v>1795</v>
      </c>
      <c r="B65" s="507" t="s">
        <v>1627</v>
      </c>
      <c r="C65" s="507">
        <v>3185</v>
      </c>
      <c r="D65" s="507" t="s">
        <v>1367</v>
      </c>
      <c r="E65" s="507" t="s">
        <v>1366</v>
      </c>
      <c r="F65" s="507" t="s">
        <v>1365</v>
      </c>
      <c r="G65" s="509">
        <v>2359.9499999999998</v>
      </c>
      <c r="H65" s="507" t="s">
        <v>1370</v>
      </c>
      <c r="I65" s="508">
        <v>30839</v>
      </c>
      <c r="J65" s="507">
        <v>31</v>
      </c>
    </row>
    <row r="66" spans="1:10">
      <c r="A66" s="507" t="s">
        <v>1794</v>
      </c>
      <c r="B66" s="507" t="s">
        <v>1565</v>
      </c>
      <c r="C66" s="507">
        <v>3168</v>
      </c>
      <c r="D66" s="507" t="s">
        <v>1367</v>
      </c>
      <c r="E66" s="507" t="s">
        <v>1366</v>
      </c>
      <c r="F66" s="507" t="s">
        <v>1405</v>
      </c>
      <c r="G66" s="509">
        <v>2281.23</v>
      </c>
      <c r="H66" s="507" t="s">
        <v>1370</v>
      </c>
      <c r="I66" s="508">
        <v>21698</v>
      </c>
      <c r="J66" s="507">
        <v>56</v>
      </c>
    </row>
    <row r="67" spans="1:10">
      <c r="A67" s="507" t="s">
        <v>1793</v>
      </c>
      <c r="B67" s="507" t="s">
        <v>1782</v>
      </c>
      <c r="C67" s="507">
        <v>3087</v>
      </c>
      <c r="D67" s="507" t="s">
        <v>1447</v>
      </c>
      <c r="E67" s="507" t="s">
        <v>1366</v>
      </c>
      <c r="F67" s="507" t="s">
        <v>1440</v>
      </c>
      <c r="G67" s="509">
        <v>2572.44</v>
      </c>
      <c r="H67" s="507" t="s">
        <v>1364</v>
      </c>
      <c r="I67" s="508">
        <v>28525</v>
      </c>
      <c r="J67" s="507">
        <v>37</v>
      </c>
    </row>
    <row r="68" spans="1:10">
      <c r="A68" s="507" t="s">
        <v>1793</v>
      </c>
      <c r="B68" s="507" t="s">
        <v>1520</v>
      </c>
      <c r="C68" s="507">
        <v>3173</v>
      </c>
      <c r="D68" s="507" t="s">
        <v>1372</v>
      </c>
      <c r="E68" s="507" t="s">
        <v>1366</v>
      </c>
      <c r="F68" s="507" t="s">
        <v>1596</v>
      </c>
      <c r="G68" s="509">
        <v>2276.77</v>
      </c>
      <c r="H68" s="507" t="s">
        <v>1364</v>
      </c>
      <c r="I68" s="508">
        <v>25841</v>
      </c>
      <c r="J68" s="507">
        <v>45</v>
      </c>
    </row>
    <row r="69" spans="1:10">
      <c r="A69" s="507" t="s">
        <v>1792</v>
      </c>
      <c r="B69" s="507" t="s">
        <v>273</v>
      </c>
      <c r="C69" s="507">
        <v>3054</v>
      </c>
      <c r="D69" s="507" t="s">
        <v>1423</v>
      </c>
      <c r="E69" s="507" t="s">
        <v>1376</v>
      </c>
      <c r="F69" s="507" t="s">
        <v>1582</v>
      </c>
      <c r="G69" s="509">
        <v>1208.1099999999999</v>
      </c>
      <c r="H69" s="507" t="s">
        <v>1364</v>
      </c>
      <c r="I69" s="508">
        <v>24356</v>
      </c>
      <c r="J69" s="507">
        <v>49</v>
      </c>
    </row>
    <row r="70" spans="1:10">
      <c r="A70" s="507" t="s">
        <v>1791</v>
      </c>
      <c r="B70" s="507" t="s">
        <v>1474</v>
      </c>
      <c r="C70" s="507">
        <v>3149</v>
      </c>
      <c r="D70" s="507" t="s">
        <v>1423</v>
      </c>
      <c r="E70" s="507" t="s">
        <v>1376</v>
      </c>
      <c r="F70" s="507" t="s">
        <v>1579</v>
      </c>
      <c r="G70" s="509">
        <v>870.69</v>
      </c>
      <c r="H70" s="507" t="s">
        <v>1370</v>
      </c>
      <c r="I70" s="508">
        <v>28068</v>
      </c>
      <c r="J70" s="507">
        <v>39</v>
      </c>
    </row>
    <row r="71" spans="1:10">
      <c r="A71" s="507" t="s">
        <v>1790</v>
      </c>
      <c r="B71" s="507" t="s">
        <v>1394</v>
      </c>
      <c r="C71" s="507">
        <v>3627</v>
      </c>
      <c r="D71" s="507" t="s">
        <v>1367</v>
      </c>
      <c r="E71" s="507" t="s">
        <v>1366</v>
      </c>
      <c r="F71" s="507" t="s">
        <v>1559</v>
      </c>
      <c r="G71" s="509">
        <v>3146.16</v>
      </c>
      <c r="H71" s="507" t="s">
        <v>1370</v>
      </c>
      <c r="I71" s="508">
        <v>23602</v>
      </c>
      <c r="J71" s="507">
        <v>51</v>
      </c>
    </row>
    <row r="72" spans="1:10">
      <c r="A72" s="507" t="s">
        <v>1789</v>
      </c>
      <c r="B72" s="507" t="s">
        <v>1788</v>
      </c>
      <c r="C72" s="507">
        <v>3730</v>
      </c>
      <c r="D72" s="507" t="s">
        <v>1548</v>
      </c>
      <c r="E72" s="507" t="s">
        <v>1366</v>
      </c>
      <c r="F72" s="507" t="s">
        <v>1375</v>
      </c>
      <c r="G72" s="509">
        <v>2184.54</v>
      </c>
      <c r="H72" s="507" t="s">
        <v>1370</v>
      </c>
      <c r="I72" s="508">
        <v>27342</v>
      </c>
      <c r="J72" s="507">
        <v>41</v>
      </c>
    </row>
    <row r="73" spans="1:10">
      <c r="A73" s="507" t="s">
        <v>1787</v>
      </c>
      <c r="B73" s="507" t="s">
        <v>1431</v>
      </c>
      <c r="C73" s="507">
        <v>3946</v>
      </c>
      <c r="D73" s="507" t="s">
        <v>1390</v>
      </c>
      <c r="E73" s="507" t="s">
        <v>1376</v>
      </c>
      <c r="F73" s="507" t="s">
        <v>1400</v>
      </c>
      <c r="G73" s="509">
        <v>3915.04</v>
      </c>
      <c r="H73" s="507" t="s">
        <v>1364</v>
      </c>
      <c r="I73" s="508">
        <v>17916</v>
      </c>
      <c r="J73" s="507">
        <v>66</v>
      </c>
    </row>
    <row r="74" spans="1:10">
      <c r="A74" s="507" t="s">
        <v>1786</v>
      </c>
      <c r="B74" s="507" t="s">
        <v>1785</v>
      </c>
      <c r="C74" s="507">
        <v>3200</v>
      </c>
      <c r="D74" s="507" t="s">
        <v>1372</v>
      </c>
      <c r="E74" s="507" t="s">
        <v>1366</v>
      </c>
      <c r="F74" s="507" t="s">
        <v>1485</v>
      </c>
      <c r="G74" s="509">
        <v>2447.2600000000002</v>
      </c>
      <c r="H74" s="507" t="s">
        <v>1370</v>
      </c>
      <c r="I74" s="508">
        <v>28384</v>
      </c>
      <c r="J74" s="507">
        <v>38</v>
      </c>
    </row>
    <row r="75" spans="1:10">
      <c r="A75" s="507" t="s">
        <v>1784</v>
      </c>
      <c r="B75" s="507" t="s">
        <v>1394</v>
      </c>
      <c r="C75" s="507">
        <v>3794</v>
      </c>
      <c r="D75" s="507" t="s">
        <v>1367</v>
      </c>
      <c r="E75" s="507" t="s">
        <v>1366</v>
      </c>
      <c r="F75" s="507" t="s">
        <v>1511</v>
      </c>
      <c r="G75" s="509">
        <v>1771.62</v>
      </c>
      <c r="H75" s="507" t="s">
        <v>1370</v>
      </c>
      <c r="I75" s="508">
        <v>26982</v>
      </c>
      <c r="J75" s="507">
        <v>42</v>
      </c>
    </row>
    <row r="76" spans="1:10">
      <c r="A76" s="507" t="s">
        <v>1783</v>
      </c>
      <c r="B76" s="507" t="s">
        <v>1782</v>
      </c>
      <c r="C76" s="507">
        <v>3270</v>
      </c>
      <c r="D76" s="507" t="s">
        <v>1367</v>
      </c>
      <c r="E76" s="507" t="s">
        <v>1366</v>
      </c>
      <c r="F76" s="507" t="s">
        <v>1466</v>
      </c>
      <c r="G76" s="509">
        <v>1355.58</v>
      </c>
      <c r="H76" s="507" t="s">
        <v>1364</v>
      </c>
      <c r="I76" s="508">
        <v>22031</v>
      </c>
      <c r="J76" s="507">
        <v>55</v>
      </c>
    </row>
    <row r="77" spans="1:10">
      <c r="A77" s="507" t="s">
        <v>1781</v>
      </c>
      <c r="B77" s="507" t="s">
        <v>1780</v>
      </c>
      <c r="C77" s="507">
        <v>3076</v>
      </c>
      <c r="D77" s="507" t="s">
        <v>1386</v>
      </c>
      <c r="E77" s="507" t="s">
        <v>1376</v>
      </c>
      <c r="F77" s="507" t="s">
        <v>1454</v>
      </c>
      <c r="G77" s="509">
        <v>1562.37</v>
      </c>
      <c r="H77" s="507" t="s">
        <v>1364</v>
      </c>
      <c r="I77" s="508">
        <v>23007</v>
      </c>
      <c r="J77" s="507">
        <v>52</v>
      </c>
    </row>
    <row r="78" spans="1:10">
      <c r="A78" s="507" t="s">
        <v>1779</v>
      </c>
      <c r="B78" s="507" t="s">
        <v>1394</v>
      </c>
      <c r="C78" s="507">
        <v>3633</v>
      </c>
      <c r="D78" s="507" t="s">
        <v>1372</v>
      </c>
      <c r="E78" s="507" t="s">
        <v>1376</v>
      </c>
      <c r="F78" s="507" t="s">
        <v>1589</v>
      </c>
      <c r="G78" s="509">
        <v>1683.53</v>
      </c>
      <c r="H78" s="507" t="s">
        <v>1370</v>
      </c>
      <c r="I78" s="508">
        <v>26883</v>
      </c>
      <c r="J78" s="507">
        <v>42</v>
      </c>
    </row>
    <row r="79" spans="1:10">
      <c r="A79" s="507" t="s">
        <v>1778</v>
      </c>
      <c r="B79" s="507" t="s">
        <v>1659</v>
      </c>
      <c r="C79" s="507">
        <v>3082</v>
      </c>
      <c r="D79" s="507" t="s">
        <v>1367</v>
      </c>
      <c r="E79" s="507" t="s">
        <v>1366</v>
      </c>
      <c r="F79" s="507" t="s">
        <v>1559</v>
      </c>
      <c r="G79" s="509">
        <v>3408.83</v>
      </c>
      <c r="H79" s="507" t="s">
        <v>1370</v>
      </c>
      <c r="I79" s="508">
        <v>19997</v>
      </c>
      <c r="J79" s="507">
        <v>61</v>
      </c>
    </row>
    <row r="80" spans="1:10">
      <c r="A80" s="507" t="s">
        <v>1777</v>
      </c>
      <c r="B80" s="507" t="s">
        <v>1776</v>
      </c>
      <c r="C80" s="507">
        <v>3712</v>
      </c>
      <c r="D80" s="507" t="s">
        <v>1372</v>
      </c>
      <c r="E80" s="507" t="s">
        <v>1366</v>
      </c>
      <c r="F80" s="507" t="s">
        <v>1433</v>
      </c>
      <c r="G80" s="509">
        <v>2354.0700000000002</v>
      </c>
      <c r="H80" s="507" t="s">
        <v>1370</v>
      </c>
      <c r="I80" s="508">
        <v>28889</v>
      </c>
      <c r="J80" s="507">
        <v>36</v>
      </c>
    </row>
    <row r="81" spans="1:10">
      <c r="A81" s="507" t="s">
        <v>1775</v>
      </c>
      <c r="B81" s="507" t="s">
        <v>1774</v>
      </c>
      <c r="C81" s="507">
        <v>3005</v>
      </c>
      <c r="D81" s="507" t="s">
        <v>1381</v>
      </c>
      <c r="E81" s="507" t="s">
        <v>1376</v>
      </c>
      <c r="F81" s="507" t="s">
        <v>1480</v>
      </c>
      <c r="G81" s="509">
        <v>2785.03</v>
      </c>
      <c r="H81" s="507" t="s">
        <v>1370</v>
      </c>
      <c r="I81" s="508">
        <v>20236</v>
      </c>
      <c r="J81" s="507">
        <v>60</v>
      </c>
    </row>
    <row r="82" spans="1:10">
      <c r="A82" s="507" t="s">
        <v>1773</v>
      </c>
      <c r="B82" s="507" t="s">
        <v>1772</v>
      </c>
      <c r="C82" s="507">
        <v>3780</v>
      </c>
      <c r="D82" s="507" t="s">
        <v>1548</v>
      </c>
      <c r="E82" s="507" t="s">
        <v>1366</v>
      </c>
      <c r="F82" s="507" t="s">
        <v>1440</v>
      </c>
      <c r="G82" s="509">
        <v>2613.0100000000002</v>
      </c>
      <c r="H82" s="507" t="s">
        <v>1364</v>
      </c>
      <c r="I82" s="508">
        <v>28757</v>
      </c>
      <c r="J82" s="507">
        <v>37</v>
      </c>
    </row>
    <row r="83" spans="1:10">
      <c r="A83" s="507" t="s">
        <v>1771</v>
      </c>
      <c r="B83" s="507" t="s">
        <v>1757</v>
      </c>
      <c r="C83" s="507">
        <v>3631</v>
      </c>
      <c r="D83" s="507" t="s">
        <v>1390</v>
      </c>
      <c r="E83" s="507" t="s">
        <v>1376</v>
      </c>
      <c r="F83" s="507" t="s">
        <v>1407</v>
      </c>
      <c r="G83" s="509">
        <v>1191.97</v>
      </c>
      <c r="H83" s="507" t="s">
        <v>1370</v>
      </c>
      <c r="I83" s="508">
        <v>23409</v>
      </c>
      <c r="J83" s="507">
        <v>51</v>
      </c>
    </row>
    <row r="84" spans="1:10">
      <c r="A84" s="507" t="s">
        <v>1770</v>
      </c>
      <c r="B84" s="507" t="s">
        <v>1769</v>
      </c>
      <c r="C84" s="507">
        <v>3108</v>
      </c>
      <c r="D84" s="507" t="s">
        <v>1367</v>
      </c>
      <c r="E84" s="507" t="s">
        <v>1366</v>
      </c>
      <c r="F84" s="507" t="s">
        <v>1466</v>
      </c>
      <c r="G84" s="509">
        <v>1192.17</v>
      </c>
      <c r="H84" s="507" t="s">
        <v>1364</v>
      </c>
      <c r="I84" s="508">
        <v>26433</v>
      </c>
      <c r="J84" s="507">
        <v>43</v>
      </c>
    </row>
    <row r="85" spans="1:10">
      <c r="A85" s="507" t="s">
        <v>1768</v>
      </c>
      <c r="B85" s="507" t="s">
        <v>1467</v>
      </c>
      <c r="C85" s="507">
        <v>3068</v>
      </c>
      <c r="D85" s="507" t="s">
        <v>1390</v>
      </c>
      <c r="E85" s="507" t="s">
        <v>1376</v>
      </c>
      <c r="F85" s="507" t="s">
        <v>1559</v>
      </c>
      <c r="G85" s="509">
        <v>3932.18</v>
      </c>
      <c r="H85" s="507" t="s">
        <v>1364</v>
      </c>
      <c r="I85" s="508">
        <v>20700</v>
      </c>
      <c r="J85" s="507">
        <v>59</v>
      </c>
    </row>
    <row r="86" spans="1:10">
      <c r="A86" s="507" t="s">
        <v>1767</v>
      </c>
      <c r="B86" s="507" t="s">
        <v>272</v>
      </c>
      <c r="C86" s="507">
        <v>3669</v>
      </c>
      <c r="D86" s="507" t="s">
        <v>1447</v>
      </c>
      <c r="E86" s="507" t="s">
        <v>1366</v>
      </c>
      <c r="F86" s="507" t="s">
        <v>1410</v>
      </c>
      <c r="G86" s="509">
        <v>1240.75</v>
      </c>
      <c r="H86" s="507" t="s">
        <v>1370</v>
      </c>
      <c r="I86" s="508">
        <v>23723</v>
      </c>
      <c r="J86" s="507">
        <v>50</v>
      </c>
    </row>
    <row r="87" spans="1:10">
      <c r="A87" s="507" t="s">
        <v>1766</v>
      </c>
      <c r="B87" s="507" t="s">
        <v>1549</v>
      </c>
      <c r="C87" s="507">
        <v>3822</v>
      </c>
      <c r="D87" s="507" t="s">
        <v>1447</v>
      </c>
      <c r="E87" s="507" t="s">
        <v>1366</v>
      </c>
      <c r="F87" s="507" t="s">
        <v>1637</v>
      </c>
      <c r="G87" s="509">
        <v>1328.38</v>
      </c>
      <c r="H87" s="507" t="s">
        <v>1370</v>
      </c>
      <c r="I87" s="508">
        <v>22033</v>
      </c>
      <c r="J87" s="507">
        <v>55</v>
      </c>
    </row>
    <row r="88" spans="1:10">
      <c r="A88" s="507" t="s">
        <v>1765</v>
      </c>
      <c r="B88" s="507" t="s">
        <v>1406</v>
      </c>
      <c r="C88" s="507">
        <v>3119</v>
      </c>
      <c r="D88" s="507" t="s">
        <v>1423</v>
      </c>
      <c r="E88" s="507" t="s">
        <v>1376</v>
      </c>
      <c r="F88" s="507" t="s">
        <v>1389</v>
      </c>
      <c r="G88" s="509">
        <v>2860.6</v>
      </c>
      <c r="H88" s="507" t="s">
        <v>1370</v>
      </c>
      <c r="I88" s="508">
        <v>26080</v>
      </c>
      <c r="J88" s="507">
        <v>44</v>
      </c>
    </row>
    <row r="89" spans="1:10">
      <c r="A89" s="507" t="s">
        <v>1764</v>
      </c>
      <c r="B89" s="507" t="s">
        <v>1763</v>
      </c>
      <c r="C89" s="507">
        <v>3152</v>
      </c>
      <c r="D89" s="507" t="s">
        <v>1390</v>
      </c>
      <c r="E89" s="507" t="s">
        <v>1376</v>
      </c>
      <c r="F89" s="507" t="s">
        <v>1589</v>
      </c>
      <c r="G89" s="509">
        <v>1946.89</v>
      </c>
      <c r="H89" s="507" t="s">
        <v>1370</v>
      </c>
      <c r="I89" s="508">
        <v>21608</v>
      </c>
      <c r="J89" s="507">
        <v>56</v>
      </c>
    </row>
    <row r="90" spans="1:10">
      <c r="A90" s="507" t="s">
        <v>1762</v>
      </c>
      <c r="B90" s="507" t="s">
        <v>1761</v>
      </c>
      <c r="C90" s="507">
        <v>3259</v>
      </c>
      <c r="D90" s="507" t="s">
        <v>1760</v>
      </c>
      <c r="E90" s="507" t="s">
        <v>1333</v>
      </c>
      <c r="F90" s="507" t="s">
        <v>1759</v>
      </c>
      <c r="G90" s="509">
        <v>2192.35</v>
      </c>
      <c r="H90" s="507" t="s">
        <v>1370</v>
      </c>
      <c r="I90" s="508">
        <v>19398</v>
      </c>
      <c r="J90" s="507">
        <v>62</v>
      </c>
    </row>
    <row r="91" spans="1:10">
      <c r="A91" s="507" t="s">
        <v>1758</v>
      </c>
      <c r="B91" s="507" t="s">
        <v>1757</v>
      </c>
      <c r="C91" s="507">
        <v>3727</v>
      </c>
      <c r="D91" s="507" t="s">
        <v>1390</v>
      </c>
      <c r="E91" s="507" t="s">
        <v>1376</v>
      </c>
      <c r="F91" s="507" t="s">
        <v>1665</v>
      </c>
      <c r="G91" s="509">
        <v>1512.91</v>
      </c>
      <c r="H91" s="507" t="s">
        <v>1370</v>
      </c>
      <c r="I91" s="508">
        <v>21300</v>
      </c>
      <c r="J91" s="507">
        <v>57</v>
      </c>
    </row>
    <row r="92" spans="1:10">
      <c r="A92" s="507" t="s">
        <v>1756</v>
      </c>
      <c r="B92" s="507" t="s">
        <v>1747</v>
      </c>
      <c r="C92" s="507">
        <v>3113</v>
      </c>
      <c r="D92" s="507" t="s">
        <v>1372</v>
      </c>
      <c r="E92" s="507" t="s">
        <v>1366</v>
      </c>
      <c r="F92" s="507" t="s">
        <v>1539</v>
      </c>
      <c r="G92" s="509">
        <v>1208.69</v>
      </c>
      <c r="H92" s="507" t="s">
        <v>1364</v>
      </c>
      <c r="I92" s="508">
        <v>30932</v>
      </c>
      <c r="J92" s="507">
        <v>31</v>
      </c>
    </row>
    <row r="93" spans="1:10">
      <c r="A93" s="507" t="s">
        <v>1755</v>
      </c>
      <c r="B93" s="507" t="s">
        <v>1754</v>
      </c>
      <c r="C93" s="507">
        <v>3647</v>
      </c>
      <c r="D93" s="507" t="s">
        <v>1548</v>
      </c>
      <c r="E93" s="507" t="s">
        <v>1366</v>
      </c>
      <c r="F93" s="507" t="s">
        <v>1480</v>
      </c>
      <c r="G93" s="509">
        <v>2338.21</v>
      </c>
      <c r="H93" s="507" t="s">
        <v>1370</v>
      </c>
      <c r="I93" s="508">
        <v>27925</v>
      </c>
      <c r="J93" s="507">
        <v>39</v>
      </c>
    </row>
    <row r="94" spans="1:10">
      <c r="A94" s="507" t="s">
        <v>1753</v>
      </c>
      <c r="B94" s="507" t="s">
        <v>1752</v>
      </c>
      <c r="C94" s="507">
        <v>3114</v>
      </c>
      <c r="D94" s="507" t="s">
        <v>1548</v>
      </c>
      <c r="E94" s="507" t="s">
        <v>1366</v>
      </c>
      <c r="F94" s="507" t="s">
        <v>1371</v>
      </c>
      <c r="G94" s="509">
        <v>1136.8900000000001</v>
      </c>
      <c r="H94" s="507" t="s">
        <v>1364</v>
      </c>
      <c r="I94" s="508">
        <v>28125</v>
      </c>
      <c r="J94" s="507">
        <v>38</v>
      </c>
    </row>
    <row r="95" spans="1:10">
      <c r="A95" s="507" t="s">
        <v>1751</v>
      </c>
      <c r="B95" s="507" t="s">
        <v>1750</v>
      </c>
      <c r="C95" s="507">
        <v>3075</v>
      </c>
      <c r="D95" s="507" t="s">
        <v>1447</v>
      </c>
      <c r="E95" s="507" t="s">
        <v>1366</v>
      </c>
      <c r="F95" s="507" t="s">
        <v>1463</v>
      </c>
      <c r="G95" s="509">
        <v>2459.87</v>
      </c>
      <c r="H95" s="507" t="s">
        <v>1370</v>
      </c>
      <c r="I95" s="508">
        <v>17436</v>
      </c>
      <c r="J95" s="507">
        <v>68</v>
      </c>
    </row>
    <row r="96" spans="1:10">
      <c r="A96" s="507" t="s">
        <v>1332</v>
      </c>
      <c r="B96" s="507" t="s">
        <v>1673</v>
      </c>
      <c r="C96" s="507">
        <v>3592</v>
      </c>
      <c r="D96" s="507" t="s">
        <v>1367</v>
      </c>
      <c r="E96" s="507" t="s">
        <v>1366</v>
      </c>
      <c r="F96" s="507" t="s">
        <v>1551</v>
      </c>
      <c r="G96" s="509">
        <v>1993.66</v>
      </c>
      <c r="H96" s="507" t="s">
        <v>1364</v>
      </c>
      <c r="I96" s="508">
        <v>26802</v>
      </c>
      <c r="J96" s="507">
        <v>42</v>
      </c>
    </row>
    <row r="97" spans="1:10">
      <c r="A97" s="507" t="s">
        <v>1332</v>
      </c>
      <c r="B97" s="507" t="s">
        <v>1749</v>
      </c>
      <c r="C97" s="507">
        <v>3637</v>
      </c>
      <c r="D97" s="507" t="s">
        <v>1367</v>
      </c>
      <c r="E97" s="507" t="s">
        <v>1366</v>
      </c>
      <c r="F97" s="507" t="s">
        <v>1559</v>
      </c>
      <c r="G97" s="509">
        <v>3398.36</v>
      </c>
      <c r="H97" s="507" t="s">
        <v>1370</v>
      </c>
      <c r="I97" s="508">
        <v>21234</v>
      </c>
      <c r="J97" s="507">
        <v>57</v>
      </c>
    </row>
    <row r="98" spans="1:10">
      <c r="A98" s="507" t="s">
        <v>1748</v>
      </c>
      <c r="B98" s="507" t="s">
        <v>1747</v>
      </c>
      <c r="C98" s="507">
        <v>3667</v>
      </c>
      <c r="D98" s="507" t="s">
        <v>1367</v>
      </c>
      <c r="E98" s="507" t="s">
        <v>1366</v>
      </c>
      <c r="F98" s="507" t="s">
        <v>1746</v>
      </c>
      <c r="G98" s="509">
        <v>2122.38</v>
      </c>
      <c r="H98" s="507" t="s">
        <v>1364</v>
      </c>
      <c r="I98" s="508">
        <v>17453</v>
      </c>
      <c r="J98" s="507">
        <v>68</v>
      </c>
    </row>
    <row r="99" spans="1:10">
      <c r="A99" s="507" t="s">
        <v>1745</v>
      </c>
      <c r="B99" s="507" t="s">
        <v>1448</v>
      </c>
      <c r="C99" s="507">
        <v>3819</v>
      </c>
      <c r="D99" s="507" t="s">
        <v>1372</v>
      </c>
      <c r="E99" s="507" t="s">
        <v>1366</v>
      </c>
      <c r="F99" s="507" t="s">
        <v>1405</v>
      </c>
      <c r="G99" s="509">
        <v>2568.91</v>
      </c>
      <c r="H99" s="507" t="s">
        <v>1370</v>
      </c>
      <c r="I99" s="508">
        <v>18986</v>
      </c>
      <c r="J99" s="507">
        <v>63</v>
      </c>
    </row>
    <row r="100" spans="1:10">
      <c r="A100" s="507" t="s">
        <v>1744</v>
      </c>
      <c r="B100" s="507" t="s">
        <v>1629</v>
      </c>
      <c r="C100" s="507">
        <v>3172</v>
      </c>
      <c r="D100" s="507" t="s">
        <v>1377</v>
      </c>
      <c r="E100" s="507" t="s">
        <v>1376</v>
      </c>
      <c r="F100" s="507" t="s">
        <v>1743</v>
      </c>
      <c r="G100" s="509">
        <v>2106.5</v>
      </c>
      <c r="H100" s="507" t="s">
        <v>1370</v>
      </c>
      <c r="I100" s="508">
        <v>21971</v>
      </c>
      <c r="J100" s="507">
        <v>55</v>
      </c>
    </row>
    <row r="101" spans="1:10">
      <c r="A101" s="507" t="s">
        <v>1742</v>
      </c>
      <c r="B101" s="507" t="s">
        <v>1741</v>
      </c>
      <c r="C101" s="507">
        <v>3717</v>
      </c>
      <c r="D101" s="507" t="s">
        <v>1367</v>
      </c>
      <c r="E101" s="507" t="s">
        <v>1366</v>
      </c>
      <c r="F101" s="507" t="s">
        <v>1413</v>
      </c>
      <c r="G101" s="509">
        <v>3966.25</v>
      </c>
      <c r="H101" s="507" t="s">
        <v>1364</v>
      </c>
      <c r="I101" s="508">
        <v>22819</v>
      </c>
      <c r="J101" s="507">
        <v>53</v>
      </c>
    </row>
    <row r="102" spans="1:10">
      <c r="A102" s="507" t="s">
        <v>1740</v>
      </c>
      <c r="B102" s="507" t="s">
        <v>1739</v>
      </c>
      <c r="C102" s="507">
        <v>3673</v>
      </c>
      <c r="D102" s="507" t="s">
        <v>1377</v>
      </c>
      <c r="E102" s="507" t="s">
        <v>1376</v>
      </c>
      <c r="F102" s="507" t="s">
        <v>1738</v>
      </c>
      <c r="G102" s="509">
        <v>1626.76</v>
      </c>
      <c r="H102" s="507" t="s">
        <v>1370</v>
      </c>
      <c r="I102" s="508">
        <v>21131</v>
      </c>
      <c r="J102" s="507">
        <v>58</v>
      </c>
    </row>
    <row r="103" spans="1:10">
      <c r="A103" s="507" t="s">
        <v>1737</v>
      </c>
      <c r="B103" s="507" t="s">
        <v>1474</v>
      </c>
      <c r="C103" s="507">
        <v>3861</v>
      </c>
      <c r="D103" s="507" t="s">
        <v>1423</v>
      </c>
      <c r="E103" s="507" t="s">
        <v>1376</v>
      </c>
      <c r="F103" s="507" t="s">
        <v>1413</v>
      </c>
      <c r="G103" s="509">
        <v>3228.89</v>
      </c>
      <c r="H103" s="507" t="s">
        <v>1370</v>
      </c>
      <c r="I103" s="508">
        <v>23573</v>
      </c>
      <c r="J103" s="507">
        <v>51</v>
      </c>
    </row>
    <row r="104" spans="1:10">
      <c r="A104" s="507" t="s">
        <v>1736</v>
      </c>
      <c r="B104" s="507" t="s">
        <v>1431</v>
      </c>
      <c r="C104" s="507">
        <v>3557</v>
      </c>
      <c r="D104" s="507" t="s">
        <v>1377</v>
      </c>
      <c r="E104" s="507" t="s">
        <v>1376</v>
      </c>
      <c r="F104" s="507" t="s">
        <v>1735</v>
      </c>
      <c r="G104" s="509">
        <v>1831.73</v>
      </c>
      <c r="H104" s="507" t="s">
        <v>1364</v>
      </c>
      <c r="I104" s="508">
        <v>23434</v>
      </c>
      <c r="J104" s="507">
        <v>51</v>
      </c>
    </row>
    <row r="105" spans="1:10">
      <c r="A105" s="507" t="s">
        <v>1734</v>
      </c>
      <c r="B105" s="507" t="s">
        <v>1733</v>
      </c>
      <c r="C105" s="507">
        <v>3417</v>
      </c>
      <c r="D105" s="507" t="s">
        <v>1377</v>
      </c>
      <c r="E105" s="507" t="s">
        <v>1376</v>
      </c>
      <c r="F105" s="507" t="s">
        <v>1570</v>
      </c>
      <c r="G105" s="509">
        <v>1942.56</v>
      </c>
      <c r="H105" s="507" t="s">
        <v>1370</v>
      </c>
      <c r="I105" s="508">
        <v>19643</v>
      </c>
      <c r="J105" s="507">
        <v>62</v>
      </c>
    </row>
    <row r="106" spans="1:10">
      <c r="A106" s="507" t="s">
        <v>1732</v>
      </c>
      <c r="B106" s="507" t="s">
        <v>1731</v>
      </c>
      <c r="C106" s="507">
        <v>3983</v>
      </c>
      <c r="D106" s="507" t="s">
        <v>1381</v>
      </c>
      <c r="E106" s="507" t="s">
        <v>1376</v>
      </c>
      <c r="F106" s="507" t="s">
        <v>1730</v>
      </c>
      <c r="G106" s="509">
        <v>1114.68</v>
      </c>
      <c r="H106" s="507" t="s">
        <v>1370</v>
      </c>
      <c r="I106" s="508">
        <v>18377</v>
      </c>
      <c r="J106" s="507">
        <v>65</v>
      </c>
    </row>
    <row r="107" spans="1:10">
      <c r="A107" s="507" t="s">
        <v>1729</v>
      </c>
      <c r="B107" s="507" t="s">
        <v>1728</v>
      </c>
      <c r="C107" s="507">
        <v>3118</v>
      </c>
      <c r="D107" s="507" t="s">
        <v>1447</v>
      </c>
      <c r="E107" s="507" t="s">
        <v>1366</v>
      </c>
      <c r="F107" s="507" t="s">
        <v>1398</v>
      </c>
      <c r="G107" s="509">
        <v>2330.92</v>
      </c>
      <c r="H107" s="507" t="s">
        <v>1370</v>
      </c>
      <c r="I107" s="508">
        <v>19427</v>
      </c>
      <c r="J107" s="507">
        <v>62</v>
      </c>
    </row>
    <row r="108" spans="1:10">
      <c r="A108" s="507" t="s">
        <v>1727</v>
      </c>
      <c r="B108" s="507" t="s">
        <v>1471</v>
      </c>
      <c r="C108" s="507">
        <v>3157</v>
      </c>
      <c r="D108" s="507" t="s">
        <v>1390</v>
      </c>
      <c r="E108" s="507" t="s">
        <v>1366</v>
      </c>
      <c r="F108" s="507" t="s">
        <v>1491</v>
      </c>
      <c r="G108" s="509">
        <v>1285.6600000000001</v>
      </c>
      <c r="H108" s="507" t="s">
        <v>1370</v>
      </c>
      <c r="I108" s="508">
        <v>19745</v>
      </c>
      <c r="J108" s="507">
        <v>61</v>
      </c>
    </row>
    <row r="109" spans="1:10">
      <c r="A109" s="507" t="s">
        <v>1725</v>
      </c>
      <c r="B109" s="507" t="s">
        <v>1726</v>
      </c>
      <c r="C109" s="507">
        <v>3736</v>
      </c>
      <c r="D109" s="507" t="s">
        <v>1377</v>
      </c>
      <c r="E109" s="507" t="s">
        <v>1333</v>
      </c>
      <c r="F109" s="507" t="s">
        <v>1433</v>
      </c>
      <c r="G109" s="509">
        <v>2752.62</v>
      </c>
      <c r="H109" s="507" t="s">
        <v>1370</v>
      </c>
      <c r="I109" s="508">
        <v>22010</v>
      </c>
      <c r="J109" s="507">
        <v>55</v>
      </c>
    </row>
    <row r="110" spans="1:10">
      <c r="A110" s="507" t="s">
        <v>1725</v>
      </c>
      <c r="B110" s="507" t="s">
        <v>1724</v>
      </c>
      <c r="C110" s="507">
        <v>3984</v>
      </c>
      <c r="D110" s="507" t="s">
        <v>1377</v>
      </c>
      <c r="E110" s="507" t="s">
        <v>1376</v>
      </c>
      <c r="F110" s="507" t="s">
        <v>1413</v>
      </c>
      <c r="G110" s="509">
        <v>3691.57</v>
      </c>
      <c r="H110" s="507" t="s">
        <v>1370</v>
      </c>
      <c r="I110" s="508">
        <v>18203</v>
      </c>
      <c r="J110" s="507">
        <v>66</v>
      </c>
    </row>
    <row r="111" spans="1:10">
      <c r="A111" s="507" t="s">
        <v>1723</v>
      </c>
      <c r="B111" s="507" t="s">
        <v>1722</v>
      </c>
      <c r="C111" s="507">
        <v>3122</v>
      </c>
      <c r="D111" s="507" t="s">
        <v>1447</v>
      </c>
      <c r="E111" s="507" t="s">
        <v>1366</v>
      </c>
      <c r="F111" s="507" t="s">
        <v>1398</v>
      </c>
      <c r="G111" s="509">
        <v>1841.58</v>
      </c>
      <c r="H111" s="507" t="s">
        <v>1370</v>
      </c>
      <c r="I111" s="508">
        <v>29779</v>
      </c>
      <c r="J111" s="507">
        <v>34</v>
      </c>
    </row>
    <row r="112" spans="1:10">
      <c r="A112" s="507" t="s">
        <v>1721</v>
      </c>
      <c r="B112" s="507" t="s">
        <v>1656</v>
      </c>
      <c r="C112" s="507">
        <v>3137</v>
      </c>
      <c r="D112" s="507" t="s">
        <v>1381</v>
      </c>
      <c r="E112" s="507" t="s">
        <v>1376</v>
      </c>
      <c r="F112" s="507" t="s">
        <v>1400</v>
      </c>
      <c r="G112" s="509">
        <v>3002.62</v>
      </c>
      <c r="H112" s="507" t="s">
        <v>1370</v>
      </c>
      <c r="I112" s="508">
        <v>22631</v>
      </c>
      <c r="J112" s="507">
        <v>53</v>
      </c>
    </row>
    <row r="113" spans="1:10">
      <c r="A113" s="507" t="s">
        <v>1720</v>
      </c>
      <c r="B113" s="507" t="s">
        <v>1719</v>
      </c>
      <c r="C113" s="507">
        <v>3554</v>
      </c>
      <c r="D113" s="507" t="s">
        <v>1381</v>
      </c>
      <c r="E113" s="507" t="s">
        <v>1376</v>
      </c>
      <c r="F113" s="507" t="s">
        <v>1413</v>
      </c>
      <c r="G113" s="509">
        <v>4017.52</v>
      </c>
      <c r="H113" s="507" t="s">
        <v>1364</v>
      </c>
      <c r="I113" s="508">
        <v>21657</v>
      </c>
      <c r="J113" s="507">
        <v>56</v>
      </c>
    </row>
    <row r="114" spans="1:10">
      <c r="A114" s="507" t="s">
        <v>1718</v>
      </c>
      <c r="B114" s="507" t="s">
        <v>1663</v>
      </c>
      <c r="C114" s="507">
        <v>3182</v>
      </c>
      <c r="D114" s="507" t="s">
        <v>1390</v>
      </c>
      <c r="E114" s="507" t="s">
        <v>1376</v>
      </c>
      <c r="F114" s="507" t="s">
        <v>1389</v>
      </c>
      <c r="G114" s="509">
        <v>2761.53</v>
      </c>
      <c r="H114" s="507" t="s">
        <v>1370</v>
      </c>
      <c r="I114" s="508">
        <v>26963</v>
      </c>
      <c r="J114" s="507">
        <v>42</v>
      </c>
    </row>
    <row r="115" spans="1:10">
      <c r="A115" s="507" t="s">
        <v>1717</v>
      </c>
      <c r="B115" s="507" t="s">
        <v>1411</v>
      </c>
      <c r="C115" s="507">
        <v>3093</v>
      </c>
      <c r="D115" s="507" t="s">
        <v>1447</v>
      </c>
      <c r="E115" s="507" t="s">
        <v>1366</v>
      </c>
      <c r="F115" s="507" t="s">
        <v>1716</v>
      </c>
      <c r="G115" s="509">
        <v>2762.58</v>
      </c>
      <c r="H115" s="507" t="s">
        <v>1370</v>
      </c>
      <c r="I115" s="508">
        <v>29921</v>
      </c>
      <c r="J115" s="507">
        <v>33</v>
      </c>
    </row>
    <row r="116" spans="1:10">
      <c r="A116" s="507" t="s">
        <v>1715</v>
      </c>
      <c r="B116" s="507" t="s">
        <v>1627</v>
      </c>
      <c r="C116" s="507">
        <v>3007</v>
      </c>
      <c r="D116" s="507" t="s">
        <v>1548</v>
      </c>
      <c r="E116" s="507" t="s">
        <v>1366</v>
      </c>
      <c r="F116" s="507" t="s">
        <v>1413</v>
      </c>
      <c r="G116" s="509">
        <v>3494.59</v>
      </c>
      <c r="H116" s="507" t="s">
        <v>1370</v>
      </c>
      <c r="I116" s="508">
        <v>20545</v>
      </c>
      <c r="J116" s="507">
        <v>59</v>
      </c>
    </row>
    <row r="117" spans="1:10">
      <c r="A117" s="507" t="s">
        <v>1714</v>
      </c>
      <c r="B117" s="507" t="s">
        <v>1489</v>
      </c>
      <c r="C117" s="507">
        <v>3969</v>
      </c>
      <c r="D117" s="507" t="s">
        <v>1548</v>
      </c>
      <c r="E117" s="507" t="s">
        <v>1366</v>
      </c>
      <c r="F117" s="507" t="s">
        <v>1407</v>
      </c>
      <c r="G117" s="509">
        <v>1273.2</v>
      </c>
      <c r="H117" s="507" t="s">
        <v>1364</v>
      </c>
      <c r="I117" s="508">
        <v>27318</v>
      </c>
      <c r="J117" s="507">
        <v>41</v>
      </c>
    </row>
    <row r="118" spans="1:10">
      <c r="A118" s="507" t="s">
        <v>1713</v>
      </c>
      <c r="B118" s="507" t="s">
        <v>1671</v>
      </c>
      <c r="C118" s="507">
        <v>3112</v>
      </c>
      <c r="D118" s="507" t="s">
        <v>1372</v>
      </c>
      <c r="E118" s="507" t="s">
        <v>1366</v>
      </c>
      <c r="F118" s="507" t="s">
        <v>1582</v>
      </c>
      <c r="G118" s="509">
        <v>951.66</v>
      </c>
      <c r="H118" s="507" t="s">
        <v>1370</v>
      </c>
      <c r="I118" s="508">
        <v>27562</v>
      </c>
      <c r="J118" s="507">
        <v>40</v>
      </c>
    </row>
    <row r="119" spans="1:10">
      <c r="A119" s="507" t="s">
        <v>1712</v>
      </c>
      <c r="B119" s="507" t="s">
        <v>1711</v>
      </c>
      <c r="C119" s="507">
        <v>3243</v>
      </c>
      <c r="D119" s="507" t="s">
        <v>1367</v>
      </c>
      <c r="E119" s="507" t="s">
        <v>1366</v>
      </c>
      <c r="F119" s="507" t="s">
        <v>1433</v>
      </c>
      <c r="G119" s="509">
        <v>3034.14</v>
      </c>
      <c r="H119" s="507" t="s">
        <v>1370</v>
      </c>
      <c r="I119" s="508">
        <v>17052</v>
      </c>
      <c r="J119" s="507">
        <v>69</v>
      </c>
    </row>
    <row r="120" spans="1:10">
      <c r="A120" s="507" t="s">
        <v>1710</v>
      </c>
      <c r="B120" s="507" t="s">
        <v>1681</v>
      </c>
      <c r="C120" s="507">
        <v>3145</v>
      </c>
      <c r="D120" s="507" t="s">
        <v>1367</v>
      </c>
      <c r="E120" s="507" t="s">
        <v>1366</v>
      </c>
      <c r="F120" s="507" t="s">
        <v>1559</v>
      </c>
      <c r="G120" s="509">
        <v>3785.68</v>
      </c>
      <c r="H120" s="507" t="s">
        <v>1364</v>
      </c>
      <c r="I120" s="508">
        <v>23137</v>
      </c>
      <c r="J120" s="507">
        <v>52</v>
      </c>
    </row>
    <row r="121" spans="1:10">
      <c r="A121" s="507" t="s">
        <v>1709</v>
      </c>
      <c r="B121" s="507" t="s">
        <v>1645</v>
      </c>
      <c r="C121" s="507">
        <v>3581</v>
      </c>
      <c r="D121" s="507" t="s">
        <v>1390</v>
      </c>
      <c r="E121" s="507" t="s">
        <v>1376</v>
      </c>
      <c r="F121" s="507" t="s">
        <v>1426</v>
      </c>
      <c r="G121" s="509">
        <v>1687.8</v>
      </c>
      <c r="H121" s="507" t="s">
        <v>1370</v>
      </c>
      <c r="I121" s="508">
        <v>21963</v>
      </c>
      <c r="J121" s="507">
        <v>55</v>
      </c>
    </row>
    <row r="122" spans="1:10">
      <c r="A122" s="507" t="s">
        <v>1708</v>
      </c>
      <c r="B122" s="507" t="s">
        <v>1378</v>
      </c>
      <c r="C122" s="507">
        <v>3099</v>
      </c>
      <c r="D122" s="507" t="s">
        <v>1377</v>
      </c>
      <c r="E122" s="507" t="s">
        <v>1376</v>
      </c>
      <c r="F122" s="507" t="s">
        <v>1589</v>
      </c>
      <c r="G122" s="509">
        <v>2283.9699999999998</v>
      </c>
      <c r="H122" s="507" t="s">
        <v>1364</v>
      </c>
      <c r="I122" s="508">
        <v>21238</v>
      </c>
      <c r="J122" s="507">
        <v>57</v>
      </c>
    </row>
    <row r="123" spans="1:10">
      <c r="A123" s="507" t="s">
        <v>1707</v>
      </c>
      <c r="B123" s="507" t="s">
        <v>1706</v>
      </c>
      <c r="C123" s="507">
        <v>3657</v>
      </c>
      <c r="D123" s="507" t="s">
        <v>1367</v>
      </c>
      <c r="E123" s="507" t="s">
        <v>1366</v>
      </c>
      <c r="F123" s="507" t="s">
        <v>1440</v>
      </c>
      <c r="G123" s="509">
        <v>2633.13</v>
      </c>
      <c r="H123" s="507" t="s">
        <v>1370</v>
      </c>
      <c r="I123" s="508">
        <v>22067</v>
      </c>
      <c r="J123" s="507">
        <v>55</v>
      </c>
    </row>
    <row r="124" spans="1:10">
      <c r="A124" s="507" t="s">
        <v>1705</v>
      </c>
      <c r="B124" s="507" t="s">
        <v>1629</v>
      </c>
      <c r="C124" s="507">
        <v>3882</v>
      </c>
      <c r="D124" s="507" t="s">
        <v>1377</v>
      </c>
      <c r="E124" s="507" t="s">
        <v>1376</v>
      </c>
      <c r="F124" s="507" t="s">
        <v>1516</v>
      </c>
      <c r="G124" s="509">
        <v>1445.04</v>
      </c>
      <c r="H124" s="507" t="s">
        <v>1370</v>
      </c>
      <c r="I124" s="508">
        <v>20417</v>
      </c>
      <c r="J124" s="507">
        <v>59</v>
      </c>
    </row>
    <row r="125" spans="1:10">
      <c r="A125" s="507" t="s">
        <v>1704</v>
      </c>
      <c r="B125" s="507" t="s">
        <v>1703</v>
      </c>
      <c r="C125" s="507">
        <v>3617</v>
      </c>
      <c r="D125" s="507" t="s">
        <v>1372</v>
      </c>
      <c r="E125" s="507" t="s">
        <v>1366</v>
      </c>
      <c r="F125" s="507" t="s">
        <v>1419</v>
      </c>
      <c r="G125" s="509">
        <v>1519</v>
      </c>
      <c r="H125" s="507" t="s">
        <v>1370</v>
      </c>
      <c r="I125" s="508">
        <v>21497</v>
      </c>
      <c r="J125" s="507">
        <v>57</v>
      </c>
    </row>
    <row r="126" spans="1:10">
      <c r="A126" s="507" t="s">
        <v>1702</v>
      </c>
      <c r="B126" s="507" t="s">
        <v>1701</v>
      </c>
      <c r="C126" s="507">
        <v>3116</v>
      </c>
      <c r="D126" s="507" t="s">
        <v>1447</v>
      </c>
      <c r="E126" s="507" t="s">
        <v>1366</v>
      </c>
      <c r="F126" s="507" t="s">
        <v>1700</v>
      </c>
      <c r="G126" s="509">
        <v>1750.03</v>
      </c>
      <c r="H126" s="507" t="s">
        <v>1364</v>
      </c>
      <c r="I126" s="508">
        <v>21936</v>
      </c>
      <c r="J126" s="507">
        <v>55</v>
      </c>
    </row>
    <row r="127" spans="1:10">
      <c r="A127" s="507" t="s">
        <v>1699</v>
      </c>
      <c r="B127" s="507" t="s">
        <v>1685</v>
      </c>
      <c r="C127" s="507">
        <v>3448</v>
      </c>
      <c r="D127" s="507" t="s">
        <v>1548</v>
      </c>
      <c r="E127" s="507" t="s">
        <v>1366</v>
      </c>
      <c r="F127" s="507" t="s">
        <v>1637</v>
      </c>
      <c r="G127" s="509">
        <v>1462.45</v>
      </c>
      <c r="H127" s="507" t="s">
        <v>1364</v>
      </c>
      <c r="I127" s="508">
        <v>23981</v>
      </c>
      <c r="J127" s="507">
        <v>50</v>
      </c>
    </row>
    <row r="128" spans="1:10">
      <c r="A128" s="507" t="s">
        <v>1698</v>
      </c>
      <c r="B128" s="507" t="s">
        <v>1411</v>
      </c>
      <c r="C128" s="507">
        <v>3085</v>
      </c>
      <c r="D128" s="507" t="s">
        <v>1447</v>
      </c>
      <c r="E128" s="507" t="s">
        <v>1366</v>
      </c>
      <c r="F128" s="507" t="s">
        <v>1400</v>
      </c>
      <c r="G128" s="509">
        <v>3081.67</v>
      </c>
      <c r="H128" s="507" t="s">
        <v>1370</v>
      </c>
      <c r="I128" s="508">
        <v>21997</v>
      </c>
      <c r="J128" s="507">
        <v>55</v>
      </c>
    </row>
    <row r="129" spans="1:10">
      <c r="A129" s="507" t="s">
        <v>1697</v>
      </c>
      <c r="B129" s="510" t="s">
        <v>1696</v>
      </c>
      <c r="C129" s="507">
        <v>3679</v>
      </c>
      <c r="D129" s="507" t="s">
        <v>1372</v>
      </c>
      <c r="E129" s="507" t="s">
        <v>1366</v>
      </c>
      <c r="F129" s="507" t="s">
        <v>1695</v>
      </c>
      <c r="G129" s="509">
        <v>2576.3000000000002</v>
      </c>
      <c r="H129" s="507" t="s">
        <v>1370</v>
      </c>
      <c r="I129" s="508">
        <v>27097</v>
      </c>
      <c r="J129" s="507">
        <v>41</v>
      </c>
    </row>
    <row r="130" spans="1:10">
      <c r="A130" s="507" t="s">
        <v>1694</v>
      </c>
      <c r="B130" s="507" t="s">
        <v>1654</v>
      </c>
      <c r="C130" s="507">
        <v>3824</v>
      </c>
      <c r="D130" s="507" t="s">
        <v>1372</v>
      </c>
      <c r="E130" s="507" t="s">
        <v>1366</v>
      </c>
      <c r="F130" s="507" t="s">
        <v>1398</v>
      </c>
      <c r="G130" s="509">
        <v>2629.92</v>
      </c>
      <c r="H130" s="507" t="s">
        <v>1364</v>
      </c>
      <c r="I130" s="508">
        <v>21596</v>
      </c>
      <c r="J130" s="507">
        <v>56</v>
      </c>
    </row>
    <row r="131" spans="1:10">
      <c r="A131" s="507" t="s">
        <v>1693</v>
      </c>
      <c r="B131" s="507" t="s">
        <v>1692</v>
      </c>
      <c r="C131" s="507">
        <v>3589</v>
      </c>
      <c r="D131" s="507" t="s">
        <v>1377</v>
      </c>
      <c r="E131" s="507" t="s">
        <v>1376</v>
      </c>
      <c r="F131" s="507" t="s">
        <v>1539</v>
      </c>
      <c r="G131" s="509">
        <v>2866.35</v>
      </c>
      <c r="H131" s="507" t="s">
        <v>1370</v>
      </c>
      <c r="I131" s="508">
        <v>26504</v>
      </c>
      <c r="J131" s="507">
        <v>43</v>
      </c>
    </row>
    <row r="132" spans="1:10">
      <c r="A132" s="507" t="s">
        <v>1691</v>
      </c>
      <c r="B132" s="507" t="s">
        <v>1565</v>
      </c>
      <c r="C132" s="507">
        <v>3175</v>
      </c>
      <c r="D132" s="507" t="s">
        <v>1372</v>
      </c>
      <c r="E132" s="507" t="s">
        <v>1366</v>
      </c>
      <c r="F132" s="507" t="s">
        <v>1589</v>
      </c>
      <c r="G132" s="509">
        <v>1868.96</v>
      </c>
      <c r="H132" s="507" t="s">
        <v>1370</v>
      </c>
      <c r="I132" s="508">
        <v>23979</v>
      </c>
      <c r="J132" s="507">
        <v>50</v>
      </c>
    </row>
    <row r="133" spans="1:10">
      <c r="A133" s="507" t="s">
        <v>1690</v>
      </c>
      <c r="B133" s="507" t="s">
        <v>1671</v>
      </c>
      <c r="C133" s="507">
        <v>3126</v>
      </c>
      <c r="D133" s="507" t="s">
        <v>1372</v>
      </c>
      <c r="E133" s="507" t="s">
        <v>1366</v>
      </c>
      <c r="F133" s="507" t="s">
        <v>1689</v>
      </c>
      <c r="G133" s="509">
        <v>1976.27</v>
      </c>
      <c r="H133" s="507" t="s">
        <v>1370</v>
      </c>
      <c r="I133" s="508">
        <v>21944</v>
      </c>
      <c r="J133" s="507">
        <v>55</v>
      </c>
    </row>
    <row r="134" spans="1:10">
      <c r="A134" s="507" t="s">
        <v>1688</v>
      </c>
      <c r="B134" s="507" t="s">
        <v>1527</v>
      </c>
      <c r="C134" s="507">
        <v>3151</v>
      </c>
      <c r="D134" s="507" t="s">
        <v>1367</v>
      </c>
      <c r="E134" s="507" t="s">
        <v>1366</v>
      </c>
      <c r="F134" s="507" t="s">
        <v>1485</v>
      </c>
      <c r="G134" s="509">
        <v>2394.8200000000002</v>
      </c>
      <c r="H134" s="507" t="s">
        <v>1370</v>
      </c>
      <c r="I134" s="508">
        <v>28529</v>
      </c>
      <c r="J134" s="507">
        <v>37</v>
      </c>
    </row>
    <row r="135" spans="1:10">
      <c r="A135" s="507" t="s">
        <v>1687</v>
      </c>
      <c r="B135" s="507" t="s">
        <v>1387</v>
      </c>
      <c r="C135" s="507">
        <v>3874</v>
      </c>
      <c r="D135" s="507" t="s">
        <v>1377</v>
      </c>
      <c r="E135" s="507" t="s">
        <v>1376</v>
      </c>
      <c r="F135" s="507" t="s">
        <v>1433</v>
      </c>
      <c r="G135" s="509">
        <v>2833.61</v>
      </c>
      <c r="H135" s="507" t="s">
        <v>1370</v>
      </c>
      <c r="I135" s="508">
        <v>20286</v>
      </c>
      <c r="J135" s="507">
        <v>60</v>
      </c>
    </row>
    <row r="136" spans="1:10">
      <c r="A136" s="507" t="s">
        <v>1686</v>
      </c>
      <c r="B136" s="507" t="s">
        <v>1685</v>
      </c>
      <c r="C136" s="507">
        <v>3143</v>
      </c>
      <c r="D136" s="507" t="s">
        <v>1548</v>
      </c>
      <c r="E136" s="507" t="s">
        <v>1366</v>
      </c>
      <c r="F136" s="507" t="s">
        <v>1396</v>
      </c>
      <c r="G136" s="509">
        <v>2164.84</v>
      </c>
      <c r="H136" s="507" t="s">
        <v>1364</v>
      </c>
      <c r="I136" s="508">
        <v>19017</v>
      </c>
      <c r="J136" s="507">
        <v>63</v>
      </c>
    </row>
    <row r="137" spans="1:10">
      <c r="A137" s="507" t="s">
        <v>1684</v>
      </c>
      <c r="B137" s="507" t="s">
        <v>1401</v>
      </c>
      <c r="C137" s="507">
        <v>3140</v>
      </c>
      <c r="D137" s="507" t="s">
        <v>1367</v>
      </c>
      <c r="E137" s="507" t="s">
        <v>1366</v>
      </c>
      <c r="F137" s="507" t="s">
        <v>1683</v>
      </c>
      <c r="G137" s="509">
        <v>1530.41</v>
      </c>
      <c r="H137" s="507" t="s">
        <v>1364</v>
      </c>
      <c r="I137" s="508">
        <v>28973</v>
      </c>
      <c r="J137" s="507">
        <v>36</v>
      </c>
    </row>
    <row r="138" spans="1:10">
      <c r="A138" s="507" t="s">
        <v>1682</v>
      </c>
      <c r="B138" s="507" t="s">
        <v>1681</v>
      </c>
      <c r="C138" s="507">
        <v>3675</v>
      </c>
      <c r="D138" s="507" t="s">
        <v>1367</v>
      </c>
      <c r="E138" s="507" t="s">
        <v>1366</v>
      </c>
      <c r="F138" s="507" t="s">
        <v>1591</v>
      </c>
      <c r="G138" s="509">
        <v>1171.55</v>
      </c>
      <c r="H138" s="507" t="s">
        <v>1370</v>
      </c>
      <c r="I138" s="508">
        <v>23174</v>
      </c>
      <c r="J138" s="507">
        <v>52</v>
      </c>
    </row>
    <row r="139" spans="1:10">
      <c r="A139" s="507" t="s">
        <v>1680</v>
      </c>
      <c r="B139" s="507" t="s">
        <v>1537</v>
      </c>
      <c r="C139" s="507">
        <v>3711</v>
      </c>
      <c r="D139" s="507" t="s">
        <v>1390</v>
      </c>
      <c r="E139" s="507" t="s">
        <v>1376</v>
      </c>
      <c r="F139" s="507" t="s">
        <v>1428</v>
      </c>
      <c r="G139" s="509">
        <v>1821.28</v>
      </c>
      <c r="H139" s="507" t="s">
        <v>1364</v>
      </c>
      <c r="I139" s="508">
        <v>28630</v>
      </c>
      <c r="J139" s="507">
        <v>37</v>
      </c>
    </row>
    <row r="140" spans="1:10">
      <c r="A140" s="507" t="s">
        <v>1679</v>
      </c>
      <c r="B140" s="507" t="s">
        <v>1678</v>
      </c>
      <c r="C140" s="507">
        <v>3115</v>
      </c>
      <c r="D140" s="507" t="s">
        <v>1386</v>
      </c>
      <c r="E140" s="507" t="s">
        <v>1376</v>
      </c>
      <c r="F140" s="507" t="s">
        <v>1375</v>
      </c>
      <c r="G140" s="509">
        <v>2420.2600000000002</v>
      </c>
      <c r="H140" s="507" t="s">
        <v>1364</v>
      </c>
      <c r="I140" s="508">
        <v>29148</v>
      </c>
      <c r="J140" s="507">
        <v>36</v>
      </c>
    </row>
    <row r="141" spans="1:10">
      <c r="A141" s="507" t="s">
        <v>1677</v>
      </c>
      <c r="B141" s="507" t="s">
        <v>1420</v>
      </c>
      <c r="C141" s="507">
        <v>3078</v>
      </c>
      <c r="D141" s="507" t="s">
        <v>1372</v>
      </c>
      <c r="E141" s="507" t="s">
        <v>1366</v>
      </c>
      <c r="F141" s="507" t="s">
        <v>1676</v>
      </c>
      <c r="G141" s="509">
        <v>1995.7</v>
      </c>
      <c r="H141" s="507" t="s">
        <v>1370</v>
      </c>
      <c r="I141" s="508">
        <v>21295</v>
      </c>
      <c r="J141" s="507">
        <v>57</v>
      </c>
    </row>
    <row r="142" spans="1:10">
      <c r="A142" s="507" t="s">
        <v>1675</v>
      </c>
      <c r="B142" s="507" t="s">
        <v>1445</v>
      </c>
      <c r="C142" s="507">
        <v>3954</v>
      </c>
      <c r="D142" s="507" t="s">
        <v>1390</v>
      </c>
      <c r="E142" s="507" t="s">
        <v>1376</v>
      </c>
      <c r="F142" s="507" t="s">
        <v>1389</v>
      </c>
      <c r="G142" s="509">
        <v>2728.82</v>
      </c>
      <c r="H142" s="507" t="s">
        <v>1370</v>
      </c>
      <c r="I142" s="508">
        <v>27967</v>
      </c>
      <c r="J142" s="507">
        <v>39</v>
      </c>
    </row>
    <row r="143" spans="1:10">
      <c r="A143" s="507" t="s">
        <v>1674</v>
      </c>
      <c r="B143" s="507" t="s">
        <v>1673</v>
      </c>
      <c r="C143" s="507">
        <v>3998</v>
      </c>
      <c r="D143" s="507" t="s">
        <v>1367</v>
      </c>
      <c r="E143" s="507" t="s">
        <v>1366</v>
      </c>
      <c r="F143" s="507" t="s">
        <v>1469</v>
      </c>
      <c r="G143" s="509">
        <v>3200.92</v>
      </c>
      <c r="H143" s="507" t="s">
        <v>1364</v>
      </c>
      <c r="I143" s="508">
        <v>18586</v>
      </c>
      <c r="J143" s="507">
        <v>64</v>
      </c>
    </row>
    <row r="144" spans="1:10">
      <c r="A144" s="507" t="s">
        <v>1672</v>
      </c>
      <c r="B144" s="507" t="s">
        <v>1671</v>
      </c>
      <c r="C144" s="507">
        <v>3991</v>
      </c>
      <c r="D144" s="507" t="s">
        <v>1372</v>
      </c>
      <c r="E144" s="507" t="s">
        <v>1366</v>
      </c>
      <c r="F144" s="507" t="s">
        <v>1482</v>
      </c>
      <c r="G144" s="509">
        <v>1587.25</v>
      </c>
      <c r="H144" s="507" t="s">
        <v>1370</v>
      </c>
      <c r="I144" s="508">
        <v>17961</v>
      </c>
      <c r="J144" s="507">
        <v>66</v>
      </c>
    </row>
    <row r="145" spans="1:10">
      <c r="A145" s="507" t="s">
        <v>1670</v>
      </c>
      <c r="B145" s="507" t="s">
        <v>1638</v>
      </c>
      <c r="C145" s="507">
        <v>3685</v>
      </c>
      <c r="D145" s="507" t="s">
        <v>1372</v>
      </c>
      <c r="E145" s="507" t="s">
        <v>1366</v>
      </c>
      <c r="F145" s="507" t="s">
        <v>1433</v>
      </c>
      <c r="G145" s="509">
        <v>2864.17</v>
      </c>
      <c r="H145" s="507" t="s">
        <v>1370</v>
      </c>
      <c r="I145" s="508">
        <v>20176</v>
      </c>
      <c r="J145" s="507">
        <v>60</v>
      </c>
    </row>
    <row r="146" spans="1:10">
      <c r="A146" s="507" t="s">
        <v>1669</v>
      </c>
      <c r="B146" s="507" t="s">
        <v>1668</v>
      </c>
      <c r="C146" s="507">
        <v>3691</v>
      </c>
      <c r="D146" s="507" t="s">
        <v>1367</v>
      </c>
      <c r="E146" s="507" t="s">
        <v>1366</v>
      </c>
      <c r="F146" s="507" t="s">
        <v>1478</v>
      </c>
      <c r="G146" s="509">
        <v>1539.52</v>
      </c>
      <c r="H146" s="507" t="s">
        <v>1370</v>
      </c>
      <c r="I146" s="508">
        <v>21125</v>
      </c>
      <c r="J146" s="507">
        <v>58</v>
      </c>
    </row>
    <row r="147" spans="1:10">
      <c r="A147" s="507" t="s">
        <v>1667</v>
      </c>
      <c r="B147" s="507" t="s">
        <v>1656</v>
      </c>
      <c r="C147" s="507">
        <v>3071</v>
      </c>
      <c r="D147" s="507" t="s">
        <v>1386</v>
      </c>
      <c r="E147" s="507" t="s">
        <v>1376</v>
      </c>
      <c r="F147" s="507" t="s">
        <v>1539</v>
      </c>
      <c r="G147" s="509">
        <v>2819.32</v>
      </c>
      <c r="H147" s="507" t="s">
        <v>1370</v>
      </c>
      <c r="I147" s="508">
        <v>27530</v>
      </c>
      <c r="J147" s="507">
        <v>40</v>
      </c>
    </row>
    <row r="148" spans="1:10">
      <c r="A148" s="507" t="s">
        <v>1666</v>
      </c>
      <c r="B148" s="507" t="s">
        <v>1656</v>
      </c>
      <c r="C148" s="507">
        <v>3040</v>
      </c>
      <c r="D148" s="507" t="s">
        <v>1381</v>
      </c>
      <c r="E148" s="507" t="s">
        <v>1376</v>
      </c>
      <c r="F148" s="507" t="s">
        <v>1665</v>
      </c>
      <c r="G148" s="509">
        <v>1512.8</v>
      </c>
      <c r="H148" s="507" t="s">
        <v>1370</v>
      </c>
      <c r="I148" s="508">
        <v>21316</v>
      </c>
      <c r="J148" s="507">
        <v>57</v>
      </c>
    </row>
    <row r="149" spans="1:10">
      <c r="A149" s="507" t="s">
        <v>1664</v>
      </c>
      <c r="B149" s="507" t="s">
        <v>1663</v>
      </c>
      <c r="C149" s="507">
        <v>3022</v>
      </c>
      <c r="D149" s="507" t="s">
        <v>1386</v>
      </c>
      <c r="E149" s="507" t="s">
        <v>1376</v>
      </c>
      <c r="F149" s="507" t="s">
        <v>1389</v>
      </c>
      <c r="G149" s="509">
        <v>3015.36</v>
      </c>
      <c r="H149" s="507" t="s">
        <v>1370</v>
      </c>
      <c r="I149" s="508">
        <v>24247</v>
      </c>
      <c r="J149" s="507">
        <v>49</v>
      </c>
    </row>
    <row r="150" spans="1:10">
      <c r="A150" s="507" t="s">
        <v>1662</v>
      </c>
      <c r="B150" s="507" t="s">
        <v>1489</v>
      </c>
      <c r="C150" s="507">
        <v>3156</v>
      </c>
      <c r="D150" s="507" t="s">
        <v>1367</v>
      </c>
      <c r="E150" s="507" t="s">
        <v>1366</v>
      </c>
      <c r="F150" s="507" t="s">
        <v>1539</v>
      </c>
      <c r="G150" s="509">
        <v>3104.34</v>
      </c>
      <c r="H150" s="507" t="s">
        <v>1364</v>
      </c>
      <c r="I150" s="508">
        <v>29780</v>
      </c>
      <c r="J150" s="507">
        <v>34</v>
      </c>
    </row>
    <row r="151" spans="1:10">
      <c r="A151" s="507" t="s">
        <v>1661</v>
      </c>
      <c r="B151" s="507" t="s">
        <v>1631</v>
      </c>
      <c r="C151" s="507">
        <v>3070</v>
      </c>
      <c r="D151" s="507" t="s">
        <v>1386</v>
      </c>
      <c r="E151" s="507" t="s">
        <v>1366</v>
      </c>
      <c r="F151" s="507" t="s">
        <v>1511</v>
      </c>
      <c r="G151" s="509">
        <v>1713.09</v>
      </c>
      <c r="H151" s="507" t="s">
        <v>1370</v>
      </c>
      <c r="I151" s="508">
        <v>28912</v>
      </c>
      <c r="J151" s="507">
        <v>36</v>
      </c>
    </row>
    <row r="152" spans="1:10">
      <c r="A152" s="507" t="s">
        <v>1660</v>
      </c>
      <c r="B152" s="507" t="s">
        <v>1659</v>
      </c>
      <c r="C152" s="507">
        <v>3169</v>
      </c>
      <c r="D152" s="507" t="s">
        <v>1367</v>
      </c>
      <c r="E152" s="507" t="s">
        <v>1366</v>
      </c>
      <c r="F152" s="507" t="s">
        <v>1504</v>
      </c>
      <c r="G152" s="509">
        <v>1599.85</v>
      </c>
      <c r="H152" s="507" t="s">
        <v>1370</v>
      </c>
      <c r="I152" s="508">
        <v>20578</v>
      </c>
      <c r="J152" s="507">
        <v>59</v>
      </c>
    </row>
    <row r="153" spans="1:10">
      <c r="A153" s="507" t="s">
        <v>1658</v>
      </c>
      <c r="B153" s="507" t="s">
        <v>1520</v>
      </c>
      <c r="C153" s="507">
        <v>3248</v>
      </c>
      <c r="D153" s="507" t="s">
        <v>1372</v>
      </c>
      <c r="E153" s="507" t="s">
        <v>1366</v>
      </c>
      <c r="F153" s="507" t="s">
        <v>1507</v>
      </c>
      <c r="G153" s="509">
        <v>1091.7</v>
      </c>
      <c r="H153" s="507" t="s">
        <v>1364</v>
      </c>
      <c r="I153" s="508">
        <v>27077</v>
      </c>
      <c r="J153" s="507">
        <v>41</v>
      </c>
    </row>
    <row r="154" spans="1:10">
      <c r="A154" s="507" t="s">
        <v>1657</v>
      </c>
      <c r="B154" s="507" t="s">
        <v>1656</v>
      </c>
      <c r="C154" s="507">
        <v>3593</v>
      </c>
      <c r="D154" s="507" t="s">
        <v>1386</v>
      </c>
      <c r="E154" s="507" t="s">
        <v>1376</v>
      </c>
      <c r="F154" s="507" t="s">
        <v>1389</v>
      </c>
      <c r="G154" s="509">
        <v>2734.39</v>
      </c>
      <c r="H154" s="507" t="s">
        <v>1370</v>
      </c>
      <c r="I154" s="508">
        <v>28161</v>
      </c>
      <c r="J154" s="507">
        <v>38</v>
      </c>
    </row>
    <row r="155" spans="1:10">
      <c r="A155" s="507" t="s">
        <v>1655</v>
      </c>
      <c r="B155" s="507" t="s">
        <v>1654</v>
      </c>
      <c r="C155" s="507">
        <v>3144</v>
      </c>
      <c r="D155" s="507" t="s">
        <v>1372</v>
      </c>
      <c r="E155" s="507" t="s">
        <v>1366</v>
      </c>
      <c r="F155" s="507" t="s">
        <v>1371</v>
      </c>
      <c r="G155" s="509">
        <v>1107.51</v>
      </c>
      <c r="H155" s="507" t="s">
        <v>1364</v>
      </c>
      <c r="I155" s="508">
        <v>28017</v>
      </c>
      <c r="J155" s="507">
        <v>39</v>
      </c>
    </row>
    <row r="156" spans="1:10">
      <c r="A156" s="507" t="s">
        <v>1653</v>
      </c>
      <c r="B156" s="507" t="s">
        <v>1652</v>
      </c>
      <c r="C156" s="507">
        <v>3676</v>
      </c>
      <c r="D156" s="507" t="s">
        <v>1372</v>
      </c>
      <c r="E156" s="507" t="s">
        <v>1366</v>
      </c>
      <c r="F156" s="507" t="s">
        <v>1405</v>
      </c>
      <c r="G156" s="509">
        <v>2325.16</v>
      </c>
      <c r="H156" s="507" t="s">
        <v>1370</v>
      </c>
      <c r="I156" s="508">
        <v>22617</v>
      </c>
      <c r="J156" s="507">
        <v>53</v>
      </c>
    </row>
    <row r="157" spans="1:10">
      <c r="A157" s="507" t="s">
        <v>1651</v>
      </c>
      <c r="B157" s="507" t="s">
        <v>1650</v>
      </c>
      <c r="C157" s="507">
        <v>3056</v>
      </c>
      <c r="D157" s="507" t="s">
        <v>1372</v>
      </c>
      <c r="E157" s="507" t="s">
        <v>1366</v>
      </c>
      <c r="F157" s="507" t="s">
        <v>1511</v>
      </c>
      <c r="G157" s="509">
        <v>1624.81</v>
      </c>
      <c r="H157" s="507" t="s">
        <v>1370</v>
      </c>
      <c r="I157" s="508">
        <v>30382</v>
      </c>
      <c r="J157" s="507">
        <v>32</v>
      </c>
    </row>
    <row r="158" spans="1:10">
      <c r="A158" s="507" t="s">
        <v>1649</v>
      </c>
      <c r="B158" s="507" t="s">
        <v>1448</v>
      </c>
      <c r="C158" s="507">
        <v>3668</v>
      </c>
      <c r="D158" s="507" t="s">
        <v>1367</v>
      </c>
      <c r="E158" s="507" t="s">
        <v>1366</v>
      </c>
      <c r="F158" s="507" t="s">
        <v>1482</v>
      </c>
      <c r="G158" s="509">
        <v>1189.06</v>
      </c>
      <c r="H158" s="507" t="s">
        <v>1370</v>
      </c>
      <c r="I158" s="508">
        <v>30206</v>
      </c>
      <c r="J158" s="507">
        <v>33</v>
      </c>
    </row>
    <row r="159" spans="1:10">
      <c r="A159" s="507" t="s">
        <v>1648</v>
      </c>
      <c r="B159" s="507" t="s">
        <v>1517</v>
      </c>
      <c r="C159" s="507">
        <v>3607</v>
      </c>
      <c r="D159" s="507" t="s">
        <v>1437</v>
      </c>
      <c r="E159" s="507" t="s">
        <v>1333</v>
      </c>
      <c r="F159" s="507" t="s">
        <v>1433</v>
      </c>
      <c r="G159" s="509">
        <v>3286.95</v>
      </c>
      <c r="H159" s="507" t="s">
        <v>1364</v>
      </c>
      <c r="I159" s="508">
        <v>21682</v>
      </c>
      <c r="J159" s="507">
        <v>56</v>
      </c>
    </row>
    <row r="160" spans="1:10">
      <c r="A160" s="507" t="s">
        <v>1647</v>
      </c>
      <c r="B160" s="507" t="s">
        <v>1540</v>
      </c>
      <c r="C160" s="507">
        <v>3130</v>
      </c>
      <c r="D160" s="507" t="s">
        <v>1367</v>
      </c>
      <c r="E160" s="507" t="s">
        <v>1366</v>
      </c>
      <c r="F160" s="507" t="s">
        <v>1476</v>
      </c>
      <c r="G160" s="509">
        <v>1759.65</v>
      </c>
      <c r="H160" s="507" t="s">
        <v>1370</v>
      </c>
      <c r="I160" s="508">
        <v>21863</v>
      </c>
      <c r="J160" s="507">
        <v>56</v>
      </c>
    </row>
    <row r="161" spans="1:10">
      <c r="A161" s="507" t="s">
        <v>1646</v>
      </c>
      <c r="B161" s="507" t="s">
        <v>1645</v>
      </c>
      <c r="C161" s="507">
        <v>3551</v>
      </c>
      <c r="D161" s="507" t="s">
        <v>1390</v>
      </c>
      <c r="E161" s="507" t="s">
        <v>1376</v>
      </c>
      <c r="F161" s="507" t="s">
        <v>1539</v>
      </c>
      <c r="G161" s="509">
        <v>2712.81</v>
      </c>
      <c r="H161" s="507" t="s">
        <v>1370</v>
      </c>
      <c r="I161" s="508">
        <v>29244</v>
      </c>
      <c r="J161" s="507">
        <v>35</v>
      </c>
    </row>
    <row r="162" spans="1:10">
      <c r="A162" s="507" t="s">
        <v>1644</v>
      </c>
      <c r="B162" s="507" t="s">
        <v>1643</v>
      </c>
      <c r="C162" s="507">
        <v>3718</v>
      </c>
      <c r="D162" s="507" t="s">
        <v>1390</v>
      </c>
      <c r="E162" s="507" t="s">
        <v>1376</v>
      </c>
      <c r="F162" s="507" t="s">
        <v>1642</v>
      </c>
      <c r="G162" s="509">
        <v>1289.32</v>
      </c>
      <c r="H162" s="507" t="s">
        <v>1370</v>
      </c>
      <c r="I162" s="508">
        <v>21802</v>
      </c>
      <c r="J162" s="507">
        <v>56</v>
      </c>
    </row>
    <row r="163" spans="1:10">
      <c r="A163" s="507" t="s">
        <v>1641</v>
      </c>
      <c r="B163" s="507" t="s">
        <v>1604</v>
      </c>
      <c r="C163" s="507">
        <v>3153</v>
      </c>
      <c r="D163" s="507" t="s">
        <v>1367</v>
      </c>
      <c r="E163" s="507" t="s">
        <v>1366</v>
      </c>
      <c r="F163" s="507" t="s">
        <v>1640</v>
      </c>
      <c r="G163" s="509">
        <v>1754.62</v>
      </c>
      <c r="H163" s="507" t="s">
        <v>1370</v>
      </c>
      <c r="I163" s="508">
        <v>23507</v>
      </c>
      <c r="J163" s="507">
        <v>51</v>
      </c>
    </row>
    <row r="164" spans="1:10">
      <c r="A164" s="507" t="s">
        <v>1639</v>
      </c>
      <c r="B164" s="507" t="s">
        <v>1638</v>
      </c>
      <c r="C164" s="507">
        <v>3695</v>
      </c>
      <c r="D164" s="507" t="s">
        <v>1372</v>
      </c>
      <c r="E164" s="507" t="s">
        <v>1366</v>
      </c>
      <c r="F164" s="507" t="s">
        <v>1637</v>
      </c>
      <c r="G164" s="509">
        <v>1147.8800000000001</v>
      </c>
      <c r="H164" s="507" t="s">
        <v>1370</v>
      </c>
      <c r="I164" s="508">
        <v>27675</v>
      </c>
      <c r="J164" s="507">
        <v>40</v>
      </c>
    </row>
    <row r="165" spans="1:10">
      <c r="A165" s="507" t="s">
        <v>1636</v>
      </c>
      <c r="B165" s="507" t="s">
        <v>1629</v>
      </c>
      <c r="C165" s="507">
        <v>3733</v>
      </c>
      <c r="D165" s="507" t="s">
        <v>1377</v>
      </c>
      <c r="E165" s="507" t="s">
        <v>1376</v>
      </c>
      <c r="F165" s="507" t="s">
        <v>1635</v>
      </c>
      <c r="G165" s="509">
        <v>2121.87</v>
      </c>
      <c r="H165" s="507" t="s">
        <v>1370</v>
      </c>
      <c r="I165" s="508">
        <v>18135</v>
      </c>
      <c r="J165" s="507">
        <v>66</v>
      </c>
    </row>
    <row r="166" spans="1:10">
      <c r="A166" s="507" t="s">
        <v>1634</v>
      </c>
      <c r="B166" s="507" t="s">
        <v>1633</v>
      </c>
      <c r="C166" s="507">
        <v>3590</v>
      </c>
      <c r="D166" s="507" t="s">
        <v>1367</v>
      </c>
      <c r="E166" s="507" t="s">
        <v>1366</v>
      </c>
      <c r="F166" s="507" t="s">
        <v>1413</v>
      </c>
      <c r="G166" s="509">
        <v>3538.28</v>
      </c>
      <c r="H166" s="507" t="s">
        <v>1370</v>
      </c>
      <c r="I166" s="508">
        <v>20221</v>
      </c>
      <c r="J166" s="507">
        <v>60</v>
      </c>
    </row>
    <row r="167" spans="1:10">
      <c r="A167" s="507" t="s">
        <v>1632</v>
      </c>
      <c r="B167" s="507" t="s">
        <v>1631</v>
      </c>
      <c r="C167" s="507">
        <v>3703</v>
      </c>
      <c r="D167" s="507" t="s">
        <v>1390</v>
      </c>
      <c r="E167" s="507" t="s">
        <v>1366</v>
      </c>
      <c r="F167" s="507" t="s">
        <v>1440</v>
      </c>
      <c r="G167" s="509">
        <v>2272.7600000000002</v>
      </c>
      <c r="H167" s="507" t="s">
        <v>1370</v>
      </c>
      <c r="I167" s="508">
        <v>27153</v>
      </c>
      <c r="J167" s="507">
        <v>41</v>
      </c>
    </row>
    <row r="168" spans="1:10">
      <c r="A168" s="507" t="s">
        <v>1630</v>
      </c>
      <c r="B168" s="507" t="s">
        <v>1629</v>
      </c>
      <c r="C168" s="507">
        <v>3104</v>
      </c>
      <c r="D168" s="507" t="s">
        <v>1377</v>
      </c>
      <c r="E168" s="507" t="s">
        <v>1376</v>
      </c>
      <c r="F168" s="507" t="s">
        <v>1436</v>
      </c>
      <c r="G168" s="509">
        <v>3596.54</v>
      </c>
      <c r="H168" s="507" t="s">
        <v>1370</v>
      </c>
      <c r="I168" s="508">
        <v>18689</v>
      </c>
      <c r="J168" s="507">
        <v>64</v>
      </c>
    </row>
    <row r="169" spans="1:10">
      <c r="A169" s="507" t="s">
        <v>1628</v>
      </c>
      <c r="B169" s="507" t="s">
        <v>1627</v>
      </c>
      <c r="C169" s="507">
        <v>3204</v>
      </c>
      <c r="D169" s="507" t="s">
        <v>1367</v>
      </c>
      <c r="E169" s="507" t="s">
        <v>1366</v>
      </c>
      <c r="F169" s="507" t="s">
        <v>1559</v>
      </c>
      <c r="G169" s="509">
        <v>3412.05</v>
      </c>
      <c r="H169" s="507" t="s">
        <v>1370</v>
      </c>
      <c r="I169" s="508">
        <v>20362</v>
      </c>
      <c r="J169" s="507">
        <v>60</v>
      </c>
    </row>
    <row r="170" spans="1:10">
      <c r="A170" s="507" t="s">
        <v>1626</v>
      </c>
      <c r="B170" s="507" t="s">
        <v>1625</v>
      </c>
      <c r="C170" s="507">
        <v>3105</v>
      </c>
      <c r="D170" s="507" t="s">
        <v>1367</v>
      </c>
      <c r="E170" s="507" t="s">
        <v>1366</v>
      </c>
      <c r="F170" s="507" t="s">
        <v>1469</v>
      </c>
      <c r="G170" s="509">
        <v>2695.35</v>
      </c>
      <c r="H170" s="507" t="s">
        <v>1370</v>
      </c>
      <c r="I170" s="508">
        <v>19070</v>
      </c>
      <c r="J170" s="507">
        <v>63</v>
      </c>
    </row>
    <row r="171" spans="1:10">
      <c r="A171" s="507" t="s">
        <v>1624</v>
      </c>
      <c r="B171" s="507" t="s">
        <v>1623</v>
      </c>
      <c r="C171" s="507">
        <v>3124</v>
      </c>
      <c r="D171" s="507" t="s">
        <v>1386</v>
      </c>
      <c r="E171" s="507" t="s">
        <v>1376</v>
      </c>
      <c r="F171" s="507" t="s">
        <v>1466</v>
      </c>
      <c r="G171" s="509">
        <v>1321.28</v>
      </c>
      <c r="H171" s="507" t="s">
        <v>1364</v>
      </c>
      <c r="I171" s="508">
        <v>23077</v>
      </c>
      <c r="J171" s="507">
        <v>52</v>
      </c>
    </row>
    <row r="172" spans="1:10">
      <c r="A172" s="507" t="s">
        <v>1622</v>
      </c>
      <c r="B172" s="507" t="s">
        <v>1621</v>
      </c>
      <c r="C172" s="507">
        <v>3722</v>
      </c>
      <c r="D172" s="507" t="s">
        <v>1372</v>
      </c>
      <c r="E172" s="507" t="s">
        <v>1366</v>
      </c>
      <c r="F172" s="507" t="s">
        <v>1555</v>
      </c>
      <c r="G172" s="509">
        <v>1033.32</v>
      </c>
      <c r="H172" s="507" t="s">
        <v>1370</v>
      </c>
      <c r="I172" s="508">
        <v>23011</v>
      </c>
      <c r="J172" s="507">
        <v>52</v>
      </c>
    </row>
    <row r="173" spans="1:10">
      <c r="A173" s="507" t="s">
        <v>1620</v>
      </c>
      <c r="B173" s="507" t="s">
        <v>1387</v>
      </c>
      <c r="C173" s="507">
        <v>3055</v>
      </c>
      <c r="D173" s="507" t="s">
        <v>1386</v>
      </c>
      <c r="E173" s="507" t="s">
        <v>1376</v>
      </c>
      <c r="F173" s="507" t="s">
        <v>1396</v>
      </c>
      <c r="G173" s="509">
        <v>1453.9</v>
      </c>
      <c r="H173" s="507" t="s">
        <v>1370</v>
      </c>
      <c r="I173" s="508">
        <v>28580</v>
      </c>
      <c r="J173" s="507">
        <v>37</v>
      </c>
    </row>
    <row r="174" spans="1:10">
      <c r="A174" s="507" t="s">
        <v>1619</v>
      </c>
      <c r="B174" s="507" t="s">
        <v>1527</v>
      </c>
      <c r="C174" s="507">
        <v>3164</v>
      </c>
      <c r="D174" s="507" t="s">
        <v>1367</v>
      </c>
      <c r="E174" s="507" t="s">
        <v>1366</v>
      </c>
      <c r="F174" s="507" t="s">
        <v>1405</v>
      </c>
      <c r="G174" s="509">
        <v>1951.51</v>
      </c>
      <c r="H174" s="507" t="s">
        <v>1370</v>
      </c>
      <c r="I174" s="508">
        <v>28509</v>
      </c>
      <c r="J174" s="507">
        <v>37</v>
      </c>
    </row>
    <row r="175" spans="1:10">
      <c r="A175" s="507" t="s">
        <v>1618</v>
      </c>
      <c r="B175" s="507" t="s">
        <v>1450</v>
      </c>
      <c r="C175" s="507">
        <v>3136</v>
      </c>
      <c r="D175" s="507" t="s">
        <v>1381</v>
      </c>
      <c r="E175" s="507" t="s">
        <v>1376</v>
      </c>
      <c r="F175" s="507" t="s">
        <v>1485</v>
      </c>
      <c r="G175" s="509">
        <v>2920.91</v>
      </c>
      <c r="H175" s="507" t="s">
        <v>1364</v>
      </c>
      <c r="I175" s="508">
        <v>28166</v>
      </c>
      <c r="J175" s="507">
        <v>38</v>
      </c>
    </row>
    <row r="176" spans="1:10">
      <c r="A176" s="507" t="s">
        <v>1617</v>
      </c>
      <c r="B176" s="507" t="s">
        <v>1461</v>
      </c>
      <c r="C176" s="507">
        <v>3010</v>
      </c>
      <c r="D176" s="507" t="s">
        <v>1372</v>
      </c>
      <c r="E176" s="507" t="s">
        <v>1366</v>
      </c>
      <c r="F176" s="507" t="s">
        <v>1440</v>
      </c>
      <c r="G176" s="509">
        <v>2383.81</v>
      </c>
      <c r="H176" s="507" t="s">
        <v>1370</v>
      </c>
      <c r="I176" s="508">
        <v>25265</v>
      </c>
      <c r="J176" s="507">
        <v>46</v>
      </c>
    </row>
    <row r="177" spans="1:10">
      <c r="A177" s="507" t="s">
        <v>1616</v>
      </c>
      <c r="B177" s="507" t="s">
        <v>1378</v>
      </c>
      <c r="C177" s="507">
        <v>3626</v>
      </c>
      <c r="D177" s="507" t="s">
        <v>1377</v>
      </c>
      <c r="E177" s="507" t="s">
        <v>1376</v>
      </c>
      <c r="F177" s="507" t="s">
        <v>1485</v>
      </c>
      <c r="G177" s="509">
        <v>3388.3</v>
      </c>
      <c r="H177" s="507" t="s">
        <v>1364</v>
      </c>
      <c r="I177" s="508">
        <v>21050</v>
      </c>
      <c r="J177" s="507">
        <v>58</v>
      </c>
    </row>
    <row r="178" spans="1:10">
      <c r="A178" s="507" t="s">
        <v>1615</v>
      </c>
      <c r="B178" s="507" t="s">
        <v>1614</v>
      </c>
      <c r="C178" s="507">
        <v>3037</v>
      </c>
      <c r="D178" s="507" t="s">
        <v>1548</v>
      </c>
      <c r="E178" s="507" t="s">
        <v>1366</v>
      </c>
      <c r="F178" s="507" t="s">
        <v>1380</v>
      </c>
      <c r="G178" s="509">
        <v>1733.09</v>
      </c>
      <c r="H178" s="507" t="s">
        <v>1364</v>
      </c>
      <c r="I178" s="508">
        <v>29860</v>
      </c>
      <c r="J178" s="507">
        <v>34</v>
      </c>
    </row>
    <row r="179" spans="1:10">
      <c r="A179" s="507" t="s">
        <v>1613</v>
      </c>
      <c r="B179" s="507" t="s">
        <v>1612</v>
      </c>
      <c r="C179" s="507">
        <v>3844</v>
      </c>
      <c r="D179" s="507" t="s">
        <v>1367</v>
      </c>
      <c r="E179" s="507" t="s">
        <v>1366</v>
      </c>
      <c r="F179" s="507" t="s">
        <v>1433</v>
      </c>
      <c r="G179" s="509">
        <v>2716.75</v>
      </c>
      <c r="H179" s="507" t="s">
        <v>1364</v>
      </c>
      <c r="I179" s="508">
        <v>22984</v>
      </c>
      <c r="J179" s="507">
        <v>52</v>
      </c>
    </row>
    <row r="180" spans="1:10">
      <c r="A180" s="507" t="s">
        <v>1611</v>
      </c>
      <c r="B180" s="507" t="s">
        <v>1610</v>
      </c>
      <c r="C180" s="507">
        <v>3063</v>
      </c>
      <c r="D180" s="507" t="s">
        <v>1377</v>
      </c>
      <c r="E180" s="507" t="s">
        <v>1376</v>
      </c>
      <c r="F180" s="507" t="s">
        <v>1609</v>
      </c>
      <c r="G180" s="509">
        <v>1759.71</v>
      </c>
      <c r="H180" s="507" t="s">
        <v>1364</v>
      </c>
      <c r="I180" s="508">
        <v>29754</v>
      </c>
      <c r="J180" s="507">
        <v>34</v>
      </c>
    </row>
    <row r="181" spans="1:10">
      <c r="A181" s="507" t="s">
        <v>1608</v>
      </c>
      <c r="B181" s="507" t="s">
        <v>1607</v>
      </c>
      <c r="C181" s="507">
        <v>3135</v>
      </c>
      <c r="D181" s="507" t="s">
        <v>1386</v>
      </c>
      <c r="E181" s="507" t="s">
        <v>1376</v>
      </c>
      <c r="F181" s="507" t="s">
        <v>1389</v>
      </c>
      <c r="G181" s="509">
        <v>3383.31</v>
      </c>
      <c r="H181" s="507" t="s">
        <v>1370</v>
      </c>
      <c r="I181" s="508">
        <v>18037</v>
      </c>
      <c r="J181" s="507">
        <v>66</v>
      </c>
    </row>
    <row r="182" spans="1:10">
      <c r="A182" s="507" t="s">
        <v>1606</v>
      </c>
      <c r="B182" s="507" t="s">
        <v>1597</v>
      </c>
      <c r="C182" s="507">
        <v>3123</v>
      </c>
      <c r="D182" s="507" t="s">
        <v>1548</v>
      </c>
      <c r="E182" s="507" t="s">
        <v>1366</v>
      </c>
      <c r="F182" s="507" t="s">
        <v>1405</v>
      </c>
      <c r="G182" s="509">
        <v>2319.9899999999998</v>
      </c>
      <c r="H182" s="507" t="s">
        <v>1364</v>
      </c>
      <c r="I182" s="508">
        <v>27774</v>
      </c>
      <c r="J182" s="507">
        <v>39</v>
      </c>
    </row>
    <row r="183" spans="1:10">
      <c r="A183" s="507" t="s">
        <v>1605</v>
      </c>
      <c r="B183" s="507" t="s">
        <v>1604</v>
      </c>
      <c r="C183" s="507">
        <v>3206</v>
      </c>
      <c r="D183" s="507" t="s">
        <v>1367</v>
      </c>
      <c r="E183" s="507" t="s">
        <v>1366</v>
      </c>
      <c r="F183" s="507" t="s">
        <v>1482</v>
      </c>
      <c r="G183" s="509">
        <v>1444.29</v>
      </c>
      <c r="H183" s="507" t="s">
        <v>1370</v>
      </c>
      <c r="I183" s="508">
        <v>22009</v>
      </c>
      <c r="J183" s="507">
        <v>55</v>
      </c>
    </row>
    <row r="184" spans="1:10">
      <c r="A184" s="507" t="s">
        <v>1602</v>
      </c>
      <c r="B184" s="507" t="s">
        <v>1603</v>
      </c>
      <c r="C184" s="507">
        <v>3131</v>
      </c>
      <c r="D184" s="507" t="s">
        <v>1372</v>
      </c>
      <c r="E184" s="507" t="s">
        <v>1366</v>
      </c>
      <c r="F184" s="507" t="s">
        <v>1480</v>
      </c>
      <c r="G184" s="509">
        <v>3072.81</v>
      </c>
      <c r="H184" s="507" t="s">
        <v>1364</v>
      </c>
      <c r="I184" s="508">
        <v>23133</v>
      </c>
      <c r="J184" s="507">
        <v>52</v>
      </c>
    </row>
    <row r="185" spans="1:10">
      <c r="A185" s="507" t="s">
        <v>1602</v>
      </c>
      <c r="B185" s="507" t="s">
        <v>1373</v>
      </c>
      <c r="C185" s="507">
        <v>3986</v>
      </c>
      <c r="D185" s="507" t="s">
        <v>1372</v>
      </c>
      <c r="E185" s="507" t="s">
        <v>1366</v>
      </c>
      <c r="F185" s="507" t="s">
        <v>1365</v>
      </c>
      <c r="G185" s="509">
        <v>3063.77</v>
      </c>
      <c r="H185" s="507" t="s">
        <v>1370</v>
      </c>
      <c r="I185" s="508">
        <v>20641</v>
      </c>
      <c r="J185" s="507">
        <v>59</v>
      </c>
    </row>
    <row r="186" spans="1:10">
      <c r="A186" s="507" t="s">
        <v>1601</v>
      </c>
      <c r="B186" s="507" t="s">
        <v>1600</v>
      </c>
      <c r="C186" s="507">
        <v>3626</v>
      </c>
      <c r="D186" s="507" t="s">
        <v>1386</v>
      </c>
      <c r="E186" s="507" t="s">
        <v>1376</v>
      </c>
      <c r="F186" s="507" t="s">
        <v>1559</v>
      </c>
      <c r="G186" s="509">
        <v>3297.49</v>
      </c>
      <c r="H186" s="507" t="s">
        <v>1370</v>
      </c>
      <c r="I186" s="508">
        <v>21755</v>
      </c>
      <c r="J186" s="507">
        <v>56</v>
      </c>
    </row>
    <row r="187" spans="1:10">
      <c r="A187" s="507" t="s">
        <v>1599</v>
      </c>
      <c r="B187" s="507" t="s">
        <v>1489</v>
      </c>
      <c r="C187" s="507">
        <v>3086</v>
      </c>
      <c r="D187" s="507" t="s">
        <v>1372</v>
      </c>
      <c r="E187" s="507" t="s">
        <v>1366</v>
      </c>
      <c r="F187" s="507" t="s">
        <v>1522</v>
      </c>
      <c r="G187" s="509">
        <v>1362.92</v>
      </c>
      <c r="H187" s="507" t="s">
        <v>1364</v>
      </c>
      <c r="I187" s="508">
        <v>21761</v>
      </c>
      <c r="J187" s="507">
        <v>56</v>
      </c>
    </row>
    <row r="188" spans="1:10">
      <c r="A188" s="507" t="s">
        <v>1598</v>
      </c>
      <c r="B188" s="507" t="s">
        <v>1597</v>
      </c>
      <c r="C188" s="507">
        <v>3591</v>
      </c>
      <c r="D188" s="507" t="s">
        <v>1548</v>
      </c>
      <c r="E188" s="507" t="s">
        <v>1366</v>
      </c>
      <c r="F188" s="507" t="s">
        <v>1596</v>
      </c>
      <c r="G188" s="509">
        <v>2207.2199999999998</v>
      </c>
      <c r="H188" s="507" t="s">
        <v>1364</v>
      </c>
      <c r="I188" s="508">
        <v>26943</v>
      </c>
      <c r="J188" s="507">
        <v>42</v>
      </c>
    </row>
    <row r="189" spans="1:10">
      <c r="A189" s="507" t="s">
        <v>1595</v>
      </c>
      <c r="B189" s="507" t="s">
        <v>1594</v>
      </c>
      <c r="C189" s="507">
        <v>3596</v>
      </c>
      <c r="D189" s="507" t="s">
        <v>1593</v>
      </c>
      <c r="E189" s="507" t="s">
        <v>1366</v>
      </c>
      <c r="F189" s="507" t="s">
        <v>1539</v>
      </c>
      <c r="G189" s="509">
        <v>2943.86</v>
      </c>
      <c r="H189" s="507" t="s">
        <v>1370</v>
      </c>
      <c r="I189" s="508">
        <v>25960</v>
      </c>
      <c r="J189" s="507">
        <v>44</v>
      </c>
    </row>
    <row r="190" spans="1:10">
      <c r="A190" s="507" t="s">
        <v>1328</v>
      </c>
      <c r="B190" s="507" t="s">
        <v>1542</v>
      </c>
      <c r="C190" s="507">
        <v>3638</v>
      </c>
      <c r="D190" s="507" t="s">
        <v>1548</v>
      </c>
      <c r="E190" s="507" t="s">
        <v>1366</v>
      </c>
      <c r="F190" s="507" t="s">
        <v>1371</v>
      </c>
      <c r="G190" s="509">
        <v>1063.32</v>
      </c>
      <c r="H190" s="507" t="s">
        <v>1364</v>
      </c>
      <c r="I190" s="508">
        <v>30552</v>
      </c>
      <c r="J190" s="507">
        <v>32</v>
      </c>
    </row>
    <row r="191" spans="1:10">
      <c r="A191" s="507" t="s">
        <v>1328</v>
      </c>
      <c r="B191" s="507" t="s">
        <v>1592</v>
      </c>
      <c r="C191" s="507">
        <v>3913</v>
      </c>
      <c r="D191" s="507" t="s">
        <v>1367</v>
      </c>
      <c r="E191" s="507" t="s">
        <v>1366</v>
      </c>
      <c r="F191" s="507" t="s">
        <v>1591</v>
      </c>
      <c r="G191" s="509">
        <v>1241.49</v>
      </c>
      <c r="H191" s="507" t="s">
        <v>1370</v>
      </c>
      <c r="I191" s="508">
        <v>20368</v>
      </c>
      <c r="J191" s="507">
        <v>60</v>
      </c>
    </row>
    <row r="192" spans="1:10">
      <c r="A192" s="507" t="s">
        <v>1328</v>
      </c>
      <c r="B192" s="507" t="s">
        <v>1590</v>
      </c>
      <c r="C192" s="507">
        <v>3120</v>
      </c>
      <c r="D192" s="507" t="s">
        <v>1367</v>
      </c>
      <c r="E192" s="507" t="s">
        <v>1366</v>
      </c>
      <c r="F192" s="507" t="s">
        <v>1589</v>
      </c>
      <c r="G192" s="509">
        <v>2436.5100000000002</v>
      </c>
      <c r="H192" s="507" t="s">
        <v>1364</v>
      </c>
      <c r="I192" s="508">
        <v>18472</v>
      </c>
      <c r="J192" s="507">
        <v>65</v>
      </c>
    </row>
    <row r="193" spans="1:10">
      <c r="A193" s="507" t="s">
        <v>1328</v>
      </c>
      <c r="B193" s="507" t="s">
        <v>275</v>
      </c>
      <c r="C193" s="507">
        <v>3943</v>
      </c>
      <c r="D193" s="507" t="s">
        <v>1447</v>
      </c>
      <c r="E193" s="507" t="s">
        <v>1366</v>
      </c>
      <c r="F193" s="507" t="s">
        <v>1588</v>
      </c>
      <c r="G193" s="509">
        <v>2382.7399999999998</v>
      </c>
      <c r="H193" s="507" t="s">
        <v>1370</v>
      </c>
      <c r="I193" s="508">
        <v>15505</v>
      </c>
      <c r="J193" s="507">
        <v>73</v>
      </c>
    </row>
    <row r="194" spans="1:10">
      <c r="A194" s="507" t="s">
        <v>1587</v>
      </c>
      <c r="B194" s="507" t="s">
        <v>1586</v>
      </c>
      <c r="C194" s="507">
        <v>3611</v>
      </c>
      <c r="D194" s="507" t="s">
        <v>1437</v>
      </c>
      <c r="E194" s="507" t="s">
        <v>1333</v>
      </c>
      <c r="F194" s="507" t="s">
        <v>1413</v>
      </c>
      <c r="G194" s="509">
        <v>3084.39</v>
      </c>
      <c r="H194" s="507" t="s">
        <v>1370</v>
      </c>
      <c r="I194" s="508">
        <v>26281</v>
      </c>
      <c r="J194" s="507">
        <v>43</v>
      </c>
    </row>
    <row r="195" spans="1:10">
      <c r="A195" s="507" t="s">
        <v>1585</v>
      </c>
      <c r="B195" s="507" t="s">
        <v>1584</v>
      </c>
      <c r="C195" s="507">
        <v>3117</v>
      </c>
      <c r="D195" s="507" t="s">
        <v>1447</v>
      </c>
      <c r="E195" s="507" t="s">
        <v>1366</v>
      </c>
      <c r="F195" s="507" t="s">
        <v>1413</v>
      </c>
      <c r="G195" s="509">
        <v>3701.96</v>
      </c>
      <c r="H195" s="507" t="s">
        <v>1370</v>
      </c>
      <c r="I195" s="508">
        <v>17460</v>
      </c>
      <c r="J195" s="507">
        <v>68</v>
      </c>
    </row>
    <row r="196" spans="1:10">
      <c r="A196" s="507" t="s">
        <v>1583</v>
      </c>
      <c r="B196" s="507" t="s">
        <v>275</v>
      </c>
      <c r="C196" s="507">
        <v>3057</v>
      </c>
      <c r="D196" s="507" t="s">
        <v>1447</v>
      </c>
      <c r="E196" s="507" t="s">
        <v>1366</v>
      </c>
      <c r="F196" s="507" t="s">
        <v>1582</v>
      </c>
      <c r="G196" s="509">
        <v>1124.03</v>
      </c>
      <c r="H196" s="507" t="s">
        <v>1370</v>
      </c>
      <c r="I196" s="508">
        <v>19687</v>
      </c>
      <c r="J196" s="507">
        <v>61</v>
      </c>
    </row>
    <row r="197" spans="1:10">
      <c r="A197" s="507" t="s">
        <v>1581</v>
      </c>
      <c r="B197" s="507" t="s">
        <v>1580</v>
      </c>
      <c r="C197" s="507">
        <v>3154</v>
      </c>
      <c r="D197" s="507" t="s">
        <v>1367</v>
      </c>
      <c r="E197" s="507" t="s">
        <v>1366</v>
      </c>
      <c r="F197" s="507" t="s">
        <v>1544</v>
      </c>
      <c r="G197" s="509">
        <v>1407.03</v>
      </c>
      <c r="H197" s="507" t="s">
        <v>1364</v>
      </c>
      <c r="I197" s="508">
        <v>21192</v>
      </c>
      <c r="J197" s="507">
        <v>57</v>
      </c>
    </row>
    <row r="198" spans="1:10">
      <c r="A198" s="507" t="s">
        <v>1578</v>
      </c>
      <c r="B198" s="507" t="s">
        <v>1474</v>
      </c>
      <c r="C198" s="507">
        <v>3148</v>
      </c>
      <c r="D198" s="507" t="s">
        <v>1423</v>
      </c>
      <c r="E198" s="507" t="s">
        <v>1376</v>
      </c>
      <c r="F198" s="507" t="s">
        <v>1579</v>
      </c>
      <c r="G198" s="509">
        <v>1039.52</v>
      </c>
      <c r="H198" s="507" t="s">
        <v>1370</v>
      </c>
      <c r="I198" s="508">
        <v>20681</v>
      </c>
      <c r="J198" s="507">
        <v>59</v>
      </c>
    </row>
    <row r="199" spans="1:10">
      <c r="A199" s="507" t="s">
        <v>1578</v>
      </c>
      <c r="B199" s="507" t="s">
        <v>1577</v>
      </c>
      <c r="C199" s="507">
        <v>3110</v>
      </c>
      <c r="D199" s="507" t="s">
        <v>1372</v>
      </c>
      <c r="E199" s="507" t="s">
        <v>1366</v>
      </c>
      <c r="F199" s="507" t="s">
        <v>1365</v>
      </c>
      <c r="G199" s="509">
        <v>3733.85</v>
      </c>
      <c r="H199" s="507" t="s">
        <v>1364</v>
      </c>
      <c r="I199" s="508">
        <v>18377</v>
      </c>
      <c r="J199" s="507">
        <v>65</v>
      </c>
    </row>
    <row r="200" spans="1:10">
      <c r="A200" s="507" t="s">
        <v>1576</v>
      </c>
      <c r="B200" s="507" t="s">
        <v>1450</v>
      </c>
      <c r="C200" s="507">
        <v>3588</v>
      </c>
      <c r="D200" s="507" t="s">
        <v>1381</v>
      </c>
      <c r="E200" s="507" t="s">
        <v>1376</v>
      </c>
      <c r="F200" s="507" t="s">
        <v>1575</v>
      </c>
      <c r="G200" s="509">
        <v>2748.01</v>
      </c>
      <c r="H200" s="507" t="s">
        <v>1364</v>
      </c>
      <c r="I200" s="508">
        <v>24980</v>
      </c>
      <c r="J200" s="507">
        <v>47</v>
      </c>
    </row>
    <row r="201" spans="1:10">
      <c r="A201" s="507" t="s">
        <v>1574</v>
      </c>
      <c r="B201" s="507" t="s">
        <v>1573</v>
      </c>
      <c r="C201" s="507">
        <v>3618</v>
      </c>
      <c r="D201" s="507" t="s">
        <v>1377</v>
      </c>
      <c r="E201" s="507" t="s">
        <v>1376</v>
      </c>
      <c r="F201" s="507" t="s">
        <v>1422</v>
      </c>
      <c r="G201" s="509">
        <v>2355</v>
      </c>
      <c r="H201" s="507" t="s">
        <v>1364</v>
      </c>
      <c r="I201" s="508">
        <v>22301</v>
      </c>
      <c r="J201" s="507">
        <v>54</v>
      </c>
    </row>
    <row r="202" spans="1:10">
      <c r="A202" s="507" t="s">
        <v>1572</v>
      </c>
      <c r="B202" s="507" t="s">
        <v>1571</v>
      </c>
      <c r="C202" s="507">
        <v>3150</v>
      </c>
      <c r="D202" s="507" t="s">
        <v>1367</v>
      </c>
      <c r="E202" s="507" t="s">
        <v>1366</v>
      </c>
      <c r="F202" s="507" t="s">
        <v>1570</v>
      </c>
      <c r="G202" s="509">
        <v>2113.58</v>
      </c>
      <c r="H202" s="507" t="s">
        <v>1364</v>
      </c>
      <c r="I202" s="508">
        <v>22603</v>
      </c>
      <c r="J202" s="507">
        <v>54</v>
      </c>
    </row>
    <row r="203" spans="1:10">
      <c r="A203" s="507" t="s">
        <v>1569</v>
      </c>
      <c r="B203" s="507" t="s">
        <v>1568</v>
      </c>
      <c r="C203" s="507">
        <v>3584</v>
      </c>
      <c r="D203" s="507" t="s">
        <v>1548</v>
      </c>
      <c r="E203" s="507" t="s">
        <v>1366</v>
      </c>
      <c r="F203" s="507" t="s">
        <v>1567</v>
      </c>
      <c r="G203" s="509">
        <v>2273.6</v>
      </c>
      <c r="H203" s="507" t="s">
        <v>1364</v>
      </c>
      <c r="I203" s="508">
        <v>20652</v>
      </c>
      <c r="J203" s="507">
        <v>59</v>
      </c>
    </row>
    <row r="204" spans="1:10">
      <c r="A204" s="507" t="s">
        <v>1566</v>
      </c>
      <c r="B204" s="507" t="s">
        <v>1565</v>
      </c>
      <c r="C204" s="507">
        <v>3644</v>
      </c>
      <c r="D204" s="507" t="s">
        <v>1372</v>
      </c>
      <c r="E204" s="507" t="s">
        <v>1366</v>
      </c>
      <c r="F204" s="507" t="s">
        <v>1454</v>
      </c>
      <c r="G204" s="509">
        <v>1552.96</v>
      </c>
      <c r="H204" s="507" t="s">
        <v>1370</v>
      </c>
      <c r="I204" s="508">
        <v>15318</v>
      </c>
      <c r="J204" s="507">
        <v>73</v>
      </c>
    </row>
    <row r="205" spans="1:10">
      <c r="A205" s="507" t="s">
        <v>1564</v>
      </c>
      <c r="B205" s="507" t="s">
        <v>1527</v>
      </c>
      <c r="C205" s="507">
        <v>3032</v>
      </c>
      <c r="D205" s="507" t="s">
        <v>1367</v>
      </c>
      <c r="E205" s="507" t="s">
        <v>1366</v>
      </c>
      <c r="F205" s="507" t="s">
        <v>1405</v>
      </c>
      <c r="G205" s="509">
        <v>1887.96</v>
      </c>
      <c r="H205" s="507" t="s">
        <v>1370</v>
      </c>
      <c r="I205" s="508">
        <v>31515</v>
      </c>
      <c r="J205" s="507">
        <v>29</v>
      </c>
    </row>
    <row r="206" spans="1:10">
      <c r="A206" s="507" t="s">
        <v>1563</v>
      </c>
      <c r="B206" s="507" t="s">
        <v>1562</v>
      </c>
      <c r="C206" s="507">
        <v>3723</v>
      </c>
      <c r="D206" s="507" t="s">
        <v>1386</v>
      </c>
      <c r="E206" s="507" t="s">
        <v>1376</v>
      </c>
      <c r="F206" s="507" t="s">
        <v>1494</v>
      </c>
      <c r="G206" s="509">
        <v>1623.44</v>
      </c>
      <c r="H206" s="507" t="s">
        <v>1370</v>
      </c>
      <c r="I206" s="508">
        <v>22129</v>
      </c>
      <c r="J206" s="507">
        <v>55</v>
      </c>
    </row>
    <row r="207" spans="1:10">
      <c r="A207" s="507" t="s">
        <v>1561</v>
      </c>
      <c r="B207" s="507" t="s">
        <v>1560</v>
      </c>
      <c r="C207" s="507">
        <v>3067</v>
      </c>
      <c r="D207" s="507" t="s">
        <v>1386</v>
      </c>
      <c r="E207" s="507" t="s">
        <v>1376</v>
      </c>
      <c r="F207" s="507" t="s">
        <v>1559</v>
      </c>
      <c r="G207" s="509">
        <v>3385.24</v>
      </c>
      <c r="H207" s="507" t="s">
        <v>1370</v>
      </c>
      <c r="I207" s="508">
        <v>21282</v>
      </c>
      <c r="J207" s="507">
        <v>57</v>
      </c>
    </row>
    <row r="208" spans="1:10">
      <c r="A208" s="507" t="s">
        <v>1558</v>
      </c>
      <c r="B208" s="507" t="s">
        <v>1489</v>
      </c>
      <c r="C208" s="507">
        <v>3764</v>
      </c>
      <c r="D208" s="507" t="s">
        <v>1372</v>
      </c>
      <c r="E208" s="507" t="s">
        <v>1366</v>
      </c>
      <c r="F208" s="507" t="s">
        <v>1400</v>
      </c>
      <c r="G208" s="509">
        <v>3639.67</v>
      </c>
      <c r="H208" s="507" t="s">
        <v>1364</v>
      </c>
      <c r="I208" s="508">
        <v>21652</v>
      </c>
      <c r="J208" s="507">
        <v>56</v>
      </c>
    </row>
    <row r="209" spans="1:10">
      <c r="A209" s="507" t="s">
        <v>1557</v>
      </c>
      <c r="B209" s="507" t="s">
        <v>1556</v>
      </c>
      <c r="C209" s="507">
        <v>3881</v>
      </c>
      <c r="D209" s="507" t="s">
        <v>1372</v>
      </c>
      <c r="E209" s="507" t="s">
        <v>1366</v>
      </c>
      <c r="F209" s="507" t="s">
        <v>1555</v>
      </c>
      <c r="G209" s="509">
        <v>1091.3699999999999</v>
      </c>
      <c r="H209" s="507" t="s">
        <v>1364</v>
      </c>
      <c r="I209" s="508">
        <v>27766</v>
      </c>
      <c r="J209" s="507">
        <v>39</v>
      </c>
    </row>
    <row r="210" spans="1:10">
      <c r="A210" s="507" t="s">
        <v>1554</v>
      </c>
      <c r="B210" s="507" t="s">
        <v>160</v>
      </c>
      <c r="C210" s="507">
        <v>3670</v>
      </c>
      <c r="D210" s="507" t="s">
        <v>1381</v>
      </c>
      <c r="E210" s="507" t="s">
        <v>1376</v>
      </c>
      <c r="F210" s="507" t="s">
        <v>1389</v>
      </c>
      <c r="G210" s="509">
        <v>3389.77</v>
      </c>
      <c r="H210" s="507" t="s">
        <v>1364</v>
      </c>
      <c r="I210" s="508">
        <v>25281</v>
      </c>
      <c r="J210" s="507">
        <v>46</v>
      </c>
    </row>
    <row r="211" spans="1:10">
      <c r="A211" s="507" t="s">
        <v>1553</v>
      </c>
      <c r="B211" s="507" t="s">
        <v>1448</v>
      </c>
      <c r="C211" s="507">
        <v>3073</v>
      </c>
      <c r="D211" s="507" t="s">
        <v>1372</v>
      </c>
      <c r="E211" s="507" t="s">
        <v>1366</v>
      </c>
      <c r="F211" s="507" t="s">
        <v>1433</v>
      </c>
      <c r="G211" s="509">
        <v>2686.2</v>
      </c>
      <c r="H211" s="507" t="s">
        <v>1370</v>
      </c>
      <c r="I211" s="508">
        <v>23411</v>
      </c>
      <c r="J211" s="507">
        <v>51</v>
      </c>
    </row>
    <row r="212" spans="1:10">
      <c r="A212" s="507" t="s">
        <v>1552</v>
      </c>
      <c r="B212" s="507" t="s">
        <v>1401</v>
      </c>
      <c r="C212" s="507">
        <v>3630</v>
      </c>
      <c r="D212" s="507" t="s">
        <v>1367</v>
      </c>
      <c r="E212" s="507" t="s">
        <v>1366</v>
      </c>
      <c r="F212" s="507" t="s">
        <v>1551</v>
      </c>
      <c r="G212" s="509">
        <v>2239.52</v>
      </c>
      <c r="H212" s="507" t="s">
        <v>1364</v>
      </c>
      <c r="I212" s="508">
        <v>21463</v>
      </c>
      <c r="J212" s="507">
        <v>57</v>
      </c>
    </row>
    <row r="213" spans="1:10">
      <c r="A213" s="507" t="s">
        <v>1550</v>
      </c>
      <c r="B213" s="507" t="s">
        <v>1549</v>
      </c>
      <c r="C213" s="507">
        <v>3413</v>
      </c>
      <c r="D213" s="507" t="s">
        <v>1548</v>
      </c>
      <c r="E213" s="507" t="s">
        <v>1366</v>
      </c>
      <c r="F213" s="507" t="s">
        <v>1365</v>
      </c>
      <c r="G213" s="509">
        <v>2842.18</v>
      </c>
      <c r="H213" s="507" t="s">
        <v>1370</v>
      </c>
      <c r="I213" s="508">
        <v>23162</v>
      </c>
      <c r="J213" s="507">
        <v>52</v>
      </c>
    </row>
    <row r="214" spans="1:10">
      <c r="A214" s="507" t="s">
        <v>1547</v>
      </c>
      <c r="B214" s="507" t="s">
        <v>1467</v>
      </c>
      <c r="C214" s="507">
        <v>3420</v>
      </c>
      <c r="D214" s="507" t="s">
        <v>1377</v>
      </c>
      <c r="E214" s="507" t="s">
        <v>1376</v>
      </c>
      <c r="F214" s="507" t="s">
        <v>1365</v>
      </c>
      <c r="G214" s="509">
        <v>3544.65</v>
      </c>
      <c r="H214" s="507" t="s">
        <v>1364</v>
      </c>
      <c r="I214" s="508">
        <v>20953</v>
      </c>
      <c r="J214" s="507">
        <v>58</v>
      </c>
    </row>
    <row r="215" spans="1:10">
      <c r="A215" s="507" t="s">
        <v>1546</v>
      </c>
      <c r="B215" s="507" t="s">
        <v>1545</v>
      </c>
      <c r="C215" s="507">
        <v>3128</v>
      </c>
      <c r="D215" s="507" t="s">
        <v>1367</v>
      </c>
      <c r="E215" s="507" t="s">
        <v>1366</v>
      </c>
      <c r="F215" s="507" t="s">
        <v>1544</v>
      </c>
      <c r="G215" s="509">
        <v>1235.1500000000001</v>
      </c>
      <c r="H215" s="507" t="s">
        <v>1364</v>
      </c>
      <c r="I215" s="508">
        <v>27079</v>
      </c>
      <c r="J215" s="507">
        <v>41</v>
      </c>
    </row>
    <row r="216" spans="1:10">
      <c r="A216" s="507" t="s">
        <v>1543</v>
      </c>
      <c r="B216" s="507" t="s">
        <v>1542</v>
      </c>
      <c r="C216" s="507">
        <v>3142</v>
      </c>
      <c r="D216" s="507" t="s">
        <v>1367</v>
      </c>
      <c r="E216" s="507" t="s">
        <v>1366</v>
      </c>
      <c r="F216" s="507" t="s">
        <v>1410</v>
      </c>
      <c r="G216" s="509">
        <v>1694.55</v>
      </c>
      <c r="H216" s="507" t="s">
        <v>1364</v>
      </c>
      <c r="I216" s="508">
        <v>16621</v>
      </c>
      <c r="J216" s="507">
        <v>70</v>
      </c>
    </row>
    <row r="217" spans="1:10">
      <c r="A217" s="507" t="s">
        <v>1541</v>
      </c>
      <c r="B217" s="507" t="s">
        <v>1540</v>
      </c>
      <c r="C217" s="507">
        <v>3552</v>
      </c>
      <c r="D217" s="507" t="s">
        <v>1372</v>
      </c>
      <c r="E217" s="507" t="s">
        <v>1366</v>
      </c>
      <c r="F217" s="507" t="s">
        <v>1539</v>
      </c>
      <c r="G217" s="509">
        <v>2766.9</v>
      </c>
      <c r="H217" s="507" t="s">
        <v>1370</v>
      </c>
      <c r="I217" s="508">
        <v>28839</v>
      </c>
      <c r="J217" s="507">
        <v>36</v>
      </c>
    </row>
    <row r="218" spans="1:10">
      <c r="A218" s="507" t="s">
        <v>1538</v>
      </c>
      <c r="B218" s="507" t="s">
        <v>1537</v>
      </c>
      <c r="C218" s="507">
        <v>3409</v>
      </c>
      <c r="D218" s="507" t="s">
        <v>1390</v>
      </c>
      <c r="E218" s="507" t="s">
        <v>1376</v>
      </c>
      <c r="F218" s="507" t="s">
        <v>1536</v>
      </c>
      <c r="G218" s="509">
        <v>2088.94</v>
      </c>
      <c r="H218" s="507" t="s">
        <v>1364</v>
      </c>
      <c r="I218" s="508">
        <v>29252</v>
      </c>
      <c r="J218" s="507">
        <v>35</v>
      </c>
    </row>
    <row r="219" spans="1:10">
      <c r="A219" s="507" t="s">
        <v>1535</v>
      </c>
      <c r="B219" s="507" t="s">
        <v>1489</v>
      </c>
      <c r="C219" s="507">
        <v>3733</v>
      </c>
      <c r="D219" s="507" t="s">
        <v>1372</v>
      </c>
      <c r="E219" s="507" t="s">
        <v>1366</v>
      </c>
      <c r="F219" s="507" t="s">
        <v>1504</v>
      </c>
      <c r="G219" s="509">
        <v>1929.18</v>
      </c>
      <c r="H219" s="507" t="s">
        <v>1364</v>
      </c>
      <c r="I219" s="508">
        <v>20149</v>
      </c>
      <c r="J219" s="507">
        <v>60</v>
      </c>
    </row>
    <row r="220" spans="1:10">
      <c r="A220" s="507" t="s">
        <v>1534</v>
      </c>
      <c r="B220" s="507" t="s">
        <v>1533</v>
      </c>
      <c r="C220" s="507">
        <v>3765</v>
      </c>
      <c r="D220" s="507" t="s">
        <v>1390</v>
      </c>
      <c r="E220" s="507" t="s">
        <v>1376</v>
      </c>
      <c r="F220" s="507" t="s">
        <v>1454</v>
      </c>
      <c r="G220" s="509">
        <v>1567.75</v>
      </c>
      <c r="H220" s="507" t="s">
        <v>1364</v>
      </c>
      <c r="I220" s="508">
        <v>23098</v>
      </c>
      <c r="J220" s="507">
        <v>52</v>
      </c>
    </row>
    <row r="221" spans="1:10">
      <c r="A221" s="507" t="s">
        <v>1532</v>
      </c>
      <c r="B221" s="507" t="s">
        <v>1531</v>
      </c>
      <c r="C221" s="507">
        <v>3139</v>
      </c>
      <c r="D221" s="507" t="s">
        <v>1367</v>
      </c>
      <c r="E221" s="507" t="s">
        <v>1366</v>
      </c>
      <c r="F221" s="507" t="s">
        <v>1398</v>
      </c>
      <c r="G221" s="509">
        <v>2310.34</v>
      </c>
      <c r="H221" s="507" t="s">
        <v>1370</v>
      </c>
      <c r="I221" s="508">
        <v>19262</v>
      </c>
      <c r="J221" s="507">
        <v>63</v>
      </c>
    </row>
    <row r="222" spans="1:10">
      <c r="A222" s="507" t="s">
        <v>1530</v>
      </c>
      <c r="B222" s="507" t="s">
        <v>1529</v>
      </c>
      <c r="C222" s="507">
        <v>3015</v>
      </c>
      <c r="D222" s="507" t="s">
        <v>1447</v>
      </c>
      <c r="E222" s="507" t="s">
        <v>1366</v>
      </c>
      <c r="F222" s="507" t="s">
        <v>1365</v>
      </c>
      <c r="G222" s="509">
        <v>2951.23</v>
      </c>
      <c r="H222" s="507" t="s">
        <v>1370</v>
      </c>
      <c r="I222" s="508">
        <v>22288</v>
      </c>
      <c r="J222" s="507">
        <v>54</v>
      </c>
    </row>
    <row r="223" spans="1:10">
      <c r="A223" s="507" t="s">
        <v>1528</v>
      </c>
      <c r="B223" s="507" t="s">
        <v>1527</v>
      </c>
      <c r="C223" s="507">
        <v>3103</v>
      </c>
      <c r="D223" s="507" t="s">
        <v>1367</v>
      </c>
      <c r="E223" s="507" t="s">
        <v>1366</v>
      </c>
      <c r="F223" s="507" t="s">
        <v>1405</v>
      </c>
      <c r="G223" s="509">
        <v>2420.66</v>
      </c>
      <c r="H223" s="507" t="s">
        <v>1370</v>
      </c>
      <c r="I223" s="508">
        <v>20383</v>
      </c>
      <c r="J223" s="507">
        <v>60</v>
      </c>
    </row>
    <row r="224" spans="1:10">
      <c r="A224" s="507" t="s">
        <v>1526</v>
      </c>
      <c r="B224" s="507" t="s">
        <v>1406</v>
      </c>
      <c r="C224" s="507">
        <v>3083</v>
      </c>
      <c r="D224" s="507" t="s">
        <v>1390</v>
      </c>
      <c r="E224" s="507" t="s">
        <v>1376</v>
      </c>
      <c r="F224" s="507" t="s">
        <v>1525</v>
      </c>
      <c r="G224" s="509">
        <v>1109.93</v>
      </c>
      <c r="H224" s="507" t="s">
        <v>1370</v>
      </c>
      <c r="I224" s="508">
        <v>27284</v>
      </c>
      <c r="J224" s="507">
        <v>41</v>
      </c>
    </row>
    <row r="225" spans="1:10">
      <c r="A225" s="507" t="s">
        <v>1524</v>
      </c>
      <c r="B225" s="507" t="s">
        <v>1523</v>
      </c>
      <c r="C225" s="507">
        <v>3917</v>
      </c>
      <c r="D225" s="507" t="s">
        <v>1423</v>
      </c>
      <c r="E225" s="507" t="s">
        <v>1376</v>
      </c>
      <c r="F225" s="507" t="s">
        <v>1522</v>
      </c>
      <c r="G225" s="509">
        <v>1201.9100000000001</v>
      </c>
      <c r="H225" s="507" t="s">
        <v>1370</v>
      </c>
      <c r="I225" s="508">
        <v>20485</v>
      </c>
      <c r="J225" s="507">
        <v>59</v>
      </c>
    </row>
    <row r="226" spans="1:10">
      <c r="A226" s="507" t="s">
        <v>1521</v>
      </c>
      <c r="B226" s="507" t="s">
        <v>1520</v>
      </c>
      <c r="C226" s="507">
        <v>3198</v>
      </c>
      <c r="D226" s="507" t="s">
        <v>1367</v>
      </c>
      <c r="E226" s="507" t="s">
        <v>1366</v>
      </c>
      <c r="F226" s="507" t="s">
        <v>1519</v>
      </c>
      <c r="G226" s="509">
        <v>3586.33</v>
      </c>
      <c r="H226" s="507" t="s">
        <v>1364</v>
      </c>
      <c r="I226" s="508">
        <v>22639</v>
      </c>
      <c r="J226" s="507">
        <v>53</v>
      </c>
    </row>
    <row r="227" spans="1:10">
      <c r="A227" s="507" t="s">
        <v>1518</v>
      </c>
      <c r="B227" s="507" t="s">
        <v>1517</v>
      </c>
      <c r="C227" s="507">
        <v>3092</v>
      </c>
      <c r="D227" s="507" t="s">
        <v>1437</v>
      </c>
      <c r="E227" s="507" t="s">
        <v>1333</v>
      </c>
      <c r="F227" s="507" t="s">
        <v>1516</v>
      </c>
      <c r="G227" s="509">
        <v>1684.59</v>
      </c>
      <c r="H227" s="507" t="s">
        <v>1364</v>
      </c>
      <c r="I227" s="508">
        <v>20090</v>
      </c>
      <c r="J227" s="507">
        <v>60</v>
      </c>
    </row>
    <row r="228" spans="1:10">
      <c r="A228" s="507" t="s">
        <v>1515</v>
      </c>
      <c r="B228" s="507" t="s">
        <v>1514</v>
      </c>
      <c r="C228" s="507">
        <v>3703</v>
      </c>
      <c r="D228" s="507" t="s">
        <v>1437</v>
      </c>
      <c r="E228" s="507" t="s">
        <v>1333</v>
      </c>
      <c r="F228" s="507" t="s">
        <v>1440</v>
      </c>
      <c r="G228" s="509">
        <v>2540.34</v>
      </c>
      <c r="H228" s="507" t="s">
        <v>1364</v>
      </c>
      <c r="I228" s="508">
        <v>29274</v>
      </c>
      <c r="J228" s="507">
        <v>35</v>
      </c>
    </row>
    <row r="229" spans="1:10">
      <c r="A229" s="507" t="s">
        <v>1513</v>
      </c>
      <c r="B229" s="507" t="s">
        <v>1512</v>
      </c>
      <c r="C229" s="507">
        <v>3004</v>
      </c>
      <c r="D229" s="507" t="s">
        <v>1447</v>
      </c>
      <c r="E229" s="507" t="s">
        <v>1366</v>
      </c>
      <c r="F229" s="507" t="s">
        <v>1511</v>
      </c>
      <c r="G229" s="509">
        <v>2446.34</v>
      </c>
      <c r="H229" s="507" t="s">
        <v>1364</v>
      </c>
      <c r="I229" s="508">
        <v>20409</v>
      </c>
      <c r="J229" s="507">
        <v>60</v>
      </c>
    </row>
    <row r="230" spans="1:10">
      <c r="A230" s="507" t="s">
        <v>1510</v>
      </c>
      <c r="B230" s="507" t="s">
        <v>1509</v>
      </c>
      <c r="C230" s="507">
        <v>3182</v>
      </c>
      <c r="D230" s="507" t="s">
        <v>1423</v>
      </c>
      <c r="E230" s="507" t="s">
        <v>1376</v>
      </c>
      <c r="F230" s="507" t="s">
        <v>1482</v>
      </c>
      <c r="G230" s="509">
        <v>1467.34</v>
      </c>
      <c r="H230" s="507" t="s">
        <v>1370</v>
      </c>
      <c r="I230" s="508">
        <v>20737</v>
      </c>
      <c r="J230" s="507">
        <v>59</v>
      </c>
    </row>
    <row r="231" spans="1:10">
      <c r="A231" s="507" t="s">
        <v>1508</v>
      </c>
      <c r="B231" s="507" t="s">
        <v>1387</v>
      </c>
      <c r="C231" s="507">
        <v>3208</v>
      </c>
      <c r="D231" s="507" t="s">
        <v>1390</v>
      </c>
      <c r="E231" s="507" t="s">
        <v>1376</v>
      </c>
      <c r="F231" s="507" t="s">
        <v>1507</v>
      </c>
      <c r="G231" s="509">
        <v>1034.3499999999999</v>
      </c>
      <c r="H231" s="507" t="s">
        <v>1370</v>
      </c>
      <c r="I231" s="508">
        <v>22133</v>
      </c>
      <c r="J231" s="507">
        <v>55</v>
      </c>
    </row>
    <row r="232" spans="1:10">
      <c r="A232" s="507" t="s">
        <v>1506</v>
      </c>
      <c r="B232" s="507" t="s">
        <v>1505</v>
      </c>
      <c r="C232" s="507">
        <v>3125</v>
      </c>
      <c r="D232" s="507" t="s">
        <v>1386</v>
      </c>
      <c r="E232" s="507" t="s">
        <v>1366</v>
      </c>
      <c r="F232" s="507" t="s">
        <v>1504</v>
      </c>
      <c r="G232" s="509">
        <v>1605.42</v>
      </c>
      <c r="H232" s="507" t="s">
        <v>1370</v>
      </c>
      <c r="I232" s="508">
        <v>21288</v>
      </c>
      <c r="J232" s="507">
        <v>57</v>
      </c>
    </row>
    <row r="233" spans="1:10">
      <c r="A233" s="507" t="s">
        <v>1503</v>
      </c>
      <c r="B233" s="507" t="s">
        <v>1502</v>
      </c>
      <c r="C233" s="507">
        <v>3174</v>
      </c>
      <c r="D233" s="507" t="s">
        <v>1377</v>
      </c>
      <c r="E233" s="507" t="s">
        <v>1376</v>
      </c>
      <c r="F233" s="507" t="s">
        <v>1485</v>
      </c>
      <c r="G233" s="509">
        <v>2862.68</v>
      </c>
      <c r="H233" s="507" t="s">
        <v>1364</v>
      </c>
      <c r="I233" s="508">
        <v>27699</v>
      </c>
      <c r="J233" s="507">
        <v>40</v>
      </c>
    </row>
    <row r="234" spans="1:10">
      <c r="A234" s="507" t="s">
        <v>1501</v>
      </c>
      <c r="B234" s="507" t="s">
        <v>1500</v>
      </c>
      <c r="C234" s="507">
        <v>3079</v>
      </c>
      <c r="D234" s="507" t="s">
        <v>1390</v>
      </c>
      <c r="E234" s="507" t="s">
        <v>1376</v>
      </c>
      <c r="F234" s="507" t="s">
        <v>1433</v>
      </c>
      <c r="G234" s="509">
        <v>2923.66</v>
      </c>
      <c r="H234" s="507" t="s">
        <v>1370</v>
      </c>
      <c r="I234" s="508">
        <v>18666</v>
      </c>
      <c r="J234" s="507">
        <v>64</v>
      </c>
    </row>
    <row r="235" spans="1:10">
      <c r="A235" s="507" t="s">
        <v>1499</v>
      </c>
      <c r="B235" s="507" t="s">
        <v>1498</v>
      </c>
      <c r="C235" s="507">
        <v>3629</v>
      </c>
      <c r="D235" s="507" t="s">
        <v>1367</v>
      </c>
      <c r="E235" s="507" t="s">
        <v>1366</v>
      </c>
      <c r="F235" s="507" t="s">
        <v>1485</v>
      </c>
      <c r="G235" s="509">
        <v>3546.74</v>
      </c>
      <c r="H235" s="507" t="s">
        <v>1364</v>
      </c>
      <c r="I235" s="508">
        <v>19327</v>
      </c>
      <c r="J235" s="507">
        <v>62</v>
      </c>
    </row>
    <row r="236" spans="1:10">
      <c r="A236" s="507" t="s">
        <v>1496</v>
      </c>
      <c r="B236" s="507" t="s">
        <v>1497</v>
      </c>
      <c r="C236" s="507">
        <v>3017</v>
      </c>
      <c r="D236" s="507" t="s">
        <v>1390</v>
      </c>
      <c r="E236" s="507" t="s">
        <v>1366</v>
      </c>
      <c r="F236" s="507" t="s">
        <v>1433</v>
      </c>
      <c r="G236" s="509">
        <v>2348.16</v>
      </c>
      <c r="H236" s="507" t="s">
        <v>1370</v>
      </c>
      <c r="I236" s="508">
        <v>28235</v>
      </c>
      <c r="J236" s="507">
        <v>38</v>
      </c>
    </row>
    <row r="237" spans="1:10">
      <c r="A237" s="507" t="s">
        <v>1496</v>
      </c>
      <c r="B237" s="507" t="s">
        <v>1495</v>
      </c>
      <c r="C237" s="507">
        <v>3531</v>
      </c>
      <c r="D237" s="507" t="s">
        <v>1437</v>
      </c>
      <c r="E237" s="507" t="s">
        <v>1333</v>
      </c>
      <c r="F237" s="507" t="s">
        <v>1494</v>
      </c>
      <c r="G237" s="509">
        <v>1577.39</v>
      </c>
      <c r="H237" s="507" t="s">
        <v>1370</v>
      </c>
      <c r="I237" s="508">
        <v>23189</v>
      </c>
      <c r="J237" s="507">
        <v>52</v>
      </c>
    </row>
    <row r="238" spans="1:10">
      <c r="A238" s="507" t="s">
        <v>1493</v>
      </c>
      <c r="B238" s="507" t="s">
        <v>1492</v>
      </c>
      <c r="C238" s="507">
        <v>3916</v>
      </c>
      <c r="D238" s="507" t="s">
        <v>1386</v>
      </c>
      <c r="E238" s="507" t="s">
        <v>1376</v>
      </c>
      <c r="F238" s="507" t="s">
        <v>1491</v>
      </c>
      <c r="G238" s="509">
        <v>1499.52</v>
      </c>
      <c r="H238" s="507" t="s">
        <v>1364</v>
      </c>
      <c r="I238" s="508">
        <v>19815</v>
      </c>
      <c r="J238" s="507">
        <v>61</v>
      </c>
    </row>
    <row r="239" spans="1:10">
      <c r="A239" s="507" t="s">
        <v>1490</v>
      </c>
      <c r="B239" s="507" t="s">
        <v>1489</v>
      </c>
      <c r="C239" s="507">
        <v>3166</v>
      </c>
      <c r="D239" s="507" t="s">
        <v>1447</v>
      </c>
      <c r="E239" s="507" t="s">
        <v>1366</v>
      </c>
      <c r="F239" s="507" t="s">
        <v>1440</v>
      </c>
      <c r="G239" s="509">
        <v>2677.48</v>
      </c>
      <c r="H239" s="507" t="s">
        <v>1364</v>
      </c>
      <c r="I239" s="508">
        <v>27770</v>
      </c>
      <c r="J239" s="507">
        <v>39</v>
      </c>
    </row>
    <row r="240" spans="1:10">
      <c r="A240" s="507" t="s">
        <v>1488</v>
      </c>
      <c r="B240" s="507" t="s">
        <v>1487</v>
      </c>
      <c r="C240" s="507">
        <v>3663</v>
      </c>
      <c r="D240" s="507" t="s">
        <v>1447</v>
      </c>
      <c r="E240" s="507" t="s">
        <v>1366</v>
      </c>
      <c r="F240" s="507" t="s">
        <v>1405</v>
      </c>
      <c r="G240" s="509">
        <v>2307.1</v>
      </c>
      <c r="H240" s="507" t="s">
        <v>1370</v>
      </c>
      <c r="I240" s="508">
        <v>23356</v>
      </c>
      <c r="J240" s="507">
        <v>51</v>
      </c>
    </row>
    <row r="241" spans="1:10">
      <c r="A241" s="507" t="s">
        <v>1486</v>
      </c>
      <c r="B241" s="507" t="s">
        <v>1424</v>
      </c>
      <c r="C241" s="507">
        <v>3077</v>
      </c>
      <c r="D241" s="507" t="s">
        <v>1377</v>
      </c>
      <c r="E241" s="507" t="s">
        <v>1376</v>
      </c>
      <c r="F241" s="507" t="s">
        <v>1485</v>
      </c>
      <c r="G241" s="509">
        <v>2448.5700000000002</v>
      </c>
      <c r="H241" s="507" t="s">
        <v>1370</v>
      </c>
      <c r="I241" s="508">
        <v>28659</v>
      </c>
      <c r="J241" s="507">
        <v>37</v>
      </c>
    </row>
    <row r="242" spans="1:10">
      <c r="A242" s="507" t="s">
        <v>1484</v>
      </c>
      <c r="B242" s="507" t="s">
        <v>1458</v>
      </c>
      <c r="C242" s="507">
        <v>3121</v>
      </c>
      <c r="D242" s="507" t="s">
        <v>1367</v>
      </c>
      <c r="E242" s="507" t="s">
        <v>1366</v>
      </c>
      <c r="F242" s="507" t="s">
        <v>1463</v>
      </c>
      <c r="G242" s="509">
        <v>2240.9899999999998</v>
      </c>
      <c r="H242" s="507" t="s">
        <v>1370</v>
      </c>
      <c r="I242" s="508">
        <v>22082</v>
      </c>
      <c r="J242" s="507">
        <v>55</v>
      </c>
    </row>
    <row r="243" spans="1:10">
      <c r="A243" s="507" t="s">
        <v>1483</v>
      </c>
      <c r="B243" s="507" t="s">
        <v>160</v>
      </c>
      <c r="C243" s="507">
        <v>3165</v>
      </c>
      <c r="D243" s="507" t="s">
        <v>1381</v>
      </c>
      <c r="E243" s="507" t="s">
        <v>1376</v>
      </c>
      <c r="F243" s="507" t="s">
        <v>1482</v>
      </c>
      <c r="G243" s="509">
        <v>1643.84</v>
      </c>
      <c r="H243" s="507" t="s">
        <v>1364</v>
      </c>
      <c r="I243" s="508">
        <v>23243</v>
      </c>
      <c r="J243" s="507">
        <v>52</v>
      </c>
    </row>
    <row r="244" spans="1:10">
      <c r="A244" s="507" t="s">
        <v>1481</v>
      </c>
      <c r="B244" s="507" t="s">
        <v>1431</v>
      </c>
      <c r="C244" s="507">
        <v>3024</v>
      </c>
      <c r="D244" s="507" t="s">
        <v>1390</v>
      </c>
      <c r="E244" s="507" t="s">
        <v>1376</v>
      </c>
      <c r="F244" s="507" t="s">
        <v>1480</v>
      </c>
      <c r="G244" s="509">
        <v>3455.16</v>
      </c>
      <c r="H244" s="507" t="s">
        <v>1364</v>
      </c>
      <c r="I244" s="508">
        <v>17002</v>
      </c>
      <c r="J244" s="507">
        <v>69</v>
      </c>
    </row>
    <row r="245" spans="1:10">
      <c r="A245" s="507" t="s">
        <v>1479</v>
      </c>
      <c r="B245" s="507" t="s">
        <v>1373</v>
      </c>
      <c r="C245" s="507">
        <v>3185</v>
      </c>
      <c r="D245" s="507" t="s">
        <v>1372</v>
      </c>
      <c r="E245" s="507" t="s">
        <v>1366</v>
      </c>
      <c r="F245" s="507" t="s">
        <v>1478</v>
      </c>
      <c r="G245" s="509">
        <v>1341.96</v>
      </c>
      <c r="H245" s="507" t="s">
        <v>1370</v>
      </c>
      <c r="I245" s="508">
        <v>27502</v>
      </c>
      <c r="J245" s="507">
        <v>40</v>
      </c>
    </row>
    <row r="246" spans="1:10">
      <c r="A246" s="507" t="s">
        <v>1477</v>
      </c>
      <c r="B246" s="507" t="s">
        <v>1406</v>
      </c>
      <c r="C246" s="507">
        <v>3563</v>
      </c>
      <c r="D246" s="507" t="s">
        <v>1377</v>
      </c>
      <c r="E246" s="507" t="s">
        <v>1376</v>
      </c>
      <c r="F246" s="507" t="s">
        <v>1476</v>
      </c>
      <c r="G246" s="509">
        <v>1608.99</v>
      </c>
      <c r="H246" s="507" t="s">
        <v>1370</v>
      </c>
      <c r="I246" s="508">
        <v>25649</v>
      </c>
      <c r="J246" s="507">
        <v>45</v>
      </c>
    </row>
    <row r="247" spans="1:10">
      <c r="A247" s="507" t="s">
        <v>1475</v>
      </c>
      <c r="B247" s="507" t="s">
        <v>1474</v>
      </c>
      <c r="C247" s="507">
        <v>3025</v>
      </c>
      <c r="D247" s="507" t="s">
        <v>1423</v>
      </c>
      <c r="E247" s="507" t="s">
        <v>1376</v>
      </c>
      <c r="F247" s="507" t="s">
        <v>1473</v>
      </c>
      <c r="G247" s="509">
        <v>2058.7600000000002</v>
      </c>
      <c r="H247" s="507" t="s">
        <v>1370</v>
      </c>
      <c r="I247" s="508">
        <v>17610</v>
      </c>
      <c r="J247" s="507">
        <v>67</v>
      </c>
    </row>
    <row r="248" spans="1:10">
      <c r="A248" s="507" t="s">
        <v>1472</v>
      </c>
      <c r="B248" s="507" t="s">
        <v>1471</v>
      </c>
      <c r="C248" s="507">
        <v>3890</v>
      </c>
      <c r="D248" s="507" t="s">
        <v>1386</v>
      </c>
      <c r="E248" s="507" t="s">
        <v>1366</v>
      </c>
      <c r="F248" s="507" t="s">
        <v>1422</v>
      </c>
      <c r="G248" s="509">
        <v>1776.89</v>
      </c>
      <c r="H248" s="507" t="s">
        <v>1370</v>
      </c>
      <c r="I248" s="508">
        <v>28184</v>
      </c>
      <c r="J248" s="507">
        <v>38</v>
      </c>
    </row>
    <row r="249" spans="1:10">
      <c r="A249" s="507" t="s">
        <v>1470</v>
      </c>
      <c r="B249" s="507"/>
      <c r="C249" s="507">
        <v>3035</v>
      </c>
      <c r="D249" s="507" t="s">
        <v>1377</v>
      </c>
      <c r="E249" s="507" t="s">
        <v>584</v>
      </c>
      <c r="F249" s="507" t="s">
        <v>1469</v>
      </c>
      <c r="G249" s="509">
        <v>2832.72</v>
      </c>
      <c r="H249" s="507" t="s">
        <v>1364</v>
      </c>
      <c r="I249" s="508">
        <v>24175</v>
      </c>
      <c r="J249" s="507">
        <v>49</v>
      </c>
    </row>
    <row r="250" spans="1:10">
      <c r="A250" s="507" t="s">
        <v>1468</v>
      </c>
      <c r="B250" s="507" t="s">
        <v>1467</v>
      </c>
      <c r="C250" s="507">
        <v>3963</v>
      </c>
      <c r="D250" s="507" t="s">
        <v>1386</v>
      </c>
      <c r="E250" s="507" t="s">
        <v>1376</v>
      </c>
      <c r="F250" s="507" t="s">
        <v>1466</v>
      </c>
      <c r="G250" s="509">
        <v>1459.03</v>
      </c>
      <c r="H250" s="507" t="s">
        <v>1364</v>
      </c>
      <c r="I250" s="508">
        <v>17468</v>
      </c>
      <c r="J250" s="507">
        <v>68</v>
      </c>
    </row>
    <row r="251" spans="1:10">
      <c r="A251" s="507" t="s">
        <v>1465</v>
      </c>
      <c r="B251" s="507" t="s">
        <v>1464</v>
      </c>
      <c r="C251" s="507">
        <v>3628</v>
      </c>
      <c r="D251" s="507" t="s">
        <v>1372</v>
      </c>
      <c r="E251" s="507" t="s">
        <v>1366</v>
      </c>
      <c r="F251" s="507" t="s">
        <v>1463</v>
      </c>
      <c r="G251" s="509">
        <v>2506.4499999999998</v>
      </c>
      <c r="H251" s="507" t="s">
        <v>1370</v>
      </c>
      <c r="I251" s="508">
        <v>16338</v>
      </c>
      <c r="J251" s="507">
        <v>71</v>
      </c>
    </row>
    <row r="252" spans="1:10">
      <c r="A252" s="507" t="s">
        <v>1462</v>
      </c>
      <c r="B252" s="507" t="s">
        <v>1461</v>
      </c>
      <c r="C252" s="507">
        <v>3031</v>
      </c>
      <c r="D252" s="507" t="s">
        <v>1372</v>
      </c>
      <c r="E252" s="507" t="s">
        <v>1366</v>
      </c>
      <c r="F252" s="507" t="s">
        <v>1460</v>
      </c>
      <c r="G252" s="509">
        <v>2684.74</v>
      </c>
      <c r="H252" s="507" t="s">
        <v>1370</v>
      </c>
      <c r="I252" s="508">
        <v>19445</v>
      </c>
      <c r="J252" s="507">
        <v>62</v>
      </c>
    </row>
    <row r="253" spans="1:10">
      <c r="A253" s="507" t="s">
        <v>1459</v>
      </c>
      <c r="B253" s="507" t="s">
        <v>1458</v>
      </c>
      <c r="C253" s="507">
        <v>3502</v>
      </c>
      <c r="D253" s="507" t="s">
        <v>1367</v>
      </c>
      <c r="E253" s="507" t="s">
        <v>1366</v>
      </c>
      <c r="F253" s="507" t="s">
        <v>1405</v>
      </c>
      <c r="G253" s="509">
        <v>2035.99</v>
      </c>
      <c r="H253" s="507" t="s">
        <v>1370</v>
      </c>
      <c r="I253" s="508">
        <v>27350</v>
      </c>
      <c r="J253" s="507">
        <v>41</v>
      </c>
    </row>
    <row r="254" spans="1:10">
      <c r="A254" s="507" t="s">
        <v>1457</v>
      </c>
      <c r="B254" s="507" t="s">
        <v>1456</v>
      </c>
      <c r="C254" s="507">
        <v>3045</v>
      </c>
      <c r="D254" s="507" t="s">
        <v>1455</v>
      </c>
      <c r="E254" s="507" t="s">
        <v>1366</v>
      </c>
      <c r="F254" s="507" t="s">
        <v>1454</v>
      </c>
      <c r="G254" s="509">
        <v>1399.35</v>
      </c>
      <c r="H254" s="507" t="s">
        <v>1370</v>
      </c>
      <c r="I254" s="508">
        <v>20422</v>
      </c>
      <c r="J254" s="507">
        <v>59</v>
      </c>
    </row>
    <row r="255" spans="1:10">
      <c r="A255" s="507" t="s">
        <v>1453</v>
      </c>
      <c r="B255" s="507" t="s">
        <v>1452</v>
      </c>
      <c r="C255" s="507">
        <v>3160</v>
      </c>
      <c r="D255" s="507" t="s">
        <v>1390</v>
      </c>
      <c r="E255" s="507" t="s">
        <v>1376</v>
      </c>
      <c r="F255" s="507" t="s">
        <v>1375</v>
      </c>
      <c r="G255" s="509">
        <v>2466.73</v>
      </c>
      <c r="H255" s="507" t="s">
        <v>1370</v>
      </c>
      <c r="I255" s="508">
        <v>22454</v>
      </c>
      <c r="J255" s="507">
        <v>54</v>
      </c>
    </row>
    <row r="256" spans="1:10">
      <c r="A256" s="507" t="s">
        <v>1451</v>
      </c>
      <c r="B256" s="507" t="s">
        <v>1450</v>
      </c>
      <c r="C256" s="507">
        <v>3066</v>
      </c>
      <c r="D256" s="507" t="s">
        <v>1381</v>
      </c>
      <c r="E256" s="507" t="s">
        <v>1376</v>
      </c>
      <c r="F256" s="507" t="s">
        <v>1405</v>
      </c>
      <c r="G256" s="509">
        <v>2449.4699999999998</v>
      </c>
      <c r="H256" s="507" t="s">
        <v>1364</v>
      </c>
      <c r="I256" s="508">
        <v>27084</v>
      </c>
      <c r="J256" s="507">
        <v>41</v>
      </c>
    </row>
    <row r="257" spans="1:10">
      <c r="A257" s="507" t="s">
        <v>1449</v>
      </c>
      <c r="B257" s="507" t="s">
        <v>1448</v>
      </c>
      <c r="C257" s="507">
        <v>3051</v>
      </c>
      <c r="D257" s="507" t="s">
        <v>1447</v>
      </c>
      <c r="E257" s="507" t="s">
        <v>1366</v>
      </c>
      <c r="F257" s="507" t="s">
        <v>1405</v>
      </c>
      <c r="G257" s="509">
        <v>2428.34</v>
      </c>
      <c r="H257" s="507" t="s">
        <v>1370</v>
      </c>
      <c r="I257" s="508">
        <v>20520</v>
      </c>
      <c r="J257" s="507">
        <v>59</v>
      </c>
    </row>
    <row r="258" spans="1:10">
      <c r="A258" s="507" t="s">
        <v>1446</v>
      </c>
      <c r="B258" s="507" t="s">
        <v>1445</v>
      </c>
      <c r="C258" s="507">
        <v>3155</v>
      </c>
      <c r="D258" s="507" t="s">
        <v>1386</v>
      </c>
      <c r="E258" s="507" t="s">
        <v>1376</v>
      </c>
      <c r="F258" s="507" t="s">
        <v>1413</v>
      </c>
      <c r="G258" s="509">
        <v>2967.88</v>
      </c>
      <c r="H258" s="507" t="s">
        <v>1370</v>
      </c>
      <c r="I258" s="508">
        <v>27844</v>
      </c>
      <c r="J258" s="507">
        <v>39</v>
      </c>
    </row>
    <row r="259" spans="1:10">
      <c r="A259" s="507" t="s">
        <v>1444</v>
      </c>
      <c r="B259" s="507" t="s">
        <v>1443</v>
      </c>
      <c r="C259" s="507">
        <v>3980</v>
      </c>
      <c r="D259" s="507" t="s">
        <v>1377</v>
      </c>
      <c r="E259" s="507" t="s">
        <v>584</v>
      </c>
      <c r="F259" s="507" t="s">
        <v>1422</v>
      </c>
      <c r="G259" s="509">
        <v>2058.9699999999998</v>
      </c>
      <c r="H259" s="507" t="s">
        <v>1370</v>
      </c>
      <c r="I259" s="508">
        <v>21991</v>
      </c>
      <c r="J259" s="507">
        <v>55</v>
      </c>
    </row>
    <row r="260" spans="1:10">
      <c r="A260" s="507" t="s">
        <v>1442</v>
      </c>
      <c r="B260" s="507" t="s">
        <v>1441</v>
      </c>
      <c r="C260" s="507">
        <v>3181</v>
      </c>
      <c r="D260" s="507" t="s">
        <v>1377</v>
      </c>
      <c r="E260" s="507" t="s">
        <v>584</v>
      </c>
      <c r="F260" s="507" t="s">
        <v>1440</v>
      </c>
      <c r="G260" s="509">
        <v>3257.48</v>
      </c>
      <c r="H260" s="507" t="s">
        <v>1364</v>
      </c>
      <c r="I260" s="508">
        <v>19378</v>
      </c>
      <c r="J260" s="507">
        <v>62</v>
      </c>
    </row>
    <row r="261" spans="1:10">
      <c r="A261" s="507" t="s">
        <v>1439</v>
      </c>
      <c r="B261" s="507" t="s">
        <v>1438</v>
      </c>
      <c r="C261" s="507">
        <v>3133</v>
      </c>
      <c r="D261" s="507" t="s">
        <v>1437</v>
      </c>
      <c r="E261" s="507" t="s">
        <v>1333</v>
      </c>
      <c r="F261" s="507" t="s">
        <v>1436</v>
      </c>
      <c r="G261" s="509">
        <v>3562.89</v>
      </c>
      <c r="H261" s="507" t="s">
        <v>1364</v>
      </c>
      <c r="I261" s="508">
        <v>26274</v>
      </c>
      <c r="J261" s="507">
        <v>43</v>
      </c>
    </row>
    <row r="262" spans="1:10">
      <c r="A262" s="507" t="s">
        <v>1435</v>
      </c>
      <c r="B262" s="507" t="s">
        <v>1434</v>
      </c>
      <c r="C262" s="507">
        <v>3569</v>
      </c>
      <c r="D262" s="507" t="s">
        <v>1377</v>
      </c>
      <c r="E262" s="507" t="s">
        <v>1376</v>
      </c>
      <c r="F262" s="507" t="s">
        <v>1433</v>
      </c>
      <c r="G262" s="509">
        <v>2919.15</v>
      </c>
      <c r="H262" s="507" t="s">
        <v>1370</v>
      </c>
      <c r="I262" s="508">
        <v>18215</v>
      </c>
      <c r="J262" s="507">
        <v>66</v>
      </c>
    </row>
    <row r="263" spans="1:10">
      <c r="A263" s="507" t="s">
        <v>1432</v>
      </c>
      <c r="B263" s="507" t="s">
        <v>1431</v>
      </c>
      <c r="C263" s="507">
        <v>3185</v>
      </c>
      <c r="D263" s="507" t="s">
        <v>1390</v>
      </c>
      <c r="E263" s="507" t="s">
        <v>1376</v>
      </c>
      <c r="F263" s="507" t="s">
        <v>1375</v>
      </c>
      <c r="G263" s="509">
        <v>3076.88</v>
      </c>
      <c r="H263" s="507" t="s">
        <v>1364</v>
      </c>
      <c r="I263" s="508">
        <v>18530</v>
      </c>
      <c r="J263" s="507">
        <v>65</v>
      </c>
    </row>
    <row r="264" spans="1:10">
      <c r="A264" s="507" t="s">
        <v>1430</v>
      </c>
      <c r="B264" s="507" t="s">
        <v>1429</v>
      </c>
      <c r="C264" s="507">
        <v>3102</v>
      </c>
      <c r="D264" s="507" t="s">
        <v>1372</v>
      </c>
      <c r="E264" s="507" t="s">
        <v>1366</v>
      </c>
      <c r="F264" s="507" t="s">
        <v>1428</v>
      </c>
      <c r="G264" s="509">
        <v>1588.48</v>
      </c>
      <c r="H264" s="507" t="s">
        <v>1370</v>
      </c>
      <c r="I264" s="508">
        <v>27353</v>
      </c>
      <c r="J264" s="507">
        <v>40</v>
      </c>
    </row>
    <row r="265" spans="1:10">
      <c r="A265" s="507" t="s">
        <v>1425</v>
      </c>
      <c r="B265" s="507" t="s">
        <v>1427</v>
      </c>
      <c r="C265" s="507">
        <v>3608</v>
      </c>
      <c r="D265" s="507" t="s">
        <v>1372</v>
      </c>
      <c r="E265" s="507" t="s">
        <v>1366</v>
      </c>
      <c r="F265" s="507" t="s">
        <v>1426</v>
      </c>
      <c r="G265" s="509">
        <v>1379.12</v>
      </c>
      <c r="H265" s="507" t="s">
        <v>1370</v>
      </c>
      <c r="I265" s="508">
        <v>29764</v>
      </c>
      <c r="J265" s="507">
        <v>34</v>
      </c>
    </row>
    <row r="266" spans="1:10">
      <c r="A266" s="507" t="s">
        <v>1425</v>
      </c>
      <c r="B266" s="507" t="s">
        <v>1424</v>
      </c>
      <c r="C266" s="507">
        <v>3733</v>
      </c>
      <c r="D266" s="507" t="s">
        <v>1423</v>
      </c>
      <c r="E266" s="507" t="s">
        <v>1376</v>
      </c>
      <c r="F266" s="507" t="s">
        <v>1422</v>
      </c>
      <c r="G266" s="509">
        <v>1786.79</v>
      </c>
      <c r="H266" s="507" t="s">
        <v>1370</v>
      </c>
      <c r="I266" s="508">
        <v>27343</v>
      </c>
      <c r="J266" s="507">
        <v>41</v>
      </c>
    </row>
    <row r="267" spans="1:10">
      <c r="A267" s="507" t="s">
        <v>1421</v>
      </c>
      <c r="B267" s="507" t="s">
        <v>1420</v>
      </c>
      <c r="C267" s="507">
        <v>3733</v>
      </c>
      <c r="D267" s="507" t="s">
        <v>1372</v>
      </c>
      <c r="E267" s="507" t="s">
        <v>1366</v>
      </c>
      <c r="F267" s="507" t="s">
        <v>1419</v>
      </c>
      <c r="G267" s="509">
        <v>1539.65</v>
      </c>
      <c r="H267" s="507" t="s">
        <v>1370</v>
      </c>
      <c r="I267" s="508">
        <v>20732</v>
      </c>
      <c r="J267" s="507">
        <v>59</v>
      </c>
    </row>
    <row r="268" spans="1:10">
      <c r="A268" s="507" t="s">
        <v>1418</v>
      </c>
      <c r="B268" s="507" t="s">
        <v>1417</v>
      </c>
      <c r="C268" s="507">
        <v>3641</v>
      </c>
      <c r="D268" s="507" t="s">
        <v>1386</v>
      </c>
      <c r="E268" s="507" t="s">
        <v>1376</v>
      </c>
      <c r="F268" s="507" t="s">
        <v>1416</v>
      </c>
      <c r="G268" s="509">
        <v>1570.69</v>
      </c>
      <c r="H268" s="507" t="s">
        <v>1370</v>
      </c>
      <c r="I268" s="508">
        <v>19960</v>
      </c>
      <c r="J268" s="507">
        <v>61</v>
      </c>
    </row>
    <row r="269" spans="1:10">
      <c r="A269" s="507" t="s">
        <v>1415</v>
      </c>
      <c r="B269" s="507" t="s">
        <v>1414</v>
      </c>
      <c r="C269" s="507">
        <v>3779</v>
      </c>
      <c r="D269" s="507" t="s">
        <v>1377</v>
      </c>
      <c r="E269" s="507" t="s">
        <v>1376</v>
      </c>
      <c r="F269" s="507" t="s">
        <v>1413</v>
      </c>
      <c r="G269" s="509">
        <v>4067.34</v>
      </c>
      <c r="H269" s="507" t="s">
        <v>1364</v>
      </c>
      <c r="I269" s="508">
        <v>20850</v>
      </c>
      <c r="J269" s="507">
        <v>58</v>
      </c>
    </row>
    <row r="270" spans="1:10">
      <c r="A270" s="507" t="s">
        <v>1412</v>
      </c>
      <c r="B270" s="507" t="s">
        <v>1411</v>
      </c>
      <c r="C270" s="507">
        <v>3019</v>
      </c>
      <c r="D270" s="507" t="s">
        <v>1372</v>
      </c>
      <c r="E270" s="507" t="s">
        <v>1366</v>
      </c>
      <c r="F270" s="507" t="s">
        <v>1410</v>
      </c>
      <c r="G270" s="509">
        <v>1259.02</v>
      </c>
      <c r="H270" s="507" t="s">
        <v>1370</v>
      </c>
      <c r="I270" s="508">
        <v>23280</v>
      </c>
      <c r="J270" s="507">
        <v>52</v>
      </c>
    </row>
    <row r="271" spans="1:10">
      <c r="A271" s="507" t="s">
        <v>1409</v>
      </c>
      <c r="B271" s="507" t="s">
        <v>1408</v>
      </c>
      <c r="C271" s="507">
        <v>3864</v>
      </c>
      <c r="D271" s="507" t="s">
        <v>1367</v>
      </c>
      <c r="E271" s="507" t="s">
        <v>1366</v>
      </c>
      <c r="F271" s="507" t="s">
        <v>1407</v>
      </c>
      <c r="G271" s="509">
        <v>1307.6400000000001</v>
      </c>
      <c r="H271" s="507" t="s">
        <v>1370</v>
      </c>
      <c r="I271" s="508">
        <v>19212</v>
      </c>
      <c r="J271" s="507">
        <v>63</v>
      </c>
    </row>
    <row r="272" spans="1:10">
      <c r="A272" s="507" t="s">
        <v>1404</v>
      </c>
      <c r="B272" s="507" t="s">
        <v>1406</v>
      </c>
      <c r="C272" s="507">
        <v>3703</v>
      </c>
      <c r="D272" s="507" t="s">
        <v>1390</v>
      </c>
      <c r="E272" s="507" t="s">
        <v>1376</v>
      </c>
      <c r="F272" s="507" t="s">
        <v>1405</v>
      </c>
      <c r="G272" s="509">
        <v>2021.18</v>
      </c>
      <c r="H272" s="507" t="s">
        <v>1370</v>
      </c>
      <c r="I272" s="508">
        <v>26840</v>
      </c>
      <c r="J272" s="507">
        <v>42</v>
      </c>
    </row>
    <row r="273" spans="1:10">
      <c r="A273" s="507" t="s">
        <v>1404</v>
      </c>
      <c r="B273" s="507" t="s">
        <v>1403</v>
      </c>
      <c r="C273" s="507">
        <v>3982</v>
      </c>
      <c r="D273" s="507" t="s">
        <v>1372</v>
      </c>
      <c r="E273" s="507" t="s">
        <v>1366</v>
      </c>
      <c r="F273" s="507" t="s">
        <v>1396</v>
      </c>
      <c r="G273" s="509">
        <v>1737.86</v>
      </c>
      <c r="H273" s="507" t="s">
        <v>1370</v>
      </c>
      <c r="I273" s="508">
        <v>21087</v>
      </c>
      <c r="J273" s="507">
        <v>58</v>
      </c>
    </row>
    <row r="274" spans="1:10">
      <c r="A274" s="507" t="s">
        <v>1402</v>
      </c>
      <c r="B274" s="507" t="s">
        <v>1401</v>
      </c>
      <c r="C274" s="507">
        <v>3333</v>
      </c>
      <c r="D274" s="507" t="s">
        <v>1367</v>
      </c>
      <c r="E274" s="507" t="s">
        <v>1366</v>
      </c>
      <c r="F274" s="507" t="s">
        <v>1400</v>
      </c>
      <c r="G274" s="509">
        <v>3578.47</v>
      </c>
      <c r="H274" s="507" t="s">
        <v>1364</v>
      </c>
      <c r="I274" s="508">
        <v>22471</v>
      </c>
      <c r="J274" s="507">
        <v>54</v>
      </c>
    </row>
    <row r="275" spans="1:10">
      <c r="A275" s="507" t="s">
        <v>1399</v>
      </c>
      <c r="B275" s="507" t="s">
        <v>1373</v>
      </c>
      <c r="C275" s="507">
        <v>3064</v>
      </c>
      <c r="D275" s="507" t="s">
        <v>1372</v>
      </c>
      <c r="E275" s="507" t="s">
        <v>1366</v>
      </c>
      <c r="F275" s="507" t="s">
        <v>1398</v>
      </c>
      <c r="G275" s="509">
        <v>2181.9</v>
      </c>
      <c r="H275" s="507" t="s">
        <v>1370</v>
      </c>
      <c r="I275" s="508">
        <v>22035</v>
      </c>
      <c r="J275" s="507">
        <v>55</v>
      </c>
    </row>
    <row r="276" spans="1:10">
      <c r="A276" s="507" t="s">
        <v>1397</v>
      </c>
      <c r="B276" s="507" t="s">
        <v>1387</v>
      </c>
      <c r="C276" s="507">
        <v>3081</v>
      </c>
      <c r="D276" s="507" t="s">
        <v>1372</v>
      </c>
      <c r="E276" s="507" t="s">
        <v>1366</v>
      </c>
      <c r="F276" s="507" t="s">
        <v>1396</v>
      </c>
      <c r="G276" s="509">
        <v>1891.47</v>
      </c>
      <c r="H276" s="507" t="s">
        <v>1370</v>
      </c>
      <c r="I276" s="508">
        <v>17213</v>
      </c>
      <c r="J276" s="507">
        <v>68</v>
      </c>
    </row>
    <row r="277" spans="1:10">
      <c r="A277" s="507" t="s">
        <v>1395</v>
      </c>
      <c r="B277" s="507" t="s">
        <v>1394</v>
      </c>
      <c r="C277" s="507">
        <v>3018</v>
      </c>
      <c r="D277" s="507" t="s">
        <v>1372</v>
      </c>
      <c r="E277" s="507" t="s">
        <v>1366</v>
      </c>
      <c r="F277" s="507" t="s">
        <v>1393</v>
      </c>
      <c r="G277" s="509">
        <v>1994.49</v>
      </c>
      <c r="H277" s="507" t="s">
        <v>1370</v>
      </c>
      <c r="I277" s="508">
        <v>16785</v>
      </c>
      <c r="J277" s="507">
        <v>69</v>
      </c>
    </row>
    <row r="278" spans="1:10">
      <c r="A278" s="507" t="s">
        <v>1392</v>
      </c>
      <c r="B278" s="507" t="s">
        <v>1391</v>
      </c>
      <c r="C278" s="507">
        <v>3559</v>
      </c>
      <c r="D278" s="507" t="s">
        <v>1390</v>
      </c>
      <c r="E278" s="507" t="s">
        <v>1366</v>
      </c>
      <c r="F278" s="507" t="s">
        <v>1389</v>
      </c>
      <c r="G278" s="509">
        <v>3465.59</v>
      </c>
      <c r="H278" s="507" t="s">
        <v>1370</v>
      </c>
      <c r="I278" s="508">
        <v>17827</v>
      </c>
      <c r="J278" s="507">
        <v>67</v>
      </c>
    </row>
    <row r="279" spans="1:10">
      <c r="A279" s="507" t="s">
        <v>1388</v>
      </c>
      <c r="B279" s="507" t="s">
        <v>1387</v>
      </c>
      <c r="C279" s="507">
        <v>3161</v>
      </c>
      <c r="D279" s="507" t="s">
        <v>1386</v>
      </c>
      <c r="E279" s="507" t="s">
        <v>1376</v>
      </c>
      <c r="F279" s="507" t="s">
        <v>1375</v>
      </c>
      <c r="G279" s="509">
        <v>2720.17</v>
      </c>
      <c r="H279" s="507" t="s">
        <v>1370</v>
      </c>
      <c r="I279" s="508">
        <v>17018</v>
      </c>
      <c r="J279" s="507">
        <v>69</v>
      </c>
    </row>
    <row r="280" spans="1:10">
      <c r="A280" s="507" t="s">
        <v>1385</v>
      </c>
      <c r="B280" s="507" t="s">
        <v>1384</v>
      </c>
      <c r="C280" s="507">
        <v>3096</v>
      </c>
      <c r="D280" s="507" t="s">
        <v>1372</v>
      </c>
      <c r="E280" s="507" t="s">
        <v>1366</v>
      </c>
      <c r="F280" s="507" t="s">
        <v>1383</v>
      </c>
      <c r="G280" s="509">
        <v>1602.13</v>
      </c>
      <c r="H280" s="507" t="s">
        <v>1370</v>
      </c>
      <c r="I280" s="508">
        <v>18179</v>
      </c>
      <c r="J280" s="507">
        <v>66</v>
      </c>
    </row>
    <row r="281" spans="1:10">
      <c r="A281" s="507" t="s">
        <v>1382</v>
      </c>
      <c r="B281" s="507" t="s">
        <v>160</v>
      </c>
      <c r="C281" s="507">
        <v>3703</v>
      </c>
      <c r="D281" s="507" t="s">
        <v>1381</v>
      </c>
      <c r="E281" s="507" t="s">
        <v>1376</v>
      </c>
      <c r="F281" s="507" t="s">
        <v>1380</v>
      </c>
      <c r="G281" s="509">
        <v>2189.39</v>
      </c>
      <c r="H281" s="507" t="s">
        <v>1364</v>
      </c>
      <c r="I281" s="508">
        <v>20235</v>
      </c>
      <c r="J281" s="507">
        <v>60</v>
      </c>
    </row>
    <row r="282" spans="1:10">
      <c r="A282" s="507" t="s">
        <v>1379</v>
      </c>
      <c r="B282" s="507" t="s">
        <v>1378</v>
      </c>
      <c r="C282" s="507">
        <v>3585</v>
      </c>
      <c r="D282" s="507" t="s">
        <v>1377</v>
      </c>
      <c r="E282" s="507" t="s">
        <v>1376</v>
      </c>
      <c r="F282" s="507" t="s">
        <v>1375</v>
      </c>
      <c r="G282" s="509">
        <v>2392.36</v>
      </c>
      <c r="H282" s="507" t="s">
        <v>1364</v>
      </c>
      <c r="I282" s="508">
        <v>30480</v>
      </c>
      <c r="J282" s="507">
        <v>32</v>
      </c>
    </row>
    <row r="283" spans="1:10">
      <c r="A283" s="507" t="s">
        <v>1374</v>
      </c>
      <c r="B283" s="507" t="s">
        <v>1373</v>
      </c>
      <c r="C283" s="507">
        <v>3671</v>
      </c>
      <c r="D283" s="507" t="s">
        <v>1372</v>
      </c>
      <c r="E283" s="507" t="s">
        <v>1366</v>
      </c>
      <c r="F283" s="507" t="s">
        <v>1371</v>
      </c>
      <c r="G283" s="509">
        <v>1088.18</v>
      </c>
      <c r="H283" s="507" t="s">
        <v>1370</v>
      </c>
      <c r="I283" s="508">
        <v>22068</v>
      </c>
      <c r="J283" s="507">
        <v>55</v>
      </c>
    </row>
    <row r="284" spans="1:10">
      <c r="A284" s="507" t="s">
        <v>1369</v>
      </c>
      <c r="B284" s="507" t="s">
        <v>1368</v>
      </c>
      <c r="C284" s="507">
        <v>3185</v>
      </c>
      <c r="D284" s="507" t="s">
        <v>1367</v>
      </c>
      <c r="E284" s="507" t="s">
        <v>1366</v>
      </c>
      <c r="F284" s="507" t="s">
        <v>1365</v>
      </c>
      <c r="G284" s="509">
        <v>3552.19</v>
      </c>
      <c r="H284" s="507" t="s">
        <v>1364</v>
      </c>
      <c r="I284" s="508">
        <v>21101</v>
      </c>
      <c r="J284" s="507">
        <v>58</v>
      </c>
    </row>
    <row r="285" spans="1:10">
      <c r="A285" s="507"/>
      <c r="B285" s="507"/>
      <c r="C285" s="507"/>
      <c r="D285" s="507"/>
      <c r="E285" s="507"/>
      <c r="F285" s="507"/>
      <c r="G285" s="509"/>
      <c r="H285" s="507"/>
      <c r="I285" s="508"/>
      <c r="J285" s="507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Q285"/>
  <sheetViews>
    <sheetView topLeftCell="K1" workbookViewId="0">
      <selection activeCell="N10" sqref="N10"/>
    </sheetView>
  </sheetViews>
  <sheetFormatPr baseColWidth="10" defaultColWidth="11.5703125" defaultRowHeight="12.75"/>
  <cols>
    <col min="1" max="1" width="15.42578125" style="64" customWidth="1"/>
    <col min="2" max="2" width="11.5703125" style="64"/>
    <col min="3" max="3" width="5" style="64" bestFit="1" customWidth="1"/>
    <col min="4" max="7" width="11.5703125" style="64"/>
    <col min="8" max="8" width="9" style="64" customWidth="1"/>
    <col min="9" max="9" width="17.28515625" style="136" bestFit="1" customWidth="1"/>
    <col min="10" max="10" width="5" style="64" customWidth="1"/>
    <col min="11" max="11" width="11.5703125" style="64"/>
    <col min="12" max="12" width="21.140625" style="64" customWidth="1"/>
    <col min="13" max="13" width="19.5703125" style="64" customWidth="1"/>
    <col min="14" max="15" width="10" style="64" customWidth="1"/>
    <col min="16" max="16" width="10.85546875" style="64" customWidth="1"/>
    <col min="17" max="17" width="13.140625" style="64" bestFit="1" customWidth="1"/>
    <col min="18" max="16384" width="11.5703125" style="64"/>
  </cols>
  <sheetData>
    <row r="1" spans="1:17" s="425" customFormat="1" ht="38.25" customHeight="1" thickBot="1">
      <c r="A1" s="422" t="s">
        <v>1895</v>
      </c>
      <c r="B1" s="422" t="s">
        <v>1894</v>
      </c>
      <c r="C1" s="422" t="s">
        <v>1893</v>
      </c>
      <c r="D1" s="422" t="s">
        <v>1892</v>
      </c>
      <c r="E1" s="422" t="s">
        <v>1891</v>
      </c>
      <c r="F1" s="422" t="s">
        <v>1890</v>
      </c>
      <c r="G1" s="423" t="s">
        <v>1889</v>
      </c>
      <c r="H1" s="422" t="s">
        <v>1888</v>
      </c>
      <c r="I1" s="424" t="s">
        <v>1887</v>
      </c>
      <c r="J1" s="422" t="s">
        <v>1886</v>
      </c>
      <c r="L1" s="592" t="s">
        <v>2360</v>
      </c>
      <c r="M1" s="593"/>
      <c r="P1" s="387"/>
      <c r="Q1" s="387"/>
    </row>
    <row r="2" spans="1:17" ht="13.5" thickBot="1">
      <c r="A2" s="137" t="s">
        <v>1885</v>
      </c>
      <c r="B2" s="137" t="s">
        <v>1445</v>
      </c>
      <c r="C2" s="137">
        <v>3091</v>
      </c>
      <c r="D2" s="137" t="s">
        <v>1390</v>
      </c>
      <c r="E2" s="137" t="s">
        <v>1376</v>
      </c>
      <c r="F2" s="137" t="s">
        <v>1596</v>
      </c>
      <c r="G2" s="139">
        <v>2257.4</v>
      </c>
      <c r="H2" s="137" t="s">
        <v>1370</v>
      </c>
      <c r="I2" s="138">
        <v>19661</v>
      </c>
      <c r="J2" s="137">
        <f ca="1">DATEDIF(I2,TODAY(),"y")</f>
        <v>62</v>
      </c>
      <c r="P2"/>
      <c r="Q2"/>
    </row>
    <row r="3" spans="1:17" ht="13.5" thickBot="1">
      <c r="A3" s="137" t="s">
        <v>1884</v>
      </c>
      <c r="B3" s="137" t="s">
        <v>1502</v>
      </c>
      <c r="C3" s="137">
        <v>3186</v>
      </c>
      <c r="D3" s="137" t="s">
        <v>1377</v>
      </c>
      <c r="E3" s="137" t="s">
        <v>1376</v>
      </c>
      <c r="F3" s="137" t="s">
        <v>1480</v>
      </c>
      <c r="G3" s="139">
        <v>2746.46</v>
      </c>
      <c r="H3" s="137" t="s">
        <v>1364</v>
      </c>
      <c r="I3" s="138">
        <v>27344</v>
      </c>
      <c r="J3" s="137">
        <f t="shared" ref="J3:J66" ca="1" si="0">DATEDIF(I3,TODAY(),"y")</f>
        <v>41</v>
      </c>
      <c r="L3" s="594" t="s">
        <v>2235</v>
      </c>
      <c r="M3" s="595"/>
      <c r="P3"/>
      <c r="Q3"/>
    </row>
    <row r="4" spans="1:17">
      <c r="A4" s="137" t="s">
        <v>1883</v>
      </c>
      <c r="B4" s="137" t="s">
        <v>1450</v>
      </c>
      <c r="C4" s="137">
        <v>3055</v>
      </c>
      <c r="D4" s="137" t="s">
        <v>1381</v>
      </c>
      <c r="E4" s="137" t="s">
        <v>1376</v>
      </c>
      <c r="F4" s="137" t="s">
        <v>1440</v>
      </c>
      <c r="G4" s="139">
        <v>2982.68</v>
      </c>
      <c r="H4" s="137" t="s">
        <v>1364</v>
      </c>
      <c r="I4" s="138">
        <v>23361</v>
      </c>
      <c r="J4" s="137">
        <f t="shared" ca="1" si="0"/>
        <v>52</v>
      </c>
      <c r="L4" s="388" t="s">
        <v>2281</v>
      </c>
      <c r="M4"/>
      <c r="N4"/>
      <c r="O4"/>
      <c r="P4"/>
      <c r="Q4"/>
    </row>
    <row r="5" spans="1:17">
      <c r="A5" s="137" t="s">
        <v>1882</v>
      </c>
      <c r="B5" s="137" t="s">
        <v>1671</v>
      </c>
      <c r="C5" s="137">
        <v>3033</v>
      </c>
      <c r="D5" s="137" t="s">
        <v>1367</v>
      </c>
      <c r="E5" s="137" t="s">
        <v>361</v>
      </c>
      <c r="F5" s="137" t="s">
        <v>1555</v>
      </c>
      <c r="G5" s="139">
        <v>926.67</v>
      </c>
      <c r="H5" s="137" t="s">
        <v>1370</v>
      </c>
      <c r="I5" s="138">
        <v>27843</v>
      </c>
      <c r="J5" s="137">
        <f t="shared" ca="1" si="0"/>
        <v>40</v>
      </c>
      <c r="L5" s="388" t="s">
        <v>2282</v>
      </c>
      <c r="M5"/>
      <c r="N5"/>
      <c r="O5"/>
      <c r="P5"/>
      <c r="Q5"/>
    </row>
    <row r="6" spans="1:17">
      <c r="A6" s="137" t="s">
        <v>1881</v>
      </c>
      <c r="B6" s="137" t="s">
        <v>1685</v>
      </c>
      <c r="C6" s="137">
        <v>3408</v>
      </c>
      <c r="D6" s="137" t="s">
        <v>1390</v>
      </c>
      <c r="E6" s="137" t="s">
        <v>1376</v>
      </c>
      <c r="F6" s="137" t="s">
        <v>1525</v>
      </c>
      <c r="G6" s="139">
        <v>1325.97</v>
      </c>
      <c r="H6" s="137" t="s">
        <v>1364</v>
      </c>
      <c r="I6" s="138">
        <v>27041</v>
      </c>
      <c r="J6" s="137">
        <f t="shared" ca="1" si="0"/>
        <v>42</v>
      </c>
      <c r="L6" s="401" t="s">
        <v>2284</v>
      </c>
      <c r="M6"/>
      <c r="N6"/>
      <c r="O6"/>
      <c r="P6"/>
      <c r="Q6"/>
    </row>
    <row r="7" spans="1:17">
      <c r="A7" s="137" t="s">
        <v>1880</v>
      </c>
      <c r="B7" s="137" t="s">
        <v>1879</v>
      </c>
      <c r="C7" s="137">
        <v>3098</v>
      </c>
      <c r="D7" s="137" t="s">
        <v>1377</v>
      </c>
      <c r="E7" s="137" t="s">
        <v>1376</v>
      </c>
      <c r="F7" s="137" t="s">
        <v>1485</v>
      </c>
      <c r="G7" s="139">
        <v>5646.65</v>
      </c>
      <c r="H7" s="137" t="s">
        <v>1364</v>
      </c>
      <c r="I7" s="138">
        <v>18191</v>
      </c>
      <c r="J7" s="137">
        <f t="shared" ca="1" si="0"/>
        <v>67</v>
      </c>
      <c r="L7" s="401" t="s">
        <v>2285</v>
      </c>
      <c r="M7"/>
      <c r="N7"/>
      <c r="O7"/>
      <c r="P7"/>
      <c r="Q7"/>
    </row>
    <row r="8" spans="1:17">
      <c r="A8" s="137" t="s">
        <v>1877</v>
      </c>
      <c r="B8" s="137" t="s">
        <v>1495</v>
      </c>
      <c r="C8" s="137">
        <v>3421</v>
      </c>
      <c r="D8" s="137" t="s">
        <v>1437</v>
      </c>
      <c r="E8" s="137" t="s">
        <v>1333</v>
      </c>
      <c r="F8" s="137" t="s">
        <v>1485</v>
      </c>
      <c r="G8" s="139">
        <v>2808.82</v>
      </c>
      <c r="H8" s="137" t="s">
        <v>1370</v>
      </c>
      <c r="I8" s="138">
        <v>22786</v>
      </c>
      <c r="J8" s="137">
        <f t="shared" ca="1" si="0"/>
        <v>54</v>
      </c>
      <c r="L8" s="385" t="s">
        <v>2273</v>
      </c>
      <c r="M8" t="s">
        <v>2283</v>
      </c>
      <c r="N8"/>
      <c r="O8"/>
      <c r="P8"/>
      <c r="Q8"/>
    </row>
    <row r="9" spans="1:17">
      <c r="A9" s="137" t="s">
        <v>1877</v>
      </c>
      <c r="B9" s="137" t="s">
        <v>1878</v>
      </c>
      <c r="C9" s="137">
        <v>3766</v>
      </c>
      <c r="D9" s="137" t="s">
        <v>1367</v>
      </c>
      <c r="E9" s="137" t="s">
        <v>1366</v>
      </c>
      <c r="F9" s="137" t="s">
        <v>1396</v>
      </c>
      <c r="G9" s="139">
        <v>2051.91</v>
      </c>
      <c r="H9" s="137" t="s">
        <v>1364</v>
      </c>
      <c r="I9" s="138">
        <v>21569</v>
      </c>
      <c r="J9" s="137">
        <f t="shared" ca="1" si="0"/>
        <v>57</v>
      </c>
      <c r="L9" s="158" t="s">
        <v>1366</v>
      </c>
      <c r="M9" s="11">
        <v>164</v>
      </c>
      <c r="N9"/>
      <c r="O9"/>
      <c r="P9"/>
      <c r="Q9"/>
    </row>
    <row r="10" spans="1:17">
      <c r="A10" s="137" t="s">
        <v>1877</v>
      </c>
      <c r="B10" s="137" t="s">
        <v>1876</v>
      </c>
      <c r="C10" s="137">
        <v>3132</v>
      </c>
      <c r="D10" s="137" t="s">
        <v>1367</v>
      </c>
      <c r="E10" s="137" t="s">
        <v>1366</v>
      </c>
      <c r="F10" s="137" t="s">
        <v>1413</v>
      </c>
      <c r="G10" s="139">
        <v>4417.57</v>
      </c>
      <c r="H10" s="137" t="s">
        <v>1364</v>
      </c>
      <c r="I10" s="138">
        <v>17526</v>
      </c>
      <c r="J10" s="137">
        <f t="shared" ca="1" si="0"/>
        <v>68</v>
      </c>
      <c r="L10" s="158" t="s">
        <v>1376</v>
      </c>
      <c r="M10" s="11">
        <v>104</v>
      </c>
      <c r="N10"/>
      <c r="O10"/>
      <c r="P10"/>
      <c r="Q10"/>
    </row>
    <row r="11" spans="1:17">
      <c r="A11" s="137" t="s">
        <v>1875</v>
      </c>
      <c r="B11" s="137" t="s">
        <v>1673</v>
      </c>
      <c r="C11" s="137">
        <v>3419</v>
      </c>
      <c r="D11" s="137" t="s">
        <v>1372</v>
      </c>
      <c r="E11" s="137" t="s">
        <v>1366</v>
      </c>
      <c r="F11" s="137" t="s">
        <v>1469</v>
      </c>
      <c r="G11" s="139">
        <v>2990.65</v>
      </c>
      <c r="H11" s="137" t="s">
        <v>1364</v>
      </c>
      <c r="I11" s="138">
        <v>21447</v>
      </c>
      <c r="J11" s="137">
        <f t="shared" ca="1" si="0"/>
        <v>58</v>
      </c>
      <c r="L11" s="158" t="s">
        <v>2218</v>
      </c>
      <c r="M11" s="11">
        <v>268</v>
      </c>
      <c r="P11"/>
      <c r="Q11"/>
    </row>
    <row r="12" spans="1:17">
      <c r="A12" s="137" t="s">
        <v>1874</v>
      </c>
      <c r="B12" s="137" t="s">
        <v>1873</v>
      </c>
      <c r="C12" s="137">
        <v>3127</v>
      </c>
      <c r="D12" s="137" t="s">
        <v>1390</v>
      </c>
      <c r="E12" s="137" t="s">
        <v>361</v>
      </c>
      <c r="F12" s="137" t="s">
        <v>1413</v>
      </c>
      <c r="G12" s="139">
        <v>3342.41</v>
      </c>
      <c r="H12" s="137" t="s">
        <v>1370</v>
      </c>
      <c r="I12" s="138">
        <v>22383</v>
      </c>
      <c r="J12" s="137">
        <f t="shared" ca="1" si="0"/>
        <v>55</v>
      </c>
      <c r="L12"/>
      <c r="M12"/>
      <c r="P12"/>
      <c r="Q12"/>
    </row>
    <row r="13" spans="1:17">
      <c r="A13" s="137" t="s">
        <v>1872</v>
      </c>
      <c r="B13" s="137" t="s">
        <v>1871</v>
      </c>
      <c r="C13" s="137">
        <v>3060</v>
      </c>
      <c r="D13" s="137" t="s">
        <v>1386</v>
      </c>
      <c r="E13" s="137" t="s">
        <v>1376</v>
      </c>
      <c r="F13" s="137" t="s">
        <v>1476</v>
      </c>
      <c r="G13" s="139">
        <v>1767.37</v>
      </c>
      <c r="H13" s="137" t="s">
        <v>1370</v>
      </c>
      <c r="I13" s="138">
        <v>21937</v>
      </c>
      <c r="J13" s="137">
        <f t="shared" ca="1" si="0"/>
        <v>56</v>
      </c>
      <c r="L13"/>
      <c r="M13"/>
      <c r="N13"/>
      <c r="O13"/>
      <c r="P13"/>
      <c r="Q13"/>
    </row>
    <row r="14" spans="1:17">
      <c r="A14" s="137" t="s">
        <v>1870</v>
      </c>
      <c r="B14" s="137" t="s">
        <v>1749</v>
      </c>
      <c r="C14" s="137">
        <v>3147</v>
      </c>
      <c r="D14" s="137" t="s">
        <v>1367</v>
      </c>
      <c r="E14" s="137" t="s">
        <v>361</v>
      </c>
      <c r="F14" s="137" t="s">
        <v>1400</v>
      </c>
      <c r="G14" s="139">
        <v>3114.45</v>
      </c>
      <c r="H14" s="137" t="s">
        <v>1370</v>
      </c>
      <c r="I14" s="138">
        <v>21570</v>
      </c>
      <c r="J14" s="137">
        <f t="shared" ca="1" si="0"/>
        <v>57</v>
      </c>
      <c r="L14"/>
      <c r="M14"/>
      <c r="N14"/>
      <c r="O14"/>
      <c r="P14"/>
      <c r="Q14"/>
    </row>
    <row r="15" spans="1:17">
      <c r="A15" s="137" t="s">
        <v>1869</v>
      </c>
      <c r="B15" s="137" t="s">
        <v>1808</v>
      </c>
      <c r="C15" s="137">
        <v>3795</v>
      </c>
      <c r="D15" s="137" t="s">
        <v>1377</v>
      </c>
      <c r="E15" s="137" t="s">
        <v>1376</v>
      </c>
      <c r="F15" s="137" t="s">
        <v>1591</v>
      </c>
      <c r="G15" s="139">
        <v>1187.42</v>
      </c>
      <c r="H15" s="137" t="s">
        <v>1370</v>
      </c>
      <c r="I15" s="138">
        <v>21883</v>
      </c>
      <c r="J15" s="137">
        <f t="shared" ca="1" si="0"/>
        <v>56</v>
      </c>
      <c r="L15"/>
      <c r="M15"/>
      <c r="N15"/>
      <c r="O15"/>
      <c r="P15"/>
      <c r="Q15"/>
    </row>
    <row r="16" spans="1:17">
      <c r="A16" s="137" t="s">
        <v>1868</v>
      </c>
      <c r="B16" s="137" t="s">
        <v>1867</v>
      </c>
      <c r="C16" s="137">
        <v>3725</v>
      </c>
      <c r="D16" s="137" t="s">
        <v>1548</v>
      </c>
      <c r="E16" s="137" t="s">
        <v>361</v>
      </c>
      <c r="F16" s="137" t="s">
        <v>1596</v>
      </c>
      <c r="G16" s="139">
        <v>2362.52</v>
      </c>
      <c r="H16" s="137" t="s">
        <v>1370</v>
      </c>
      <c r="I16" s="138">
        <v>17463</v>
      </c>
      <c r="J16" s="137">
        <f t="shared" ca="1" si="0"/>
        <v>68</v>
      </c>
      <c r="L16" s="385" t="s">
        <v>2273</v>
      </c>
      <c r="M16" t="s">
        <v>2220</v>
      </c>
      <c r="N16"/>
      <c r="O16"/>
      <c r="P16"/>
      <c r="Q16"/>
    </row>
    <row r="17" spans="1:17">
      <c r="A17" s="137" t="s">
        <v>1866</v>
      </c>
      <c r="B17" s="137" t="s">
        <v>1387</v>
      </c>
      <c r="C17" s="137">
        <v>3070</v>
      </c>
      <c r="D17" s="137" t="s">
        <v>1386</v>
      </c>
      <c r="E17" s="137" t="s">
        <v>1376</v>
      </c>
      <c r="F17" s="137" t="s">
        <v>1396</v>
      </c>
      <c r="G17" s="139">
        <v>1624.94</v>
      </c>
      <c r="H17" s="137" t="s">
        <v>1370</v>
      </c>
      <c r="I17" s="138">
        <v>24627</v>
      </c>
      <c r="J17" s="137">
        <f t="shared" ca="1" si="0"/>
        <v>49</v>
      </c>
      <c r="L17" s="158" t="s">
        <v>584</v>
      </c>
      <c r="M17" s="11">
        <v>8149.17</v>
      </c>
      <c r="N17"/>
      <c r="O17"/>
      <c r="P17"/>
      <c r="Q17"/>
    </row>
    <row r="18" spans="1:17">
      <c r="A18" s="137" t="s">
        <v>1865</v>
      </c>
      <c r="B18" s="137" t="s">
        <v>1864</v>
      </c>
      <c r="C18" s="137">
        <v>3280</v>
      </c>
      <c r="D18" s="137" t="s">
        <v>1372</v>
      </c>
      <c r="E18" s="137" t="s">
        <v>361</v>
      </c>
      <c r="F18" s="137" t="s">
        <v>1689</v>
      </c>
      <c r="G18" s="139">
        <v>1586.58</v>
      </c>
      <c r="H18" s="137" t="s">
        <v>1370</v>
      </c>
      <c r="I18" s="138">
        <v>31073</v>
      </c>
      <c r="J18" s="137">
        <f t="shared" ca="1" si="0"/>
        <v>31</v>
      </c>
      <c r="L18" s="158" t="s">
        <v>1366</v>
      </c>
      <c r="M18" s="11">
        <v>366407.28000000009</v>
      </c>
      <c r="N18"/>
      <c r="O18"/>
      <c r="P18"/>
      <c r="Q18"/>
    </row>
    <row r="19" spans="1:17">
      <c r="A19" s="137" t="s">
        <v>1863</v>
      </c>
      <c r="B19" s="137" t="s">
        <v>1533</v>
      </c>
      <c r="C19" s="137">
        <v>3090</v>
      </c>
      <c r="D19" s="137" t="s">
        <v>1437</v>
      </c>
      <c r="E19" s="137" t="s">
        <v>1333</v>
      </c>
      <c r="F19" s="137" t="s">
        <v>1511</v>
      </c>
      <c r="G19" s="139">
        <v>2271.34</v>
      </c>
      <c r="H19" s="137" t="s">
        <v>1364</v>
      </c>
      <c r="I19" s="138">
        <v>23411</v>
      </c>
      <c r="J19" s="137">
        <f t="shared" ca="1" si="0"/>
        <v>52</v>
      </c>
      <c r="L19" s="158" t="s">
        <v>1376</v>
      </c>
      <c r="M19" s="11">
        <v>242871.06999999992</v>
      </c>
      <c r="N19"/>
      <c r="O19"/>
      <c r="P19"/>
      <c r="Q19"/>
    </row>
    <row r="20" spans="1:17">
      <c r="A20" s="137" t="s">
        <v>1862</v>
      </c>
      <c r="B20" s="137" t="s">
        <v>1663</v>
      </c>
      <c r="C20" s="137">
        <v>3880</v>
      </c>
      <c r="D20" s="137" t="s">
        <v>1390</v>
      </c>
      <c r="E20" s="137" t="s">
        <v>1376</v>
      </c>
      <c r="F20" s="137" t="s">
        <v>1539</v>
      </c>
      <c r="G20" s="139">
        <v>3018.26</v>
      </c>
      <c r="H20" s="137" t="s">
        <v>1370</v>
      </c>
      <c r="I20" s="138">
        <v>24566</v>
      </c>
      <c r="J20" s="137">
        <f t="shared" ca="1" si="0"/>
        <v>49</v>
      </c>
      <c r="L20" s="158" t="s">
        <v>1333</v>
      </c>
      <c r="M20" s="11">
        <v>30940.87</v>
      </c>
      <c r="N20"/>
      <c r="O20"/>
      <c r="P20"/>
      <c r="Q20"/>
    </row>
    <row r="21" spans="1:17">
      <c r="A21" s="137" t="s">
        <v>1862</v>
      </c>
      <c r="B21" s="137" t="s">
        <v>1652</v>
      </c>
      <c r="C21" s="137">
        <v>3632</v>
      </c>
      <c r="D21" s="137" t="s">
        <v>1372</v>
      </c>
      <c r="E21" s="137" t="s">
        <v>361</v>
      </c>
      <c r="F21" s="137" t="s">
        <v>1861</v>
      </c>
      <c r="G21" s="139">
        <v>3092.88</v>
      </c>
      <c r="H21" s="137" t="s">
        <v>1370</v>
      </c>
      <c r="I21" s="138">
        <v>21895</v>
      </c>
      <c r="J21" s="137">
        <f t="shared" ca="1" si="0"/>
        <v>56</v>
      </c>
      <c r="L21" s="158" t="s">
        <v>2218</v>
      </c>
      <c r="M21" s="11">
        <v>648368.39</v>
      </c>
      <c r="N21"/>
      <c r="O21"/>
      <c r="P21"/>
      <c r="Q21"/>
    </row>
    <row r="22" spans="1:17">
      <c r="A22" s="137" t="s">
        <v>1860</v>
      </c>
      <c r="B22" s="137" t="s">
        <v>1782</v>
      </c>
      <c r="C22" s="137">
        <v>3541</v>
      </c>
      <c r="D22" s="137" t="s">
        <v>1447</v>
      </c>
      <c r="E22" s="137" t="s">
        <v>1366</v>
      </c>
      <c r="F22" s="137" t="s">
        <v>1478</v>
      </c>
      <c r="G22" s="139">
        <v>1541.11</v>
      </c>
      <c r="H22" s="137" t="s">
        <v>1364</v>
      </c>
      <c r="I22" s="138">
        <v>28584</v>
      </c>
      <c r="J22" s="137">
        <f t="shared" ca="1" si="0"/>
        <v>38</v>
      </c>
      <c r="L22"/>
      <c r="M22"/>
      <c r="N22"/>
      <c r="O22"/>
      <c r="P22"/>
      <c r="Q22"/>
    </row>
    <row r="23" spans="1:17">
      <c r="A23" s="137" t="s">
        <v>1859</v>
      </c>
      <c r="B23" s="137" t="s">
        <v>1549</v>
      </c>
      <c r="C23" s="137">
        <v>3595</v>
      </c>
      <c r="D23" s="137" t="s">
        <v>1447</v>
      </c>
      <c r="E23" s="137" t="s">
        <v>1366</v>
      </c>
      <c r="F23" s="137" t="s">
        <v>1516</v>
      </c>
      <c r="G23" s="139">
        <v>1275.6400000000001</v>
      </c>
      <c r="H23" s="137" t="s">
        <v>1370</v>
      </c>
      <c r="I23" s="138">
        <v>26276</v>
      </c>
      <c r="J23" s="137">
        <f t="shared" ca="1" si="0"/>
        <v>44</v>
      </c>
      <c r="L23"/>
      <c r="M23"/>
      <c r="N23"/>
      <c r="O23"/>
      <c r="P23"/>
      <c r="Q23"/>
    </row>
    <row r="24" spans="1:17">
      <c r="A24" s="137" t="s">
        <v>1858</v>
      </c>
      <c r="B24" s="137" t="s">
        <v>1685</v>
      </c>
      <c r="C24" s="137">
        <v>3008</v>
      </c>
      <c r="D24" s="137" t="s">
        <v>1548</v>
      </c>
      <c r="E24" s="137" t="s">
        <v>1366</v>
      </c>
      <c r="F24" s="137" t="s">
        <v>1504</v>
      </c>
      <c r="G24" s="139">
        <v>1580.22</v>
      </c>
      <c r="H24" s="137" t="s">
        <v>1364</v>
      </c>
      <c r="I24" s="138">
        <v>28734</v>
      </c>
      <c r="J24" s="137">
        <f t="shared" ca="1" si="0"/>
        <v>38</v>
      </c>
      <c r="L24"/>
      <c r="M24"/>
      <c r="N24"/>
      <c r="O24"/>
      <c r="P24"/>
      <c r="Q24"/>
    </row>
    <row r="25" spans="1:17">
      <c r="A25" s="137" t="s">
        <v>1857</v>
      </c>
      <c r="B25" s="137" t="s">
        <v>1663</v>
      </c>
      <c r="C25" s="137">
        <v>3013</v>
      </c>
      <c r="D25" s="137" t="s">
        <v>1386</v>
      </c>
      <c r="E25" s="137" t="s">
        <v>1376</v>
      </c>
      <c r="F25" s="137" t="s">
        <v>1591</v>
      </c>
      <c r="G25" s="139">
        <v>1240.06</v>
      </c>
      <c r="H25" s="137" t="s">
        <v>1370</v>
      </c>
      <c r="I25" s="138">
        <v>20874</v>
      </c>
      <c r="J25" s="137">
        <f t="shared" ca="1" si="0"/>
        <v>59</v>
      </c>
      <c r="L25"/>
      <c r="M25"/>
      <c r="N25"/>
      <c r="O25"/>
      <c r="P25"/>
      <c r="Q25"/>
    </row>
    <row r="26" spans="1:17">
      <c r="A26" s="137" t="s">
        <v>1856</v>
      </c>
      <c r="B26" s="137" t="s">
        <v>1633</v>
      </c>
      <c r="C26" s="137">
        <v>3486</v>
      </c>
      <c r="D26" s="137" t="s">
        <v>1367</v>
      </c>
      <c r="E26" s="137" t="s">
        <v>1366</v>
      </c>
      <c r="F26" s="137" t="s">
        <v>1596</v>
      </c>
      <c r="G26" s="139">
        <v>1971.84</v>
      </c>
      <c r="H26" s="137" t="s">
        <v>1370</v>
      </c>
      <c r="I26" s="138">
        <v>25773</v>
      </c>
      <c r="J26" s="137">
        <f t="shared" ca="1" si="0"/>
        <v>46</v>
      </c>
      <c r="L26"/>
      <c r="M26"/>
      <c r="N26"/>
      <c r="O26"/>
      <c r="P26"/>
      <c r="Q26"/>
    </row>
    <row r="27" spans="1:17">
      <c r="A27" s="137" t="s">
        <v>1855</v>
      </c>
      <c r="B27" s="137" t="s">
        <v>1467</v>
      </c>
      <c r="C27" s="137">
        <v>3636</v>
      </c>
      <c r="D27" s="137" t="s">
        <v>1377</v>
      </c>
      <c r="E27" s="137" t="s">
        <v>1376</v>
      </c>
      <c r="F27" s="137" t="s">
        <v>1440</v>
      </c>
      <c r="G27" s="139">
        <v>3123.4</v>
      </c>
      <c r="H27" s="137" t="s">
        <v>1364</v>
      </c>
      <c r="I27" s="138">
        <v>20696</v>
      </c>
      <c r="J27" s="137">
        <f t="shared" ca="1" si="0"/>
        <v>60</v>
      </c>
      <c r="L27"/>
      <c r="M27"/>
      <c r="N27"/>
      <c r="O27"/>
      <c r="P27"/>
      <c r="Q27"/>
    </row>
    <row r="28" spans="1:17">
      <c r="A28" s="137" t="s">
        <v>1854</v>
      </c>
      <c r="B28" s="137" t="s">
        <v>1853</v>
      </c>
      <c r="C28" s="137">
        <v>3287</v>
      </c>
      <c r="D28" s="137" t="s">
        <v>1372</v>
      </c>
      <c r="E28" s="137" t="s">
        <v>1366</v>
      </c>
      <c r="F28" s="137" t="s">
        <v>1596</v>
      </c>
      <c r="G28" s="139">
        <v>2347.59</v>
      </c>
      <c r="H28" s="137" t="s">
        <v>1370</v>
      </c>
      <c r="I28" s="138">
        <v>17279</v>
      </c>
      <c r="J28" s="137">
        <f t="shared" ca="1" si="0"/>
        <v>69</v>
      </c>
      <c r="L28"/>
      <c r="M28"/>
      <c r="N28"/>
      <c r="O28"/>
      <c r="P28"/>
      <c r="Q28"/>
    </row>
    <row r="29" spans="1:17">
      <c r="A29" s="137" t="s">
        <v>1852</v>
      </c>
      <c r="B29" s="137" t="s">
        <v>1627</v>
      </c>
      <c r="C29" s="137">
        <v>3141</v>
      </c>
      <c r="D29" s="137" t="s">
        <v>1367</v>
      </c>
      <c r="E29" s="137" t="s">
        <v>1366</v>
      </c>
      <c r="F29" s="137" t="s">
        <v>1473</v>
      </c>
      <c r="G29" s="139">
        <v>1624.02</v>
      </c>
      <c r="H29" s="137" t="s">
        <v>1370</v>
      </c>
      <c r="I29" s="138">
        <v>27586</v>
      </c>
      <c r="J29" s="137">
        <f t="shared" ca="1" si="0"/>
        <v>41</v>
      </c>
      <c r="L29"/>
      <c r="M29"/>
      <c r="N29"/>
      <c r="O29"/>
      <c r="P29"/>
      <c r="Q29"/>
    </row>
    <row r="30" spans="1:17">
      <c r="A30" s="137" t="s">
        <v>1851</v>
      </c>
      <c r="B30" s="137" t="s">
        <v>1461</v>
      </c>
      <c r="C30" s="137">
        <v>3710</v>
      </c>
      <c r="D30" s="137" t="s">
        <v>1372</v>
      </c>
      <c r="E30" s="137" t="s">
        <v>1366</v>
      </c>
      <c r="F30" s="137" t="s">
        <v>1405</v>
      </c>
      <c r="G30" s="139">
        <v>2658.19</v>
      </c>
      <c r="H30" s="137" t="s">
        <v>1370</v>
      </c>
      <c r="I30" s="138">
        <v>16892</v>
      </c>
      <c r="J30" s="137">
        <f t="shared" ca="1" si="0"/>
        <v>70</v>
      </c>
      <c r="L30"/>
      <c r="M30"/>
      <c r="N30"/>
      <c r="O30"/>
      <c r="P30"/>
      <c r="Q30"/>
    </row>
    <row r="31" spans="1:17">
      <c r="A31" s="137" t="s">
        <v>1850</v>
      </c>
      <c r="B31" s="137" t="s">
        <v>1849</v>
      </c>
      <c r="C31" s="137">
        <v>3012</v>
      </c>
      <c r="D31" s="137" t="s">
        <v>1367</v>
      </c>
      <c r="E31" s="137" t="s">
        <v>1366</v>
      </c>
      <c r="F31" s="137" t="s">
        <v>1848</v>
      </c>
      <c r="G31" s="139">
        <v>1898.66</v>
      </c>
      <c r="H31" s="137" t="s">
        <v>1370</v>
      </c>
      <c r="I31" s="138">
        <v>19465</v>
      </c>
      <c r="J31" s="137">
        <f t="shared" ca="1" si="0"/>
        <v>63</v>
      </c>
      <c r="L31"/>
      <c r="M31"/>
      <c r="N31"/>
      <c r="O31"/>
      <c r="P31"/>
      <c r="Q31"/>
    </row>
    <row r="32" spans="1:17">
      <c r="A32" s="137" t="s">
        <v>1847</v>
      </c>
      <c r="B32" s="137" t="s">
        <v>1846</v>
      </c>
      <c r="C32" s="137">
        <v>3626</v>
      </c>
      <c r="D32" s="137" t="s">
        <v>1381</v>
      </c>
      <c r="E32" s="137" t="s">
        <v>1376</v>
      </c>
      <c r="F32" s="137" t="s">
        <v>1596</v>
      </c>
      <c r="G32" s="139">
        <v>2529.6999999999998</v>
      </c>
      <c r="H32" s="137" t="s">
        <v>1364</v>
      </c>
      <c r="I32" s="138">
        <v>21561</v>
      </c>
      <c r="J32" s="137">
        <f t="shared" ca="1" si="0"/>
        <v>57</v>
      </c>
      <c r="L32"/>
      <c r="M32"/>
      <c r="N32"/>
      <c r="O32"/>
      <c r="P32"/>
      <c r="Q32"/>
    </row>
    <row r="33" spans="1:17">
      <c r="A33" s="137" t="s">
        <v>1845</v>
      </c>
      <c r="B33" s="137" t="s">
        <v>1844</v>
      </c>
      <c r="C33" s="137">
        <v>3733</v>
      </c>
      <c r="D33" s="137" t="s">
        <v>1372</v>
      </c>
      <c r="E33" s="137" t="s">
        <v>1366</v>
      </c>
      <c r="F33" s="137" t="s">
        <v>1473</v>
      </c>
      <c r="G33" s="139">
        <v>2142.83</v>
      </c>
      <c r="H33" s="137" t="s">
        <v>1370</v>
      </c>
      <c r="I33" s="138">
        <v>15518</v>
      </c>
      <c r="J33" s="137">
        <f t="shared" ca="1" si="0"/>
        <v>74</v>
      </c>
      <c r="L33"/>
      <c r="M33"/>
      <c r="N33"/>
      <c r="O33"/>
      <c r="P33"/>
      <c r="Q33"/>
    </row>
    <row r="34" spans="1:17">
      <c r="A34" s="137" t="s">
        <v>1843</v>
      </c>
      <c r="B34" s="137" t="s">
        <v>1820</v>
      </c>
      <c r="C34" s="137">
        <v>3023</v>
      </c>
      <c r="D34" s="137" t="s">
        <v>1367</v>
      </c>
      <c r="E34" s="137" t="s">
        <v>1366</v>
      </c>
      <c r="F34" s="137" t="s">
        <v>1405</v>
      </c>
      <c r="G34" s="139">
        <v>2306.9299999999998</v>
      </c>
      <c r="H34" s="137" t="s">
        <v>1364</v>
      </c>
      <c r="I34" s="138">
        <v>29789</v>
      </c>
      <c r="J34" s="137">
        <f t="shared" ca="1" si="0"/>
        <v>35</v>
      </c>
      <c r="L34"/>
      <c r="M34"/>
      <c r="N34"/>
      <c r="O34"/>
      <c r="P34"/>
      <c r="Q34"/>
    </row>
    <row r="35" spans="1:17">
      <c r="A35" s="137" t="s">
        <v>1843</v>
      </c>
      <c r="B35" s="137" t="s">
        <v>1842</v>
      </c>
      <c r="C35" s="137">
        <v>3703</v>
      </c>
      <c r="D35" s="137" t="s">
        <v>1367</v>
      </c>
      <c r="E35" s="137" t="s">
        <v>1366</v>
      </c>
      <c r="F35" s="137" t="s">
        <v>1841</v>
      </c>
      <c r="G35" s="139">
        <v>2521.54</v>
      </c>
      <c r="H35" s="137" t="s">
        <v>1364</v>
      </c>
      <c r="I35" s="138">
        <v>20690</v>
      </c>
      <c r="J35" s="137">
        <f t="shared" ca="1" si="0"/>
        <v>60</v>
      </c>
      <c r="L35"/>
      <c r="M35"/>
      <c r="N35"/>
      <c r="O35"/>
      <c r="P35"/>
      <c r="Q35"/>
    </row>
    <row r="36" spans="1:17">
      <c r="A36" s="137" t="s">
        <v>1840</v>
      </c>
      <c r="B36" s="137" t="s">
        <v>1627</v>
      </c>
      <c r="C36" s="137">
        <v>3650</v>
      </c>
      <c r="D36" s="137" t="s">
        <v>1367</v>
      </c>
      <c r="E36" s="137" t="s">
        <v>1366</v>
      </c>
      <c r="F36" s="137" t="s">
        <v>1400</v>
      </c>
      <c r="G36" s="139">
        <v>3224.07</v>
      </c>
      <c r="H36" s="137" t="s">
        <v>1370</v>
      </c>
      <c r="I36" s="138">
        <v>19041</v>
      </c>
      <c r="J36" s="137">
        <f t="shared" ca="1" si="0"/>
        <v>64</v>
      </c>
      <c r="L36"/>
      <c r="M36"/>
      <c r="N36"/>
      <c r="O36"/>
      <c r="P36"/>
      <c r="Q36"/>
    </row>
    <row r="37" spans="1:17">
      <c r="A37" s="137" t="s">
        <v>1839</v>
      </c>
      <c r="B37" s="137" t="s">
        <v>1838</v>
      </c>
      <c r="C37" s="137">
        <v>3089</v>
      </c>
      <c r="D37" s="137" t="s">
        <v>1372</v>
      </c>
      <c r="E37" s="137" t="s">
        <v>1366</v>
      </c>
      <c r="F37" s="137" t="s">
        <v>1433</v>
      </c>
      <c r="G37" s="139">
        <v>3383.69</v>
      </c>
      <c r="H37" s="137" t="s">
        <v>1364</v>
      </c>
      <c r="I37" s="138">
        <v>19876</v>
      </c>
      <c r="J37" s="137">
        <f t="shared" ca="1" si="0"/>
        <v>62</v>
      </c>
      <c r="L37"/>
      <c r="M37"/>
      <c r="N37"/>
      <c r="O37"/>
      <c r="P37"/>
      <c r="Q37"/>
    </row>
    <row r="38" spans="1:17">
      <c r="A38" s="137" t="s">
        <v>1837</v>
      </c>
      <c r="B38" s="137" t="s">
        <v>1780</v>
      </c>
      <c r="C38" s="137">
        <v>3568</v>
      </c>
      <c r="D38" s="137" t="s">
        <v>1367</v>
      </c>
      <c r="E38" s="137" t="s">
        <v>1366</v>
      </c>
      <c r="F38" s="137" t="s">
        <v>1507</v>
      </c>
      <c r="G38" s="139">
        <v>1088.1500000000001</v>
      </c>
      <c r="H38" s="137" t="s">
        <v>1364</v>
      </c>
      <c r="I38" s="138">
        <v>26948</v>
      </c>
      <c r="J38" s="137">
        <f t="shared" ca="1" si="0"/>
        <v>43</v>
      </c>
      <c r="L38"/>
      <c r="M38"/>
      <c r="N38"/>
      <c r="O38"/>
      <c r="P38"/>
      <c r="Q38"/>
    </row>
    <row r="39" spans="1:17">
      <c r="A39" s="137" t="s">
        <v>1836</v>
      </c>
      <c r="B39" s="137" t="s">
        <v>1835</v>
      </c>
      <c r="C39" s="137">
        <v>3214</v>
      </c>
      <c r="D39" s="137" t="s">
        <v>1386</v>
      </c>
      <c r="E39" s="137" t="s">
        <v>1376</v>
      </c>
      <c r="F39" s="137" t="s">
        <v>1511</v>
      </c>
      <c r="G39" s="139">
        <v>1703.72</v>
      </c>
      <c r="H39" s="137" t="s">
        <v>1370</v>
      </c>
      <c r="I39" s="138">
        <v>28760</v>
      </c>
      <c r="J39" s="137">
        <f t="shared" ca="1" si="0"/>
        <v>38</v>
      </c>
      <c r="L39"/>
      <c r="M39"/>
      <c r="N39"/>
      <c r="O39"/>
      <c r="P39"/>
      <c r="Q39"/>
    </row>
    <row r="40" spans="1:17">
      <c r="A40" s="137" t="s">
        <v>1834</v>
      </c>
      <c r="B40" s="137" t="s">
        <v>1835</v>
      </c>
      <c r="C40" s="137">
        <v>3059</v>
      </c>
      <c r="D40" s="137" t="s">
        <v>1390</v>
      </c>
      <c r="E40" s="137" t="s">
        <v>1376</v>
      </c>
      <c r="F40" s="137" t="s">
        <v>1440</v>
      </c>
      <c r="G40" s="139">
        <v>2128.59</v>
      </c>
      <c r="H40" s="137" t="s">
        <v>1370</v>
      </c>
      <c r="I40" s="138">
        <v>30457</v>
      </c>
      <c r="J40" s="137">
        <f t="shared" ca="1" si="0"/>
        <v>33</v>
      </c>
      <c r="L40"/>
      <c r="M40"/>
      <c r="N40"/>
      <c r="O40"/>
      <c r="P40"/>
      <c r="Q40"/>
    </row>
    <row r="41" spans="1:17">
      <c r="A41" s="137" t="s">
        <v>1834</v>
      </c>
      <c r="B41" s="137" t="s">
        <v>1833</v>
      </c>
      <c r="C41" s="137">
        <v>3170</v>
      </c>
      <c r="D41" s="137" t="s">
        <v>1390</v>
      </c>
      <c r="E41" s="137" t="s">
        <v>1376</v>
      </c>
      <c r="F41" s="137" t="s">
        <v>1405</v>
      </c>
      <c r="G41" s="139">
        <v>2258.7800000000002</v>
      </c>
      <c r="H41" s="137" t="s">
        <v>1370</v>
      </c>
      <c r="I41" s="138">
        <v>21904</v>
      </c>
      <c r="J41" s="137">
        <f t="shared" ca="1" si="0"/>
        <v>56</v>
      </c>
      <c r="L41"/>
      <c r="M41"/>
      <c r="N41"/>
      <c r="O41"/>
      <c r="P41"/>
      <c r="Q41"/>
    </row>
    <row r="42" spans="1:17">
      <c r="A42" s="137" t="s">
        <v>1832</v>
      </c>
      <c r="B42" s="137" t="s">
        <v>1406</v>
      </c>
      <c r="C42" s="137">
        <v>3586</v>
      </c>
      <c r="D42" s="137" t="s">
        <v>1390</v>
      </c>
      <c r="E42" s="137" t="s">
        <v>1376</v>
      </c>
      <c r="F42" s="137" t="s">
        <v>1831</v>
      </c>
      <c r="G42" s="139">
        <v>2878.71</v>
      </c>
      <c r="H42" s="137" t="s">
        <v>1370</v>
      </c>
      <c r="I42" s="138">
        <v>28638</v>
      </c>
      <c r="J42" s="137">
        <f t="shared" ca="1" si="0"/>
        <v>38</v>
      </c>
      <c r="L42"/>
      <c r="M42"/>
      <c r="N42"/>
      <c r="O42"/>
      <c r="P42"/>
      <c r="Q42"/>
    </row>
    <row r="43" spans="1:17">
      <c r="A43" s="137" t="s">
        <v>1830</v>
      </c>
      <c r="B43" s="137" t="s">
        <v>1829</v>
      </c>
      <c r="C43" s="137">
        <v>3095</v>
      </c>
      <c r="D43" s="137" t="s">
        <v>1372</v>
      </c>
      <c r="E43" s="137" t="s">
        <v>1366</v>
      </c>
      <c r="F43" s="137" t="s">
        <v>1440</v>
      </c>
      <c r="G43" s="139">
        <v>2620.16</v>
      </c>
      <c r="H43" s="137" t="s">
        <v>1364</v>
      </c>
      <c r="I43" s="138">
        <v>27696</v>
      </c>
      <c r="J43" s="137">
        <f t="shared" ca="1" si="0"/>
        <v>40</v>
      </c>
      <c r="L43"/>
      <c r="M43"/>
      <c r="N43"/>
      <c r="O43"/>
      <c r="P43"/>
      <c r="Q43"/>
    </row>
    <row r="44" spans="1:17">
      <c r="A44" s="137" t="s">
        <v>1828</v>
      </c>
      <c r="B44" s="137" t="s">
        <v>1633</v>
      </c>
      <c r="C44" s="137">
        <v>3080</v>
      </c>
      <c r="D44" s="137" t="s">
        <v>1827</v>
      </c>
      <c r="E44" s="137" t="s">
        <v>1366</v>
      </c>
      <c r="F44" s="137" t="s">
        <v>1405</v>
      </c>
      <c r="G44" s="139">
        <v>2328.06</v>
      </c>
      <c r="H44" s="137" t="s">
        <v>1370</v>
      </c>
      <c r="I44" s="138">
        <v>23745</v>
      </c>
      <c r="J44" s="137">
        <f t="shared" ca="1" si="0"/>
        <v>51</v>
      </c>
      <c r="L44"/>
      <c r="M44"/>
      <c r="N44"/>
      <c r="O44"/>
      <c r="P44"/>
      <c r="Q44"/>
    </row>
    <row r="45" spans="1:17">
      <c r="A45" s="137" t="s">
        <v>1826</v>
      </c>
      <c r="B45" s="137" t="s">
        <v>1825</v>
      </c>
      <c r="C45" s="137">
        <v>3111</v>
      </c>
      <c r="D45" s="137" t="s">
        <v>1447</v>
      </c>
      <c r="E45" s="137" t="s">
        <v>1366</v>
      </c>
      <c r="F45" s="137" t="s">
        <v>1683</v>
      </c>
      <c r="G45" s="139">
        <v>1850.98</v>
      </c>
      <c r="H45" s="137" t="s">
        <v>1364</v>
      </c>
      <c r="I45" s="138">
        <v>21319</v>
      </c>
      <c r="J45" s="137">
        <f t="shared" ca="1" si="0"/>
        <v>58</v>
      </c>
      <c r="L45"/>
      <c r="M45"/>
      <c r="N45"/>
      <c r="O45"/>
      <c r="P45"/>
      <c r="Q45"/>
    </row>
    <row r="46" spans="1:17">
      <c r="A46" s="137" t="s">
        <v>1824</v>
      </c>
      <c r="B46" s="137" t="s">
        <v>1706</v>
      </c>
      <c r="C46" s="137">
        <v>3801</v>
      </c>
      <c r="D46" s="137" t="s">
        <v>1367</v>
      </c>
      <c r="E46" s="137" t="s">
        <v>1366</v>
      </c>
      <c r="F46" s="137" t="s">
        <v>1511</v>
      </c>
      <c r="G46" s="139">
        <v>4172.59</v>
      </c>
      <c r="H46" s="137" t="s">
        <v>1370</v>
      </c>
      <c r="I46" s="138">
        <v>17741</v>
      </c>
      <c r="J46" s="137">
        <f t="shared" ca="1" si="0"/>
        <v>68</v>
      </c>
      <c r="L46"/>
      <c r="M46"/>
      <c r="N46"/>
      <c r="O46"/>
      <c r="P46"/>
      <c r="Q46"/>
    </row>
    <row r="47" spans="1:17">
      <c r="A47" s="137" t="s">
        <v>1823</v>
      </c>
      <c r="B47" s="137" t="s">
        <v>1822</v>
      </c>
      <c r="C47" s="137">
        <v>3456</v>
      </c>
      <c r="D47" s="137" t="s">
        <v>1367</v>
      </c>
      <c r="E47" s="137" t="s">
        <v>1366</v>
      </c>
      <c r="F47" s="137" t="s">
        <v>1485</v>
      </c>
      <c r="G47" s="139">
        <v>3392.87</v>
      </c>
      <c r="H47" s="137" t="s">
        <v>1364</v>
      </c>
      <c r="I47" s="138">
        <v>21880</v>
      </c>
      <c r="J47" s="137">
        <f t="shared" ca="1" si="0"/>
        <v>56</v>
      </c>
      <c r="L47"/>
      <c r="M47"/>
      <c r="N47"/>
      <c r="O47"/>
      <c r="P47"/>
      <c r="Q47"/>
    </row>
    <row r="48" spans="1:17">
      <c r="A48" s="137" t="s">
        <v>1821</v>
      </c>
      <c r="B48" s="137" t="s">
        <v>1820</v>
      </c>
      <c r="C48" s="137">
        <v>3002</v>
      </c>
      <c r="D48" s="137" t="s">
        <v>1447</v>
      </c>
      <c r="E48" s="137" t="s">
        <v>1366</v>
      </c>
      <c r="F48" s="137" t="s">
        <v>1485</v>
      </c>
      <c r="G48" s="139">
        <v>2860.27</v>
      </c>
      <c r="H48" s="137" t="s">
        <v>1364</v>
      </c>
      <c r="I48" s="138">
        <v>28484</v>
      </c>
      <c r="J48" s="137">
        <f t="shared" ca="1" si="0"/>
        <v>38</v>
      </c>
      <c r="L48"/>
      <c r="M48"/>
      <c r="N48"/>
      <c r="O48"/>
      <c r="P48"/>
      <c r="Q48"/>
    </row>
    <row r="49" spans="1:17">
      <c r="A49" s="137" t="s">
        <v>1819</v>
      </c>
      <c r="B49" s="137" t="s">
        <v>1604</v>
      </c>
      <c r="C49" s="137">
        <v>3009</v>
      </c>
      <c r="D49" s="137" t="s">
        <v>1367</v>
      </c>
      <c r="E49" s="137" t="s">
        <v>1366</v>
      </c>
      <c r="F49" s="137" t="s">
        <v>1405</v>
      </c>
      <c r="G49" s="139">
        <v>2233.44</v>
      </c>
      <c r="H49" s="137" t="s">
        <v>1370</v>
      </c>
      <c r="I49" s="138">
        <v>23445</v>
      </c>
      <c r="J49" s="137">
        <f t="shared" ca="1" si="0"/>
        <v>52</v>
      </c>
      <c r="L49"/>
      <c r="M49"/>
      <c r="N49"/>
      <c r="O49"/>
      <c r="P49"/>
      <c r="Q49"/>
    </row>
    <row r="50" spans="1:17">
      <c r="A50" s="137" t="s">
        <v>1818</v>
      </c>
      <c r="B50" s="137" t="s">
        <v>1527</v>
      </c>
      <c r="C50" s="137">
        <v>3715</v>
      </c>
      <c r="D50" s="137" t="s">
        <v>1367</v>
      </c>
      <c r="E50" s="137" t="s">
        <v>1366</v>
      </c>
      <c r="F50" s="137" t="s">
        <v>1591</v>
      </c>
      <c r="G50" s="139">
        <v>973.96</v>
      </c>
      <c r="H50" s="137" t="s">
        <v>1370</v>
      </c>
      <c r="I50" s="138">
        <v>30235</v>
      </c>
      <c r="J50" s="137">
        <f t="shared" ca="1" si="0"/>
        <v>34</v>
      </c>
      <c r="L50"/>
      <c r="M50"/>
      <c r="N50"/>
      <c r="O50"/>
      <c r="P50"/>
      <c r="Q50"/>
    </row>
    <row r="51" spans="1:17">
      <c r="A51" s="137" t="s">
        <v>1817</v>
      </c>
      <c r="B51" s="137" t="s">
        <v>1816</v>
      </c>
      <c r="C51" s="137">
        <v>3769</v>
      </c>
      <c r="D51" s="137" t="s">
        <v>1423</v>
      </c>
      <c r="E51" s="137" t="s">
        <v>1376</v>
      </c>
      <c r="F51" s="137" t="s">
        <v>1815</v>
      </c>
      <c r="G51" s="139">
        <v>2193.2600000000002</v>
      </c>
      <c r="H51" s="137" t="s">
        <v>1370</v>
      </c>
      <c r="I51" s="138">
        <v>27273</v>
      </c>
      <c r="J51" s="137">
        <f t="shared" ca="1" si="0"/>
        <v>42</v>
      </c>
      <c r="L51"/>
      <c r="M51"/>
      <c r="N51"/>
      <c r="O51"/>
      <c r="P51"/>
      <c r="Q51"/>
    </row>
    <row r="52" spans="1:17">
      <c r="A52" s="137" t="s">
        <v>1814</v>
      </c>
      <c r="B52" s="137" t="s">
        <v>1802</v>
      </c>
      <c r="C52" s="137">
        <v>3021</v>
      </c>
      <c r="D52" s="137" t="s">
        <v>1372</v>
      </c>
      <c r="E52" s="137" t="s">
        <v>1366</v>
      </c>
      <c r="F52" s="137" t="s">
        <v>1440</v>
      </c>
      <c r="G52" s="139">
        <v>2671.42</v>
      </c>
      <c r="H52" s="137" t="s">
        <v>1370</v>
      </c>
      <c r="I52" s="138">
        <v>20476</v>
      </c>
      <c r="J52" s="137">
        <f t="shared" ca="1" si="0"/>
        <v>60</v>
      </c>
      <c r="L52"/>
      <c r="M52"/>
      <c r="N52"/>
      <c r="O52"/>
      <c r="P52"/>
      <c r="Q52"/>
    </row>
    <row r="53" spans="1:17">
      <c r="A53" s="137" t="s">
        <v>1813</v>
      </c>
      <c r="B53" s="137" t="s">
        <v>1659</v>
      </c>
      <c r="C53" s="137">
        <v>3666</v>
      </c>
      <c r="D53" s="137" t="s">
        <v>1372</v>
      </c>
      <c r="E53" s="137" t="s">
        <v>1366</v>
      </c>
      <c r="F53" s="137" t="s">
        <v>1485</v>
      </c>
      <c r="G53" s="139">
        <v>2510.19</v>
      </c>
      <c r="H53" s="137" t="s">
        <v>1370</v>
      </c>
      <c r="I53" s="138">
        <v>27486</v>
      </c>
      <c r="J53" s="137">
        <f t="shared" ca="1" si="0"/>
        <v>41</v>
      </c>
      <c r="L53"/>
      <c r="M53"/>
      <c r="N53"/>
      <c r="O53"/>
      <c r="P53"/>
      <c r="Q53"/>
    </row>
    <row r="54" spans="1:17">
      <c r="A54" s="137" t="s">
        <v>1812</v>
      </c>
      <c r="B54" s="137" t="s">
        <v>1540</v>
      </c>
      <c r="C54" s="137">
        <v>3162</v>
      </c>
      <c r="D54" s="137" t="s">
        <v>1367</v>
      </c>
      <c r="E54" s="137" t="s">
        <v>1366</v>
      </c>
      <c r="F54" s="137" t="s">
        <v>1405</v>
      </c>
      <c r="G54" s="139">
        <v>3043.17</v>
      </c>
      <c r="H54" s="137" t="s">
        <v>1364</v>
      </c>
      <c r="I54" s="138">
        <v>16672</v>
      </c>
      <c r="J54" s="137">
        <f t="shared" ca="1" si="0"/>
        <v>71</v>
      </c>
      <c r="L54"/>
      <c r="M54"/>
      <c r="N54"/>
      <c r="O54"/>
      <c r="P54"/>
      <c r="Q54"/>
    </row>
    <row r="55" spans="1:17">
      <c r="A55" s="137" t="s">
        <v>1811</v>
      </c>
      <c r="B55" s="137" t="s">
        <v>1810</v>
      </c>
      <c r="C55" s="137">
        <v>3016</v>
      </c>
      <c r="D55" s="137" t="s">
        <v>1437</v>
      </c>
      <c r="E55" s="137" t="s">
        <v>1333</v>
      </c>
      <c r="F55" s="137" t="s">
        <v>1522</v>
      </c>
      <c r="G55" s="139">
        <v>1474.7</v>
      </c>
      <c r="H55" s="137" t="s">
        <v>1364</v>
      </c>
      <c r="I55" s="138">
        <v>17979</v>
      </c>
      <c r="J55" s="137">
        <f t="shared" ca="1" si="0"/>
        <v>67</v>
      </c>
      <c r="L55"/>
      <c r="M55"/>
      <c r="N55"/>
      <c r="O55"/>
      <c r="P55"/>
      <c r="Q55"/>
    </row>
    <row r="56" spans="1:17">
      <c r="A56" s="137" t="s">
        <v>1809</v>
      </c>
      <c r="B56" s="137" t="s">
        <v>1808</v>
      </c>
      <c r="C56" s="137">
        <v>3657</v>
      </c>
      <c r="D56" s="137" t="s">
        <v>1377</v>
      </c>
      <c r="E56" s="137" t="s">
        <v>1376</v>
      </c>
      <c r="F56" s="137" t="s">
        <v>1396</v>
      </c>
      <c r="G56" s="139">
        <v>1516.61</v>
      </c>
      <c r="H56" s="137" t="s">
        <v>1370</v>
      </c>
      <c r="I56" s="138">
        <v>27093</v>
      </c>
      <c r="J56" s="137">
        <f t="shared" ca="1" si="0"/>
        <v>42</v>
      </c>
      <c r="L56"/>
      <c r="M56"/>
      <c r="N56"/>
      <c r="O56"/>
      <c r="P56"/>
      <c r="Q56"/>
    </row>
    <row r="57" spans="1:17">
      <c r="A57" s="137" t="s">
        <v>1807</v>
      </c>
      <c r="B57" s="137" t="s">
        <v>1806</v>
      </c>
      <c r="C57" s="137">
        <v>3129</v>
      </c>
      <c r="D57" s="137" t="s">
        <v>1447</v>
      </c>
      <c r="E57" s="137" t="s">
        <v>1366</v>
      </c>
      <c r="F57" s="137" t="s">
        <v>1433</v>
      </c>
      <c r="G57" s="139">
        <v>2340.7199999999998</v>
      </c>
      <c r="H57" s="137" t="s">
        <v>1370</v>
      </c>
      <c r="I57" s="138">
        <v>28722</v>
      </c>
      <c r="J57" s="137">
        <f t="shared" ca="1" si="0"/>
        <v>38</v>
      </c>
      <c r="L57"/>
      <c r="M57"/>
      <c r="N57"/>
      <c r="O57"/>
      <c r="P57"/>
      <c r="Q57"/>
    </row>
    <row r="58" spans="1:17">
      <c r="A58" s="137" t="s">
        <v>1805</v>
      </c>
      <c r="B58" s="137" t="s">
        <v>276</v>
      </c>
      <c r="C58" s="137">
        <v>3171</v>
      </c>
      <c r="D58" s="137" t="s">
        <v>1372</v>
      </c>
      <c r="E58" s="137" t="s">
        <v>1366</v>
      </c>
      <c r="F58" s="137" t="s">
        <v>1365</v>
      </c>
      <c r="G58" s="139">
        <v>2837.3</v>
      </c>
      <c r="H58" s="137" t="s">
        <v>1364</v>
      </c>
      <c r="I58" s="138">
        <v>30256</v>
      </c>
      <c r="J58" s="137">
        <f t="shared" ca="1" si="0"/>
        <v>33</v>
      </c>
      <c r="L58"/>
      <c r="M58"/>
      <c r="N58"/>
      <c r="O58"/>
      <c r="P58"/>
      <c r="Q58"/>
    </row>
    <row r="59" spans="1:17">
      <c r="A59" s="137" t="s">
        <v>1804</v>
      </c>
      <c r="B59" s="137" t="s">
        <v>1533</v>
      </c>
      <c r="C59" s="137">
        <v>3879</v>
      </c>
      <c r="D59" s="137" t="s">
        <v>1423</v>
      </c>
      <c r="E59" s="137" t="s">
        <v>1376</v>
      </c>
      <c r="F59" s="137" t="s">
        <v>1801</v>
      </c>
      <c r="G59" s="139">
        <v>2224.27</v>
      </c>
      <c r="H59" s="137" t="s">
        <v>1364</v>
      </c>
      <c r="I59" s="138">
        <v>26055</v>
      </c>
      <c r="J59" s="137">
        <f t="shared" ca="1" si="0"/>
        <v>45</v>
      </c>
      <c r="L59"/>
      <c r="M59"/>
      <c r="N59"/>
      <c r="O59"/>
      <c r="P59"/>
      <c r="Q59"/>
    </row>
    <row r="60" spans="1:17">
      <c r="A60" s="137" t="s">
        <v>1803</v>
      </c>
      <c r="B60" s="137" t="s">
        <v>1802</v>
      </c>
      <c r="C60" s="137">
        <v>3062</v>
      </c>
      <c r="D60" s="137" t="s">
        <v>1372</v>
      </c>
      <c r="E60" s="137" t="s">
        <v>1366</v>
      </c>
      <c r="F60" s="137" t="s">
        <v>1801</v>
      </c>
      <c r="G60" s="139">
        <v>2289.6999999999998</v>
      </c>
      <c r="H60" s="137" t="s">
        <v>1370</v>
      </c>
      <c r="I60" s="138">
        <v>17238</v>
      </c>
      <c r="J60" s="137">
        <f t="shared" ca="1" si="0"/>
        <v>69</v>
      </c>
      <c r="L60"/>
      <c r="M60"/>
      <c r="N60"/>
      <c r="O60"/>
      <c r="P60"/>
      <c r="Q60"/>
    </row>
    <row r="61" spans="1:17">
      <c r="A61" s="137" t="s">
        <v>1800</v>
      </c>
      <c r="B61" s="137" t="s">
        <v>1411</v>
      </c>
      <c r="C61" s="137">
        <v>3247</v>
      </c>
      <c r="D61" s="137" t="s">
        <v>1447</v>
      </c>
      <c r="E61" s="137" t="s">
        <v>1366</v>
      </c>
      <c r="F61" s="137" t="s">
        <v>1413</v>
      </c>
      <c r="G61" s="139">
        <v>3630.04</v>
      </c>
      <c r="H61" s="137" t="s">
        <v>1370</v>
      </c>
      <c r="I61" s="138">
        <v>18507</v>
      </c>
      <c r="J61" s="137">
        <f t="shared" ca="1" si="0"/>
        <v>66</v>
      </c>
      <c r="L61"/>
      <c r="M61"/>
      <c r="N61"/>
      <c r="O61"/>
      <c r="P61"/>
      <c r="Q61"/>
    </row>
    <row r="62" spans="1:17">
      <c r="A62" s="137" t="s">
        <v>1799</v>
      </c>
      <c r="B62" s="137" t="s">
        <v>1629</v>
      </c>
      <c r="C62" s="137">
        <v>3778</v>
      </c>
      <c r="D62" s="137" t="s">
        <v>1377</v>
      </c>
      <c r="E62" s="137" t="s">
        <v>1376</v>
      </c>
      <c r="F62" s="137" t="s">
        <v>1485</v>
      </c>
      <c r="G62" s="139">
        <v>2739.1</v>
      </c>
      <c r="H62" s="137" t="s">
        <v>1370</v>
      </c>
      <c r="I62" s="138">
        <v>22737</v>
      </c>
      <c r="J62" s="137">
        <f t="shared" ca="1" si="0"/>
        <v>54</v>
      </c>
      <c r="L62"/>
      <c r="M62"/>
      <c r="N62"/>
      <c r="O62"/>
      <c r="P62"/>
      <c r="Q62"/>
    </row>
    <row r="63" spans="1:17">
      <c r="A63" s="137" t="s">
        <v>1798</v>
      </c>
      <c r="B63" s="137" t="s">
        <v>1517</v>
      </c>
      <c r="C63" s="137">
        <v>3041</v>
      </c>
      <c r="D63" s="137" t="s">
        <v>1437</v>
      </c>
      <c r="E63" s="137" t="s">
        <v>1333</v>
      </c>
      <c r="F63" s="137" t="s">
        <v>1389</v>
      </c>
      <c r="G63" s="139">
        <v>3704.49</v>
      </c>
      <c r="H63" s="137" t="s">
        <v>1364</v>
      </c>
      <c r="I63" s="138">
        <v>21830</v>
      </c>
      <c r="J63" s="137">
        <f t="shared" ca="1" si="0"/>
        <v>57</v>
      </c>
      <c r="L63"/>
      <c r="M63"/>
      <c r="N63"/>
      <c r="O63"/>
      <c r="P63"/>
      <c r="Q63"/>
    </row>
    <row r="64" spans="1:17">
      <c r="A64" s="137" t="s">
        <v>1797</v>
      </c>
      <c r="B64" s="137" t="s">
        <v>1796</v>
      </c>
      <c r="C64" s="137">
        <v>3417</v>
      </c>
      <c r="D64" s="137" t="s">
        <v>1367</v>
      </c>
      <c r="E64" s="137" t="s">
        <v>1366</v>
      </c>
      <c r="F64" s="137" t="s">
        <v>1539</v>
      </c>
      <c r="G64" s="139">
        <v>2801</v>
      </c>
      <c r="H64" s="137" t="s">
        <v>1370</v>
      </c>
      <c r="I64" s="138">
        <v>27840</v>
      </c>
      <c r="J64" s="137">
        <f t="shared" ca="1" si="0"/>
        <v>40</v>
      </c>
      <c r="L64"/>
      <c r="M64"/>
      <c r="N64"/>
      <c r="O64"/>
      <c r="P64"/>
      <c r="Q64"/>
    </row>
    <row r="65" spans="1:17">
      <c r="A65" s="137" t="s">
        <v>1795</v>
      </c>
      <c r="B65" s="137" t="s">
        <v>1627</v>
      </c>
      <c r="C65" s="137">
        <v>3185</v>
      </c>
      <c r="D65" s="137" t="s">
        <v>1367</v>
      </c>
      <c r="E65" s="137" t="s">
        <v>1366</v>
      </c>
      <c r="F65" s="137" t="s">
        <v>1365</v>
      </c>
      <c r="G65" s="139">
        <v>2359.9499999999998</v>
      </c>
      <c r="H65" s="137" t="s">
        <v>1370</v>
      </c>
      <c r="I65" s="138">
        <v>30839</v>
      </c>
      <c r="J65" s="137">
        <f t="shared" ca="1" si="0"/>
        <v>32</v>
      </c>
      <c r="L65"/>
      <c r="M65"/>
      <c r="N65"/>
      <c r="O65"/>
      <c r="P65"/>
      <c r="Q65"/>
    </row>
    <row r="66" spans="1:17">
      <c r="A66" s="137" t="s">
        <v>1794</v>
      </c>
      <c r="B66" s="137" t="s">
        <v>1565</v>
      </c>
      <c r="C66" s="137">
        <v>3168</v>
      </c>
      <c r="D66" s="137" t="s">
        <v>1367</v>
      </c>
      <c r="E66" s="137" t="s">
        <v>1366</v>
      </c>
      <c r="F66" s="137" t="s">
        <v>1405</v>
      </c>
      <c r="G66" s="139">
        <v>2281.23</v>
      </c>
      <c r="H66" s="137" t="s">
        <v>1370</v>
      </c>
      <c r="I66" s="138">
        <v>21698</v>
      </c>
      <c r="J66" s="137">
        <f t="shared" ca="1" si="0"/>
        <v>57</v>
      </c>
      <c r="L66"/>
      <c r="M66"/>
      <c r="N66"/>
      <c r="O66"/>
      <c r="P66"/>
      <c r="Q66"/>
    </row>
    <row r="67" spans="1:17">
      <c r="A67" s="137" t="s">
        <v>1793</v>
      </c>
      <c r="B67" s="137" t="s">
        <v>1782</v>
      </c>
      <c r="C67" s="137">
        <v>3087</v>
      </c>
      <c r="D67" s="137" t="s">
        <v>1447</v>
      </c>
      <c r="E67" s="137" t="s">
        <v>1366</v>
      </c>
      <c r="F67" s="137" t="s">
        <v>1440</v>
      </c>
      <c r="G67" s="139">
        <v>2572.44</v>
      </c>
      <c r="H67" s="137" t="s">
        <v>1364</v>
      </c>
      <c r="I67" s="138">
        <v>28525</v>
      </c>
      <c r="J67" s="137">
        <f t="shared" ref="J67:J130" ca="1" si="1">DATEDIF(I67,TODAY(),"y")</f>
        <v>38</v>
      </c>
      <c r="L67"/>
      <c r="M67"/>
      <c r="N67"/>
      <c r="O67"/>
      <c r="P67"/>
      <c r="Q67"/>
    </row>
    <row r="68" spans="1:17">
      <c r="A68" s="137" t="s">
        <v>1793</v>
      </c>
      <c r="B68" s="137" t="s">
        <v>1520</v>
      </c>
      <c r="C68" s="137">
        <v>3173</v>
      </c>
      <c r="D68" s="137" t="s">
        <v>1372</v>
      </c>
      <c r="E68" s="137" t="s">
        <v>1366</v>
      </c>
      <c r="F68" s="137" t="s">
        <v>1596</v>
      </c>
      <c r="G68" s="139">
        <v>2276.77</v>
      </c>
      <c r="H68" s="137" t="s">
        <v>1364</v>
      </c>
      <c r="I68" s="138">
        <v>25841</v>
      </c>
      <c r="J68" s="137">
        <f t="shared" ca="1" si="1"/>
        <v>46</v>
      </c>
      <c r="L68"/>
      <c r="M68"/>
      <c r="N68"/>
      <c r="O68"/>
      <c r="P68"/>
      <c r="Q68"/>
    </row>
    <row r="69" spans="1:17">
      <c r="A69" s="137" t="s">
        <v>1792</v>
      </c>
      <c r="B69" s="137" t="s">
        <v>273</v>
      </c>
      <c r="C69" s="137">
        <v>3054</v>
      </c>
      <c r="D69" s="137" t="s">
        <v>1423</v>
      </c>
      <c r="E69" s="137" t="s">
        <v>1376</v>
      </c>
      <c r="F69" s="137" t="s">
        <v>1582</v>
      </c>
      <c r="G69" s="139">
        <v>1208.1099999999999</v>
      </c>
      <c r="H69" s="137" t="s">
        <v>1364</v>
      </c>
      <c r="I69" s="138">
        <v>24356</v>
      </c>
      <c r="J69" s="137">
        <f t="shared" ca="1" si="1"/>
        <v>50</v>
      </c>
      <c r="L69"/>
      <c r="M69"/>
      <c r="N69"/>
      <c r="O69"/>
      <c r="P69"/>
      <c r="Q69"/>
    </row>
    <row r="70" spans="1:17">
      <c r="A70" s="137" t="s">
        <v>1791</v>
      </c>
      <c r="B70" s="137" t="s">
        <v>1474</v>
      </c>
      <c r="C70" s="137">
        <v>3149</v>
      </c>
      <c r="D70" s="137" t="s">
        <v>1423</v>
      </c>
      <c r="E70" s="137" t="s">
        <v>1376</v>
      </c>
      <c r="F70" s="137" t="s">
        <v>1579</v>
      </c>
      <c r="G70" s="139">
        <v>870.69</v>
      </c>
      <c r="H70" s="137" t="s">
        <v>1370</v>
      </c>
      <c r="I70" s="138">
        <v>28068</v>
      </c>
      <c r="J70" s="137">
        <f t="shared" ca="1" si="1"/>
        <v>39</v>
      </c>
      <c r="L70"/>
      <c r="M70"/>
      <c r="N70"/>
      <c r="O70"/>
      <c r="P70"/>
      <c r="Q70"/>
    </row>
    <row r="71" spans="1:17">
      <c r="A71" s="137" t="s">
        <v>1790</v>
      </c>
      <c r="B71" s="137" t="s">
        <v>1394</v>
      </c>
      <c r="C71" s="137">
        <v>3627</v>
      </c>
      <c r="D71" s="137" t="s">
        <v>1367</v>
      </c>
      <c r="E71" s="137" t="s">
        <v>1366</v>
      </c>
      <c r="F71" s="137" t="s">
        <v>1559</v>
      </c>
      <c r="G71" s="139">
        <v>3146.16</v>
      </c>
      <c r="H71" s="137" t="s">
        <v>1370</v>
      </c>
      <c r="I71" s="138">
        <v>23602</v>
      </c>
      <c r="J71" s="137">
        <f t="shared" ca="1" si="1"/>
        <v>52</v>
      </c>
      <c r="L71"/>
      <c r="M71"/>
      <c r="N71"/>
      <c r="O71"/>
      <c r="P71"/>
      <c r="Q71"/>
    </row>
    <row r="72" spans="1:17">
      <c r="A72" s="137" t="s">
        <v>1789</v>
      </c>
      <c r="B72" s="137" t="s">
        <v>1788</v>
      </c>
      <c r="C72" s="137">
        <v>3730</v>
      </c>
      <c r="D72" s="137" t="s">
        <v>1548</v>
      </c>
      <c r="E72" s="137" t="s">
        <v>1366</v>
      </c>
      <c r="F72" s="137" t="s">
        <v>1375</v>
      </c>
      <c r="G72" s="139">
        <v>2184.54</v>
      </c>
      <c r="H72" s="137" t="s">
        <v>1370</v>
      </c>
      <c r="I72" s="138">
        <v>27342</v>
      </c>
      <c r="J72" s="137">
        <f t="shared" ca="1" si="1"/>
        <v>41</v>
      </c>
      <c r="L72"/>
      <c r="M72"/>
      <c r="N72"/>
      <c r="O72"/>
      <c r="P72"/>
      <c r="Q72"/>
    </row>
    <row r="73" spans="1:17">
      <c r="A73" s="137" t="s">
        <v>1787</v>
      </c>
      <c r="B73" s="137" t="s">
        <v>1431</v>
      </c>
      <c r="C73" s="137">
        <v>3946</v>
      </c>
      <c r="D73" s="137" t="s">
        <v>1390</v>
      </c>
      <c r="E73" s="137" t="s">
        <v>1376</v>
      </c>
      <c r="F73" s="137" t="s">
        <v>1400</v>
      </c>
      <c r="G73" s="139">
        <v>3915.04</v>
      </c>
      <c r="H73" s="137" t="s">
        <v>1364</v>
      </c>
      <c r="I73" s="138">
        <v>17916</v>
      </c>
      <c r="J73" s="137">
        <f t="shared" ca="1" si="1"/>
        <v>67</v>
      </c>
      <c r="L73"/>
      <c r="M73"/>
      <c r="N73"/>
      <c r="O73"/>
      <c r="P73"/>
      <c r="Q73"/>
    </row>
    <row r="74" spans="1:17">
      <c r="A74" s="137" t="s">
        <v>1786</v>
      </c>
      <c r="B74" s="137" t="s">
        <v>1785</v>
      </c>
      <c r="C74" s="137">
        <v>3200</v>
      </c>
      <c r="D74" s="137" t="s">
        <v>1372</v>
      </c>
      <c r="E74" s="137" t="s">
        <v>1366</v>
      </c>
      <c r="F74" s="137" t="s">
        <v>1485</v>
      </c>
      <c r="G74" s="139">
        <v>2447.2600000000002</v>
      </c>
      <c r="H74" s="137" t="s">
        <v>1370</v>
      </c>
      <c r="I74" s="138">
        <v>28384</v>
      </c>
      <c r="J74" s="137">
        <f t="shared" ca="1" si="1"/>
        <v>39</v>
      </c>
      <c r="L74"/>
      <c r="M74"/>
      <c r="N74"/>
      <c r="O74"/>
      <c r="P74"/>
      <c r="Q74"/>
    </row>
    <row r="75" spans="1:17">
      <c r="A75" s="137" t="s">
        <v>1784</v>
      </c>
      <c r="B75" s="137" t="s">
        <v>1394</v>
      </c>
      <c r="C75" s="137">
        <v>3794</v>
      </c>
      <c r="D75" s="137" t="s">
        <v>1367</v>
      </c>
      <c r="E75" s="137" t="s">
        <v>1366</v>
      </c>
      <c r="F75" s="137" t="s">
        <v>1511</v>
      </c>
      <c r="G75" s="139">
        <v>1771.62</v>
      </c>
      <c r="H75" s="137" t="s">
        <v>1370</v>
      </c>
      <c r="I75" s="138">
        <v>26982</v>
      </c>
      <c r="J75" s="137">
        <f t="shared" ca="1" si="1"/>
        <v>42</v>
      </c>
      <c r="L75"/>
      <c r="M75"/>
      <c r="N75"/>
      <c r="O75"/>
      <c r="P75"/>
      <c r="Q75"/>
    </row>
    <row r="76" spans="1:17">
      <c r="A76" s="137" t="s">
        <v>1783</v>
      </c>
      <c r="B76" s="137" t="s">
        <v>1782</v>
      </c>
      <c r="C76" s="137">
        <v>3270</v>
      </c>
      <c r="D76" s="137" t="s">
        <v>1367</v>
      </c>
      <c r="E76" s="137" t="s">
        <v>1366</v>
      </c>
      <c r="F76" s="137" t="s">
        <v>1466</v>
      </c>
      <c r="G76" s="139">
        <v>1355.58</v>
      </c>
      <c r="H76" s="137" t="s">
        <v>1364</v>
      </c>
      <c r="I76" s="138">
        <v>22031</v>
      </c>
      <c r="J76" s="137">
        <f t="shared" ca="1" si="1"/>
        <v>56</v>
      </c>
      <c r="L76"/>
      <c r="M76"/>
      <c r="N76"/>
      <c r="O76"/>
      <c r="P76"/>
      <c r="Q76"/>
    </row>
    <row r="77" spans="1:17">
      <c r="A77" s="137" t="s">
        <v>1781</v>
      </c>
      <c r="B77" s="137" t="s">
        <v>1780</v>
      </c>
      <c r="C77" s="137">
        <v>3076</v>
      </c>
      <c r="D77" s="137" t="s">
        <v>1386</v>
      </c>
      <c r="E77" s="137" t="s">
        <v>1376</v>
      </c>
      <c r="F77" s="137" t="s">
        <v>1454</v>
      </c>
      <c r="G77" s="139">
        <v>1562.37</v>
      </c>
      <c r="H77" s="137" t="s">
        <v>1364</v>
      </c>
      <c r="I77" s="138">
        <v>23007</v>
      </c>
      <c r="J77" s="137">
        <f t="shared" ca="1" si="1"/>
        <v>53</v>
      </c>
      <c r="L77"/>
      <c r="M77"/>
      <c r="N77"/>
      <c r="O77"/>
      <c r="P77"/>
      <c r="Q77"/>
    </row>
    <row r="78" spans="1:17">
      <c r="A78" s="137" t="s">
        <v>1779</v>
      </c>
      <c r="B78" s="137" t="s">
        <v>1394</v>
      </c>
      <c r="C78" s="137">
        <v>3633</v>
      </c>
      <c r="D78" s="137" t="s">
        <v>1372</v>
      </c>
      <c r="E78" s="137" t="s">
        <v>1376</v>
      </c>
      <c r="F78" s="137" t="s">
        <v>1589</v>
      </c>
      <c r="G78" s="139">
        <v>1683.53</v>
      </c>
      <c r="H78" s="137" t="s">
        <v>1370</v>
      </c>
      <c r="I78" s="138">
        <v>26883</v>
      </c>
      <c r="J78" s="137">
        <f t="shared" ca="1" si="1"/>
        <v>43</v>
      </c>
      <c r="L78"/>
      <c r="M78"/>
      <c r="N78"/>
      <c r="O78"/>
      <c r="P78"/>
      <c r="Q78"/>
    </row>
    <row r="79" spans="1:17">
      <c r="A79" s="137" t="s">
        <v>1778</v>
      </c>
      <c r="B79" s="137" t="s">
        <v>1659</v>
      </c>
      <c r="C79" s="137">
        <v>3082</v>
      </c>
      <c r="D79" s="137" t="s">
        <v>1367</v>
      </c>
      <c r="E79" s="137" t="s">
        <v>1366</v>
      </c>
      <c r="F79" s="137" t="s">
        <v>1559</v>
      </c>
      <c r="G79" s="139">
        <v>3408.83</v>
      </c>
      <c r="H79" s="137" t="s">
        <v>1370</v>
      </c>
      <c r="I79" s="138">
        <v>19997</v>
      </c>
      <c r="J79" s="137">
        <f t="shared" ca="1" si="1"/>
        <v>62</v>
      </c>
      <c r="L79"/>
      <c r="M79"/>
      <c r="N79"/>
      <c r="O79"/>
      <c r="P79"/>
      <c r="Q79"/>
    </row>
    <row r="80" spans="1:17">
      <c r="A80" s="137" t="s">
        <v>1777</v>
      </c>
      <c r="B80" s="137" t="s">
        <v>1776</v>
      </c>
      <c r="C80" s="137">
        <v>3712</v>
      </c>
      <c r="D80" s="137" t="s">
        <v>1372</v>
      </c>
      <c r="E80" s="137" t="s">
        <v>1366</v>
      </c>
      <c r="F80" s="137" t="s">
        <v>1433</v>
      </c>
      <c r="G80" s="139">
        <v>2354.0700000000002</v>
      </c>
      <c r="H80" s="137" t="s">
        <v>1370</v>
      </c>
      <c r="I80" s="138">
        <v>28889</v>
      </c>
      <c r="J80" s="137">
        <f t="shared" ca="1" si="1"/>
        <v>37</v>
      </c>
      <c r="L80"/>
      <c r="M80"/>
      <c r="N80"/>
      <c r="O80"/>
      <c r="P80"/>
      <c r="Q80"/>
    </row>
    <row r="81" spans="1:17">
      <c r="A81" s="137" t="s">
        <v>1775</v>
      </c>
      <c r="B81" s="137" t="s">
        <v>1774</v>
      </c>
      <c r="C81" s="137">
        <v>3005</v>
      </c>
      <c r="D81" s="137" t="s">
        <v>1381</v>
      </c>
      <c r="E81" s="137" t="s">
        <v>1376</v>
      </c>
      <c r="F81" s="137" t="s">
        <v>1480</v>
      </c>
      <c r="G81" s="139">
        <v>2785.03</v>
      </c>
      <c r="H81" s="137" t="s">
        <v>1370</v>
      </c>
      <c r="I81" s="138">
        <v>20236</v>
      </c>
      <c r="J81" s="137">
        <f t="shared" ca="1" si="1"/>
        <v>61</v>
      </c>
      <c r="L81"/>
      <c r="M81"/>
      <c r="N81"/>
      <c r="O81"/>
      <c r="P81"/>
      <c r="Q81"/>
    </row>
    <row r="82" spans="1:17">
      <c r="A82" s="137" t="s">
        <v>1773</v>
      </c>
      <c r="B82" s="137" t="s">
        <v>1772</v>
      </c>
      <c r="C82" s="137">
        <v>3780</v>
      </c>
      <c r="D82" s="137" t="s">
        <v>1548</v>
      </c>
      <c r="E82" s="137" t="s">
        <v>1366</v>
      </c>
      <c r="F82" s="137" t="s">
        <v>1440</v>
      </c>
      <c r="G82" s="139">
        <v>2613.0100000000002</v>
      </c>
      <c r="H82" s="137" t="s">
        <v>1364</v>
      </c>
      <c r="I82" s="138">
        <v>28757</v>
      </c>
      <c r="J82" s="137">
        <f t="shared" ca="1" si="1"/>
        <v>38</v>
      </c>
      <c r="L82"/>
      <c r="M82"/>
      <c r="N82"/>
      <c r="O82"/>
      <c r="P82"/>
      <c r="Q82"/>
    </row>
    <row r="83" spans="1:17">
      <c r="A83" s="137" t="s">
        <v>1771</v>
      </c>
      <c r="B83" s="137" t="s">
        <v>1757</v>
      </c>
      <c r="C83" s="137">
        <v>3631</v>
      </c>
      <c r="D83" s="137" t="s">
        <v>1390</v>
      </c>
      <c r="E83" s="137" t="s">
        <v>1376</v>
      </c>
      <c r="F83" s="137" t="s">
        <v>1407</v>
      </c>
      <c r="G83" s="139">
        <v>1191.97</v>
      </c>
      <c r="H83" s="137" t="s">
        <v>1370</v>
      </c>
      <c r="I83" s="138">
        <v>23409</v>
      </c>
      <c r="J83" s="137">
        <f t="shared" ca="1" si="1"/>
        <v>52</v>
      </c>
      <c r="L83"/>
      <c r="M83"/>
      <c r="N83"/>
      <c r="O83"/>
      <c r="P83"/>
      <c r="Q83"/>
    </row>
    <row r="84" spans="1:17">
      <c r="A84" s="137" t="s">
        <v>1770</v>
      </c>
      <c r="B84" s="137" t="s">
        <v>1769</v>
      </c>
      <c r="C84" s="137">
        <v>3108</v>
      </c>
      <c r="D84" s="137" t="s">
        <v>1367</v>
      </c>
      <c r="E84" s="137" t="s">
        <v>1366</v>
      </c>
      <c r="F84" s="137" t="s">
        <v>1466</v>
      </c>
      <c r="G84" s="139">
        <v>1192.17</v>
      </c>
      <c r="H84" s="137" t="s">
        <v>1364</v>
      </c>
      <c r="I84" s="138">
        <v>26433</v>
      </c>
      <c r="J84" s="137">
        <f t="shared" ca="1" si="1"/>
        <v>44</v>
      </c>
      <c r="L84"/>
      <c r="M84"/>
      <c r="N84"/>
      <c r="O84"/>
      <c r="P84"/>
      <c r="Q84"/>
    </row>
    <row r="85" spans="1:17">
      <c r="A85" s="137" t="s">
        <v>1768</v>
      </c>
      <c r="B85" s="137" t="s">
        <v>1467</v>
      </c>
      <c r="C85" s="137">
        <v>3068</v>
      </c>
      <c r="D85" s="137" t="s">
        <v>1390</v>
      </c>
      <c r="E85" s="137" t="s">
        <v>1376</v>
      </c>
      <c r="F85" s="137" t="s">
        <v>1559</v>
      </c>
      <c r="G85" s="139">
        <v>3932.18</v>
      </c>
      <c r="H85" s="137" t="s">
        <v>1364</v>
      </c>
      <c r="I85" s="138">
        <v>20700</v>
      </c>
      <c r="J85" s="137">
        <f t="shared" ca="1" si="1"/>
        <v>60</v>
      </c>
      <c r="L85"/>
      <c r="M85"/>
      <c r="N85"/>
      <c r="O85"/>
      <c r="P85"/>
      <c r="Q85"/>
    </row>
    <row r="86" spans="1:17">
      <c r="A86" s="137" t="s">
        <v>1767</v>
      </c>
      <c r="B86" s="137" t="s">
        <v>272</v>
      </c>
      <c r="C86" s="137">
        <v>3669</v>
      </c>
      <c r="D86" s="137" t="s">
        <v>1447</v>
      </c>
      <c r="E86" s="137" t="s">
        <v>1366</v>
      </c>
      <c r="F86" s="137" t="s">
        <v>1410</v>
      </c>
      <c r="G86" s="139">
        <v>1240.75</v>
      </c>
      <c r="H86" s="137" t="s">
        <v>1370</v>
      </c>
      <c r="I86" s="138">
        <v>23723</v>
      </c>
      <c r="J86" s="137">
        <f t="shared" ca="1" si="1"/>
        <v>51</v>
      </c>
      <c r="L86"/>
      <c r="M86"/>
      <c r="N86"/>
      <c r="O86"/>
      <c r="P86"/>
      <c r="Q86"/>
    </row>
    <row r="87" spans="1:17">
      <c r="A87" s="137" t="s">
        <v>1766</v>
      </c>
      <c r="B87" s="137" t="s">
        <v>1549</v>
      </c>
      <c r="C87" s="137">
        <v>3822</v>
      </c>
      <c r="D87" s="137" t="s">
        <v>1447</v>
      </c>
      <c r="E87" s="137" t="s">
        <v>1366</v>
      </c>
      <c r="F87" s="137" t="s">
        <v>1637</v>
      </c>
      <c r="G87" s="139">
        <v>1328.38</v>
      </c>
      <c r="H87" s="137" t="s">
        <v>1370</v>
      </c>
      <c r="I87" s="138">
        <v>22033</v>
      </c>
      <c r="J87" s="137">
        <f t="shared" ca="1" si="1"/>
        <v>56</v>
      </c>
      <c r="L87"/>
      <c r="M87"/>
      <c r="N87"/>
      <c r="O87"/>
      <c r="P87"/>
      <c r="Q87"/>
    </row>
    <row r="88" spans="1:17">
      <c r="A88" s="137" t="s">
        <v>1765</v>
      </c>
      <c r="B88" s="137" t="s">
        <v>1406</v>
      </c>
      <c r="C88" s="137">
        <v>3119</v>
      </c>
      <c r="D88" s="137" t="s">
        <v>1423</v>
      </c>
      <c r="E88" s="137" t="s">
        <v>1376</v>
      </c>
      <c r="F88" s="137" t="s">
        <v>1389</v>
      </c>
      <c r="G88" s="139">
        <v>2860.6</v>
      </c>
      <c r="H88" s="137" t="s">
        <v>1370</v>
      </c>
      <c r="I88" s="138">
        <v>26080</v>
      </c>
      <c r="J88" s="137">
        <f t="shared" ca="1" si="1"/>
        <v>45</v>
      </c>
      <c r="L88"/>
      <c r="M88"/>
      <c r="N88"/>
      <c r="O88"/>
      <c r="P88"/>
      <c r="Q88"/>
    </row>
    <row r="89" spans="1:17">
      <c r="A89" s="137" t="s">
        <v>1764</v>
      </c>
      <c r="B89" s="137" t="s">
        <v>1763</v>
      </c>
      <c r="C89" s="137">
        <v>3152</v>
      </c>
      <c r="D89" s="137" t="s">
        <v>1390</v>
      </c>
      <c r="E89" s="137" t="s">
        <v>1376</v>
      </c>
      <c r="F89" s="137" t="s">
        <v>1589</v>
      </c>
      <c r="G89" s="139">
        <v>1946.89</v>
      </c>
      <c r="H89" s="137" t="s">
        <v>1370</v>
      </c>
      <c r="I89" s="138">
        <v>21608</v>
      </c>
      <c r="J89" s="137">
        <f t="shared" ca="1" si="1"/>
        <v>57</v>
      </c>
      <c r="L89"/>
      <c r="M89"/>
      <c r="N89"/>
      <c r="O89"/>
      <c r="P89"/>
      <c r="Q89"/>
    </row>
    <row r="90" spans="1:17">
      <c r="A90" s="137" t="s">
        <v>1762</v>
      </c>
      <c r="B90" s="137" t="s">
        <v>1761</v>
      </c>
      <c r="C90" s="137">
        <v>3259</v>
      </c>
      <c r="D90" s="137" t="s">
        <v>1760</v>
      </c>
      <c r="E90" s="137" t="s">
        <v>1333</v>
      </c>
      <c r="F90" s="137" t="s">
        <v>1759</v>
      </c>
      <c r="G90" s="139">
        <v>2192.35</v>
      </c>
      <c r="H90" s="137" t="s">
        <v>1370</v>
      </c>
      <c r="I90" s="138">
        <v>19398</v>
      </c>
      <c r="J90" s="137">
        <f t="shared" ca="1" si="1"/>
        <v>63</v>
      </c>
      <c r="L90"/>
      <c r="M90"/>
      <c r="N90"/>
      <c r="O90"/>
      <c r="P90"/>
      <c r="Q90"/>
    </row>
    <row r="91" spans="1:17">
      <c r="A91" s="137" t="s">
        <v>1758</v>
      </c>
      <c r="B91" s="137" t="s">
        <v>1757</v>
      </c>
      <c r="C91" s="137">
        <v>3727</v>
      </c>
      <c r="D91" s="137" t="s">
        <v>1390</v>
      </c>
      <c r="E91" s="137" t="s">
        <v>1376</v>
      </c>
      <c r="F91" s="137" t="s">
        <v>1665</v>
      </c>
      <c r="G91" s="139">
        <v>1512.91</v>
      </c>
      <c r="H91" s="137" t="s">
        <v>1370</v>
      </c>
      <c r="I91" s="138">
        <v>21300</v>
      </c>
      <c r="J91" s="137">
        <f t="shared" ca="1" si="1"/>
        <v>58</v>
      </c>
      <c r="L91"/>
      <c r="M91"/>
      <c r="N91"/>
      <c r="O91"/>
      <c r="P91"/>
      <c r="Q91"/>
    </row>
    <row r="92" spans="1:17">
      <c r="A92" s="137" t="s">
        <v>1756</v>
      </c>
      <c r="B92" s="137" t="s">
        <v>1747</v>
      </c>
      <c r="C92" s="137">
        <v>3113</v>
      </c>
      <c r="D92" s="137" t="s">
        <v>1372</v>
      </c>
      <c r="E92" s="137" t="s">
        <v>1366</v>
      </c>
      <c r="F92" s="137" t="s">
        <v>1539</v>
      </c>
      <c r="G92" s="139">
        <v>1208.69</v>
      </c>
      <c r="H92" s="137" t="s">
        <v>1364</v>
      </c>
      <c r="I92" s="138">
        <v>30932</v>
      </c>
      <c r="J92" s="137">
        <f t="shared" ca="1" si="1"/>
        <v>32</v>
      </c>
      <c r="L92"/>
      <c r="M92"/>
      <c r="N92"/>
      <c r="O92"/>
      <c r="P92"/>
      <c r="Q92"/>
    </row>
    <row r="93" spans="1:17">
      <c r="A93" s="137" t="s">
        <v>1755</v>
      </c>
      <c r="B93" s="137" t="s">
        <v>1754</v>
      </c>
      <c r="C93" s="137">
        <v>3647</v>
      </c>
      <c r="D93" s="137" t="s">
        <v>1548</v>
      </c>
      <c r="E93" s="137" t="s">
        <v>1366</v>
      </c>
      <c r="F93" s="137" t="s">
        <v>1480</v>
      </c>
      <c r="G93" s="139">
        <v>2338.21</v>
      </c>
      <c r="H93" s="137" t="s">
        <v>1370</v>
      </c>
      <c r="I93" s="138">
        <v>27925</v>
      </c>
      <c r="J93" s="137">
        <f t="shared" ca="1" si="1"/>
        <v>40</v>
      </c>
      <c r="L93"/>
      <c r="M93"/>
      <c r="N93"/>
      <c r="O93"/>
      <c r="P93"/>
      <c r="Q93"/>
    </row>
    <row r="94" spans="1:17">
      <c r="A94" s="137" t="s">
        <v>1753</v>
      </c>
      <c r="B94" s="137" t="s">
        <v>1752</v>
      </c>
      <c r="C94" s="137">
        <v>3114</v>
      </c>
      <c r="D94" s="137" t="s">
        <v>1548</v>
      </c>
      <c r="E94" s="137" t="s">
        <v>1366</v>
      </c>
      <c r="F94" s="137" t="s">
        <v>1371</v>
      </c>
      <c r="G94" s="139">
        <v>1136.8900000000001</v>
      </c>
      <c r="H94" s="137" t="s">
        <v>1364</v>
      </c>
      <c r="I94" s="138">
        <v>28125</v>
      </c>
      <c r="J94" s="137">
        <f t="shared" ca="1" si="1"/>
        <v>39</v>
      </c>
      <c r="L94"/>
      <c r="M94"/>
      <c r="N94"/>
      <c r="O94"/>
      <c r="P94"/>
      <c r="Q94"/>
    </row>
    <row r="95" spans="1:17">
      <c r="A95" s="137" t="s">
        <v>1751</v>
      </c>
      <c r="B95" s="137" t="s">
        <v>1750</v>
      </c>
      <c r="C95" s="137">
        <v>3075</v>
      </c>
      <c r="D95" s="137" t="s">
        <v>1447</v>
      </c>
      <c r="E95" s="137" t="s">
        <v>1366</v>
      </c>
      <c r="F95" s="137" t="s">
        <v>1463</v>
      </c>
      <c r="G95" s="139">
        <v>2459.87</v>
      </c>
      <c r="H95" s="137" t="s">
        <v>1370</v>
      </c>
      <c r="I95" s="138">
        <v>17436</v>
      </c>
      <c r="J95" s="137">
        <f t="shared" ca="1" si="1"/>
        <v>69</v>
      </c>
      <c r="L95"/>
      <c r="M95"/>
      <c r="N95"/>
      <c r="O95"/>
      <c r="P95"/>
      <c r="Q95"/>
    </row>
    <row r="96" spans="1:17">
      <c r="A96" s="137" t="s">
        <v>1332</v>
      </c>
      <c r="B96" s="137" t="s">
        <v>1673</v>
      </c>
      <c r="C96" s="137">
        <v>3592</v>
      </c>
      <c r="D96" s="137" t="s">
        <v>1367</v>
      </c>
      <c r="E96" s="137" t="s">
        <v>1366</v>
      </c>
      <c r="F96" s="137" t="s">
        <v>1551</v>
      </c>
      <c r="G96" s="139">
        <v>1993.66</v>
      </c>
      <c r="H96" s="137" t="s">
        <v>1364</v>
      </c>
      <c r="I96" s="138">
        <v>26802</v>
      </c>
      <c r="J96" s="137">
        <f t="shared" ca="1" si="1"/>
        <v>43</v>
      </c>
      <c r="L96"/>
      <c r="M96"/>
      <c r="N96"/>
      <c r="O96"/>
      <c r="P96"/>
      <c r="Q96"/>
    </row>
    <row r="97" spans="1:17">
      <c r="A97" s="137" t="s">
        <v>1332</v>
      </c>
      <c r="B97" s="137" t="s">
        <v>1749</v>
      </c>
      <c r="C97" s="137">
        <v>3637</v>
      </c>
      <c r="D97" s="137" t="s">
        <v>1367</v>
      </c>
      <c r="E97" s="137" t="s">
        <v>1366</v>
      </c>
      <c r="F97" s="137" t="s">
        <v>1559</v>
      </c>
      <c r="G97" s="139">
        <v>3398.36</v>
      </c>
      <c r="H97" s="137" t="s">
        <v>1370</v>
      </c>
      <c r="I97" s="138">
        <v>21234</v>
      </c>
      <c r="J97" s="137">
        <f t="shared" ca="1" si="1"/>
        <v>58</v>
      </c>
      <c r="L97"/>
      <c r="M97"/>
      <c r="N97"/>
      <c r="O97"/>
      <c r="P97"/>
      <c r="Q97"/>
    </row>
    <row r="98" spans="1:17">
      <c r="A98" s="137" t="s">
        <v>1748</v>
      </c>
      <c r="B98" s="137" t="s">
        <v>1747</v>
      </c>
      <c r="C98" s="137">
        <v>3667</v>
      </c>
      <c r="D98" s="137" t="s">
        <v>1367</v>
      </c>
      <c r="E98" s="137" t="s">
        <v>1366</v>
      </c>
      <c r="F98" s="137" t="s">
        <v>1746</v>
      </c>
      <c r="G98" s="139">
        <v>2122.38</v>
      </c>
      <c r="H98" s="137" t="s">
        <v>1364</v>
      </c>
      <c r="I98" s="138">
        <v>17453</v>
      </c>
      <c r="J98" s="137">
        <f t="shared" ca="1" si="1"/>
        <v>69</v>
      </c>
      <c r="L98"/>
      <c r="M98"/>
      <c r="N98"/>
      <c r="O98"/>
      <c r="P98"/>
      <c r="Q98"/>
    </row>
    <row r="99" spans="1:17">
      <c r="A99" s="137" t="s">
        <v>1745</v>
      </c>
      <c r="B99" s="137" t="s">
        <v>1448</v>
      </c>
      <c r="C99" s="137">
        <v>3819</v>
      </c>
      <c r="D99" s="137" t="s">
        <v>1372</v>
      </c>
      <c r="E99" s="137" t="s">
        <v>1366</v>
      </c>
      <c r="F99" s="137" t="s">
        <v>1405</v>
      </c>
      <c r="G99" s="139">
        <v>2568.91</v>
      </c>
      <c r="H99" s="137" t="s">
        <v>1370</v>
      </c>
      <c r="I99" s="138">
        <v>18986</v>
      </c>
      <c r="J99" s="137">
        <f t="shared" ca="1" si="1"/>
        <v>64</v>
      </c>
      <c r="L99"/>
      <c r="M99"/>
      <c r="N99"/>
      <c r="O99"/>
      <c r="P99"/>
      <c r="Q99"/>
    </row>
    <row r="100" spans="1:17">
      <c r="A100" s="137" t="s">
        <v>1744</v>
      </c>
      <c r="B100" s="137" t="s">
        <v>1629</v>
      </c>
      <c r="C100" s="137">
        <v>3172</v>
      </c>
      <c r="D100" s="137" t="s">
        <v>1377</v>
      </c>
      <c r="E100" s="137" t="s">
        <v>1376</v>
      </c>
      <c r="F100" s="137" t="s">
        <v>1743</v>
      </c>
      <c r="G100" s="139">
        <v>2106.5</v>
      </c>
      <c r="H100" s="137" t="s">
        <v>1370</v>
      </c>
      <c r="I100" s="138">
        <v>21971</v>
      </c>
      <c r="J100" s="137">
        <f t="shared" ca="1" si="1"/>
        <v>56</v>
      </c>
      <c r="L100"/>
      <c r="M100"/>
      <c r="N100"/>
      <c r="O100"/>
      <c r="P100"/>
      <c r="Q100"/>
    </row>
    <row r="101" spans="1:17">
      <c r="A101" s="137" t="s">
        <v>1742</v>
      </c>
      <c r="B101" s="137" t="s">
        <v>1741</v>
      </c>
      <c r="C101" s="137">
        <v>3717</v>
      </c>
      <c r="D101" s="137" t="s">
        <v>1367</v>
      </c>
      <c r="E101" s="137" t="s">
        <v>1366</v>
      </c>
      <c r="F101" s="137" t="s">
        <v>1413</v>
      </c>
      <c r="G101" s="139">
        <v>3966.25</v>
      </c>
      <c r="H101" s="137" t="s">
        <v>1364</v>
      </c>
      <c r="I101" s="138">
        <v>22819</v>
      </c>
      <c r="J101" s="137">
        <f t="shared" ca="1" si="1"/>
        <v>54</v>
      </c>
      <c r="L101"/>
      <c r="M101"/>
      <c r="N101"/>
      <c r="O101"/>
      <c r="P101"/>
      <c r="Q101"/>
    </row>
    <row r="102" spans="1:17">
      <c r="A102" s="137" t="s">
        <v>1740</v>
      </c>
      <c r="B102" s="137" t="s">
        <v>1739</v>
      </c>
      <c r="C102" s="137">
        <v>3673</v>
      </c>
      <c r="D102" s="137" t="s">
        <v>1377</v>
      </c>
      <c r="E102" s="137" t="s">
        <v>1376</v>
      </c>
      <c r="F102" s="137" t="s">
        <v>1738</v>
      </c>
      <c r="G102" s="139">
        <v>1626.76</v>
      </c>
      <c r="H102" s="137" t="s">
        <v>1370</v>
      </c>
      <c r="I102" s="138">
        <v>21131</v>
      </c>
      <c r="J102" s="137">
        <f t="shared" ca="1" si="1"/>
        <v>58</v>
      </c>
      <c r="L102"/>
      <c r="M102"/>
      <c r="N102"/>
      <c r="O102"/>
      <c r="P102"/>
      <c r="Q102"/>
    </row>
    <row r="103" spans="1:17">
      <c r="A103" s="137" t="s">
        <v>1737</v>
      </c>
      <c r="B103" s="137" t="s">
        <v>1474</v>
      </c>
      <c r="C103" s="137">
        <v>3861</v>
      </c>
      <c r="D103" s="137" t="s">
        <v>1423</v>
      </c>
      <c r="E103" s="137" t="s">
        <v>1376</v>
      </c>
      <c r="F103" s="137" t="s">
        <v>1413</v>
      </c>
      <c r="G103" s="139">
        <v>3228.89</v>
      </c>
      <c r="H103" s="137" t="s">
        <v>1370</v>
      </c>
      <c r="I103" s="138">
        <v>23573</v>
      </c>
      <c r="J103" s="137">
        <f t="shared" ca="1" si="1"/>
        <v>52</v>
      </c>
      <c r="L103"/>
      <c r="M103"/>
      <c r="N103"/>
      <c r="O103"/>
      <c r="P103"/>
      <c r="Q103"/>
    </row>
    <row r="104" spans="1:17">
      <c r="A104" s="137" t="s">
        <v>1736</v>
      </c>
      <c r="B104" s="137" t="s">
        <v>1431</v>
      </c>
      <c r="C104" s="137">
        <v>3557</v>
      </c>
      <c r="D104" s="137" t="s">
        <v>1377</v>
      </c>
      <c r="E104" s="137" t="s">
        <v>1376</v>
      </c>
      <c r="F104" s="137" t="s">
        <v>1735</v>
      </c>
      <c r="G104" s="139">
        <v>1831.73</v>
      </c>
      <c r="H104" s="137" t="s">
        <v>1364</v>
      </c>
      <c r="I104" s="138">
        <v>23434</v>
      </c>
      <c r="J104" s="137">
        <f t="shared" ca="1" si="1"/>
        <v>52</v>
      </c>
      <c r="L104"/>
      <c r="M104"/>
      <c r="N104"/>
      <c r="O104"/>
      <c r="P104"/>
      <c r="Q104"/>
    </row>
    <row r="105" spans="1:17">
      <c r="A105" s="137" t="s">
        <v>1734</v>
      </c>
      <c r="B105" s="137" t="s">
        <v>1733</v>
      </c>
      <c r="C105" s="137">
        <v>3417</v>
      </c>
      <c r="D105" s="137" t="s">
        <v>1377</v>
      </c>
      <c r="E105" s="137" t="s">
        <v>1376</v>
      </c>
      <c r="F105" s="137" t="s">
        <v>1570</v>
      </c>
      <c r="G105" s="139">
        <v>1942.56</v>
      </c>
      <c r="H105" s="137" t="s">
        <v>1370</v>
      </c>
      <c r="I105" s="138">
        <v>19643</v>
      </c>
      <c r="J105" s="137">
        <f t="shared" ca="1" si="1"/>
        <v>63</v>
      </c>
      <c r="L105"/>
      <c r="M105"/>
      <c r="N105"/>
      <c r="O105"/>
      <c r="P105"/>
      <c r="Q105"/>
    </row>
    <row r="106" spans="1:17">
      <c r="A106" s="137" t="s">
        <v>1732</v>
      </c>
      <c r="B106" s="137" t="s">
        <v>1731</v>
      </c>
      <c r="C106" s="137">
        <v>3983</v>
      </c>
      <c r="D106" s="137" t="s">
        <v>1381</v>
      </c>
      <c r="E106" s="137" t="s">
        <v>1376</v>
      </c>
      <c r="F106" s="137" t="s">
        <v>1730</v>
      </c>
      <c r="G106" s="139">
        <v>1114.68</v>
      </c>
      <c r="H106" s="137" t="s">
        <v>1370</v>
      </c>
      <c r="I106" s="138">
        <v>18377</v>
      </c>
      <c r="J106" s="137">
        <f t="shared" ca="1" si="1"/>
        <v>66</v>
      </c>
      <c r="L106"/>
      <c r="M106"/>
      <c r="N106"/>
      <c r="O106"/>
      <c r="P106"/>
      <c r="Q106"/>
    </row>
    <row r="107" spans="1:17">
      <c r="A107" s="137" t="s">
        <v>1729</v>
      </c>
      <c r="B107" s="137" t="s">
        <v>1728</v>
      </c>
      <c r="C107" s="137">
        <v>3118</v>
      </c>
      <c r="D107" s="137" t="s">
        <v>1447</v>
      </c>
      <c r="E107" s="137" t="s">
        <v>1366</v>
      </c>
      <c r="F107" s="137" t="s">
        <v>1398</v>
      </c>
      <c r="G107" s="139">
        <v>2330.92</v>
      </c>
      <c r="H107" s="137" t="s">
        <v>1370</v>
      </c>
      <c r="I107" s="138">
        <v>19427</v>
      </c>
      <c r="J107" s="137">
        <f t="shared" ca="1" si="1"/>
        <v>63</v>
      </c>
      <c r="L107"/>
      <c r="M107"/>
      <c r="N107"/>
      <c r="O107"/>
      <c r="P107"/>
      <c r="Q107"/>
    </row>
    <row r="108" spans="1:17">
      <c r="A108" s="137" t="s">
        <v>1727</v>
      </c>
      <c r="B108" s="137" t="s">
        <v>1471</v>
      </c>
      <c r="C108" s="137">
        <v>3157</v>
      </c>
      <c r="D108" s="137" t="s">
        <v>1390</v>
      </c>
      <c r="E108" s="137" t="s">
        <v>1366</v>
      </c>
      <c r="F108" s="137" t="s">
        <v>1491</v>
      </c>
      <c r="G108" s="139">
        <v>1285.6600000000001</v>
      </c>
      <c r="H108" s="137" t="s">
        <v>1370</v>
      </c>
      <c r="I108" s="138">
        <v>19745</v>
      </c>
      <c r="J108" s="137">
        <f t="shared" ca="1" si="1"/>
        <v>62</v>
      </c>
      <c r="L108"/>
      <c r="M108"/>
      <c r="N108"/>
      <c r="O108"/>
      <c r="P108"/>
      <c r="Q108"/>
    </row>
    <row r="109" spans="1:17">
      <c r="A109" s="137" t="s">
        <v>1725</v>
      </c>
      <c r="B109" s="137" t="s">
        <v>1726</v>
      </c>
      <c r="C109" s="137">
        <v>3736</v>
      </c>
      <c r="D109" s="137" t="s">
        <v>1377</v>
      </c>
      <c r="E109" s="137" t="s">
        <v>1333</v>
      </c>
      <c r="F109" s="137" t="s">
        <v>1433</v>
      </c>
      <c r="G109" s="139">
        <v>2752.62</v>
      </c>
      <c r="H109" s="137" t="s">
        <v>1370</v>
      </c>
      <c r="I109" s="138">
        <v>22010</v>
      </c>
      <c r="J109" s="137">
        <f t="shared" ca="1" si="1"/>
        <v>56</v>
      </c>
      <c r="L109"/>
      <c r="M109"/>
      <c r="N109"/>
      <c r="O109"/>
      <c r="P109"/>
      <c r="Q109"/>
    </row>
    <row r="110" spans="1:17">
      <c r="A110" s="137" t="s">
        <v>1725</v>
      </c>
      <c r="B110" s="137" t="s">
        <v>1724</v>
      </c>
      <c r="C110" s="137">
        <v>3984</v>
      </c>
      <c r="D110" s="137" t="s">
        <v>1377</v>
      </c>
      <c r="E110" s="137" t="s">
        <v>1376</v>
      </c>
      <c r="F110" s="137" t="s">
        <v>1413</v>
      </c>
      <c r="G110" s="139">
        <v>3691.57</v>
      </c>
      <c r="H110" s="137" t="s">
        <v>1370</v>
      </c>
      <c r="I110" s="138">
        <v>18203</v>
      </c>
      <c r="J110" s="137">
        <f t="shared" ca="1" si="1"/>
        <v>66</v>
      </c>
      <c r="L110"/>
      <c r="M110"/>
      <c r="N110"/>
      <c r="O110"/>
      <c r="P110"/>
      <c r="Q110"/>
    </row>
    <row r="111" spans="1:17">
      <c r="A111" s="137" t="s">
        <v>1723</v>
      </c>
      <c r="B111" s="137" t="s">
        <v>1722</v>
      </c>
      <c r="C111" s="137">
        <v>3122</v>
      </c>
      <c r="D111" s="137" t="s">
        <v>1447</v>
      </c>
      <c r="E111" s="137" t="s">
        <v>1366</v>
      </c>
      <c r="F111" s="137" t="s">
        <v>1398</v>
      </c>
      <c r="G111" s="139">
        <v>1841.58</v>
      </c>
      <c r="H111" s="137" t="s">
        <v>1370</v>
      </c>
      <c r="I111" s="138">
        <v>29779</v>
      </c>
      <c r="J111" s="137">
        <f t="shared" ca="1" si="1"/>
        <v>35</v>
      </c>
      <c r="L111"/>
      <c r="M111"/>
      <c r="N111"/>
      <c r="O111"/>
      <c r="P111"/>
      <c r="Q111"/>
    </row>
    <row r="112" spans="1:17">
      <c r="A112" s="137" t="s">
        <v>1721</v>
      </c>
      <c r="B112" s="137" t="s">
        <v>1656</v>
      </c>
      <c r="C112" s="137">
        <v>3137</v>
      </c>
      <c r="D112" s="137" t="s">
        <v>1381</v>
      </c>
      <c r="E112" s="137" t="s">
        <v>1376</v>
      </c>
      <c r="F112" s="137" t="s">
        <v>1400</v>
      </c>
      <c r="G112" s="139">
        <v>3002.62</v>
      </c>
      <c r="H112" s="137" t="s">
        <v>1370</v>
      </c>
      <c r="I112" s="138">
        <v>22631</v>
      </c>
      <c r="J112" s="137">
        <f t="shared" ca="1" si="1"/>
        <v>54</v>
      </c>
      <c r="L112"/>
      <c r="M112"/>
      <c r="N112"/>
      <c r="O112"/>
      <c r="P112"/>
      <c r="Q112"/>
    </row>
    <row r="113" spans="1:17">
      <c r="A113" s="137" t="s">
        <v>1720</v>
      </c>
      <c r="B113" s="137" t="s">
        <v>1719</v>
      </c>
      <c r="C113" s="137">
        <v>3554</v>
      </c>
      <c r="D113" s="137" t="s">
        <v>1381</v>
      </c>
      <c r="E113" s="137" t="s">
        <v>1376</v>
      </c>
      <c r="F113" s="137" t="s">
        <v>1413</v>
      </c>
      <c r="G113" s="139">
        <v>4017.52</v>
      </c>
      <c r="H113" s="137" t="s">
        <v>1364</v>
      </c>
      <c r="I113" s="138">
        <v>21657</v>
      </c>
      <c r="J113" s="137">
        <f t="shared" ca="1" si="1"/>
        <v>57</v>
      </c>
      <c r="L113"/>
      <c r="M113"/>
      <c r="N113"/>
      <c r="O113"/>
      <c r="P113"/>
      <c r="Q113"/>
    </row>
    <row r="114" spans="1:17">
      <c r="A114" s="137" t="s">
        <v>1718</v>
      </c>
      <c r="B114" s="137" t="s">
        <v>1663</v>
      </c>
      <c r="C114" s="137">
        <v>3182</v>
      </c>
      <c r="D114" s="137" t="s">
        <v>1390</v>
      </c>
      <c r="E114" s="137" t="s">
        <v>1376</v>
      </c>
      <c r="F114" s="137" t="s">
        <v>1389</v>
      </c>
      <c r="G114" s="139">
        <v>2761.53</v>
      </c>
      <c r="H114" s="137" t="s">
        <v>1370</v>
      </c>
      <c r="I114" s="138">
        <v>26963</v>
      </c>
      <c r="J114" s="137">
        <f t="shared" ca="1" si="1"/>
        <v>42</v>
      </c>
      <c r="L114"/>
      <c r="M114"/>
      <c r="N114"/>
      <c r="O114"/>
      <c r="P114"/>
      <c r="Q114"/>
    </row>
    <row r="115" spans="1:17">
      <c r="A115" s="137" t="s">
        <v>1717</v>
      </c>
      <c r="B115" s="137" t="s">
        <v>1411</v>
      </c>
      <c r="C115" s="137">
        <v>3093</v>
      </c>
      <c r="D115" s="137" t="s">
        <v>1447</v>
      </c>
      <c r="E115" s="137" t="s">
        <v>1366</v>
      </c>
      <c r="F115" s="137" t="s">
        <v>1716</v>
      </c>
      <c r="G115" s="139">
        <v>2762.58</v>
      </c>
      <c r="H115" s="137" t="s">
        <v>1370</v>
      </c>
      <c r="I115" s="138">
        <v>29921</v>
      </c>
      <c r="J115" s="137">
        <f t="shared" ca="1" si="1"/>
        <v>34</v>
      </c>
      <c r="L115"/>
      <c r="M115"/>
      <c r="N115"/>
      <c r="O115"/>
      <c r="P115"/>
      <c r="Q115"/>
    </row>
    <row r="116" spans="1:17">
      <c r="A116" s="137" t="s">
        <v>1715</v>
      </c>
      <c r="B116" s="137" t="s">
        <v>1627</v>
      </c>
      <c r="C116" s="137">
        <v>3007</v>
      </c>
      <c r="D116" s="137" t="s">
        <v>1548</v>
      </c>
      <c r="E116" s="137" t="s">
        <v>1366</v>
      </c>
      <c r="F116" s="137" t="s">
        <v>1413</v>
      </c>
      <c r="G116" s="139">
        <v>3494.59</v>
      </c>
      <c r="H116" s="137" t="s">
        <v>1370</v>
      </c>
      <c r="I116" s="138">
        <v>20545</v>
      </c>
      <c r="J116" s="137">
        <f t="shared" ca="1" si="1"/>
        <v>60</v>
      </c>
      <c r="L116"/>
      <c r="M116"/>
      <c r="N116"/>
      <c r="O116"/>
      <c r="P116"/>
      <c r="Q116"/>
    </row>
    <row r="117" spans="1:17">
      <c r="A117" s="137" t="s">
        <v>1714</v>
      </c>
      <c r="B117" s="137" t="s">
        <v>1489</v>
      </c>
      <c r="C117" s="137">
        <v>3969</v>
      </c>
      <c r="D117" s="137" t="s">
        <v>1548</v>
      </c>
      <c r="E117" s="137" t="s">
        <v>1366</v>
      </c>
      <c r="F117" s="137" t="s">
        <v>1407</v>
      </c>
      <c r="G117" s="139">
        <v>1273.2</v>
      </c>
      <c r="H117" s="137" t="s">
        <v>1364</v>
      </c>
      <c r="I117" s="138">
        <v>27318</v>
      </c>
      <c r="J117" s="137">
        <f t="shared" ca="1" si="1"/>
        <v>42</v>
      </c>
      <c r="L117"/>
      <c r="M117"/>
      <c r="N117"/>
      <c r="O117"/>
      <c r="P117"/>
      <c r="Q117"/>
    </row>
    <row r="118" spans="1:17">
      <c r="A118" s="137" t="s">
        <v>1713</v>
      </c>
      <c r="B118" s="137" t="s">
        <v>1671</v>
      </c>
      <c r="C118" s="137">
        <v>3112</v>
      </c>
      <c r="D118" s="137" t="s">
        <v>1372</v>
      </c>
      <c r="E118" s="137" t="s">
        <v>1366</v>
      </c>
      <c r="F118" s="137" t="s">
        <v>1582</v>
      </c>
      <c r="G118" s="139">
        <v>951.66</v>
      </c>
      <c r="H118" s="137" t="s">
        <v>1370</v>
      </c>
      <c r="I118" s="138">
        <v>27562</v>
      </c>
      <c r="J118" s="137">
        <f t="shared" ca="1" si="1"/>
        <v>41</v>
      </c>
      <c r="L118"/>
      <c r="M118"/>
      <c r="N118"/>
      <c r="O118"/>
      <c r="P118"/>
      <c r="Q118"/>
    </row>
    <row r="119" spans="1:17">
      <c r="A119" s="137" t="s">
        <v>1712</v>
      </c>
      <c r="B119" s="137" t="s">
        <v>1711</v>
      </c>
      <c r="C119" s="137">
        <v>3243</v>
      </c>
      <c r="D119" s="137" t="s">
        <v>1367</v>
      </c>
      <c r="E119" s="137" t="s">
        <v>1366</v>
      </c>
      <c r="F119" s="137" t="s">
        <v>1433</v>
      </c>
      <c r="G119" s="139">
        <v>3034.14</v>
      </c>
      <c r="H119" s="137" t="s">
        <v>1370</v>
      </c>
      <c r="I119" s="138">
        <v>17052</v>
      </c>
      <c r="J119" s="137">
        <f t="shared" ca="1" si="1"/>
        <v>70</v>
      </c>
      <c r="L119"/>
      <c r="M119"/>
      <c r="N119"/>
      <c r="O119"/>
      <c r="P119"/>
      <c r="Q119"/>
    </row>
    <row r="120" spans="1:17">
      <c r="A120" s="137" t="s">
        <v>1710</v>
      </c>
      <c r="B120" s="137" t="s">
        <v>1681</v>
      </c>
      <c r="C120" s="137">
        <v>3145</v>
      </c>
      <c r="D120" s="137" t="s">
        <v>1367</v>
      </c>
      <c r="E120" s="137" t="s">
        <v>1366</v>
      </c>
      <c r="F120" s="137" t="s">
        <v>1559</v>
      </c>
      <c r="G120" s="139">
        <v>3785.68</v>
      </c>
      <c r="H120" s="137" t="s">
        <v>1364</v>
      </c>
      <c r="I120" s="138">
        <v>23137</v>
      </c>
      <c r="J120" s="137">
        <f t="shared" ca="1" si="1"/>
        <v>53</v>
      </c>
      <c r="L120"/>
      <c r="M120"/>
      <c r="N120"/>
      <c r="O120"/>
      <c r="P120"/>
      <c r="Q120"/>
    </row>
    <row r="121" spans="1:17">
      <c r="A121" s="137" t="s">
        <v>1709</v>
      </c>
      <c r="B121" s="137" t="s">
        <v>1645</v>
      </c>
      <c r="C121" s="137">
        <v>3581</v>
      </c>
      <c r="D121" s="137" t="s">
        <v>1390</v>
      </c>
      <c r="E121" s="137" t="s">
        <v>1376</v>
      </c>
      <c r="F121" s="137" t="s">
        <v>1426</v>
      </c>
      <c r="G121" s="139">
        <v>1687.8</v>
      </c>
      <c r="H121" s="137" t="s">
        <v>1370</v>
      </c>
      <c r="I121" s="138">
        <v>21963</v>
      </c>
      <c r="J121" s="137">
        <f t="shared" ca="1" si="1"/>
        <v>56</v>
      </c>
      <c r="L121"/>
      <c r="M121"/>
      <c r="N121"/>
      <c r="O121"/>
      <c r="P121"/>
      <c r="Q121"/>
    </row>
    <row r="122" spans="1:17">
      <c r="A122" s="137" t="s">
        <v>1708</v>
      </c>
      <c r="B122" s="137" t="s">
        <v>1378</v>
      </c>
      <c r="C122" s="137">
        <v>3099</v>
      </c>
      <c r="D122" s="137" t="s">
        <v>1377</v>
      </c>
      <c r="E122" s="137" t="s">
        <v>1376</v>
      </c>
      <c r="F122" s="137" t="s">
        <v>1589</v>
      </c>
      <c r="G122" s="139">
        <v>2283.9699999999998</v>
      </c>
      <c r="H122" s="137" t="s">
        <v>1364</v>
      </c>
      <c r="I122" s="138">
        <v>21238</v>
      </c>
      <c r="J122" s="137">
        <f t="shared" ca="1" si="1"/>
        <v>58</v>
      </c>
      <c r="L122"/>
      <c r="M122"/>
      <c r="N122"/>
      <c r="O122"/>
      <c r="P122"/>
      <c r="Q122"/>
    </row>
    <row r="123" spans="1:17">
      <c r="A123" s="137" t="s">
        <v>1707</v>
      </c>
      <c r="B123" s="137" t="s">
        <v>1706</v>
      </c>
      <c r="C123" s="137">
        <v>3657</v>
      </c>
      <c r="D123" s="137" t="s">
        <v>1367</v>
      </c>
      <c r="E123" s="137" t="s">
        <v>1366</v>
      </c>
      <c r="F123" s="137" t="s">
        <v>1440</v>
      </c>
      <c r="G123" s="139">
        <v>2633.13</v>
      </c>
      <c r="H123" s="137" t="s">
        <v>1370</v>
      </c>
      <c r="I123" s="138">
        <v>22067</v>
      </c>
      <c r="J123" s="137">
        <f t="shared" ca="1" si="1"/>
        <v>56</v>
      </c>
      <c r="L123"/>
      <c r="M123"/>
      <c r="N123"/>
      <c r="O123"/>
      <c r="P123"/>
      <c r="Q123"/>
    </row>
    <row r="124" spans="1:17">
      <c r="A124" s="137" t="s">
        <v>1705</v>
      </c>
      <c r="B124" s="137" t="s">
        <v>1629</v>
      </c>
      <c r="C124" s="137">
        <v>3882</v>
      </c>
      <c r="D124" s="137" t="s">
        <v>1377</v>
      </c>
      <c r="E124" s="137" t="s">
        <v>1376</v>
      </c>
      <c r="F124" s="137" t="s">
        <v>1516</v>
      </c>
      <c r="G124" s="139">
        <v>1445.04</v>
      </c>
      <c r="H124" s="137" t="s">
        <v>1370</v>
      </c>
      <c r="I124" s="138">
        <v>20417</v>
      </c>
      <c r="J124" s="137">
        <f t="shared" ca="1" si="1"/>
        <v>60</v>
      </c>
      <c r="L124"/>
      <c r="M124"/>
      <c r="N124"/>
      <c r="O124"/>
      <c r="P124"/>
      <c r="Q124"/>
    </row>
    <row r="125" spans="1:17">
      <c r="A125" s="137" t="s">
        <v>1704</v>
      </c>
      <c r="B125" s="137" t="s">
        <v>1703</v>
      </c>
      <c r="C125" s="137">
        <v>3617</v>
      </c>
      <c r="D125" s="137" t="s">
        <v>1372</v>
      </c>
      <c r="E125" s="137" t="s">
        <v>1366</v>
      </c>
      <c r="F125" s="137" t="s">
        <v>1419</v>
      </c>
      <c r="G125" s="139">
        <v>1519</v>
      </c>
      <c r="H125" s="137" t="s">
        <v>1370</v>
      </c>
      <c r="I125" s="138">
        <v>21497</v>
      </c>
      <c r="J125" s="137">
        <f t="shared" ca="1" si="1"/>
        <v>57</v>
      </c>
      <c r="L125"/>
      <c r="M125"/>
      <c r="N125"/>
      <c r="O125"/>
      <c r="P125"/>
      <c r="Q125"/>
    </row>
    <row r="126" spans="1:17">
      <c r="A126" s="137" t="s">
        <v>1702</v>
      </c>
      <c r="B126" s="137" t="s">
        <v>1701</v>
      </c>
      <c r="C126" s="137">
        <v>3116</v>
      </c>
      <c r="D126" s="137" t="s">
        <v>1447</v>
      </c>
      <c r="E126" s="137" t="s">
        <v>1366</v>
      </c>
      <c r="F126" s="137" t="s">
        <v>1700</v>
      </c>
      <c r="G126" s="139">
        <v>1750.03</v>
      </c>
      <c r="H126" s="137" t="s">
        <v>1364</v>
      </c>
      <c r="I126" s="138">
        <v>21936</v>
      </c>
      <c r="J126" s="137">
        <f t="shared" ca="1" si="1"/>
        <v>56</v>
      </c>
      <c r="L126"/>
      <c r="M126"/>
      <c r="N126"/>
      <c r="O126"/>
      <c r="P126"/>
      <c r="Q126"/>
    </row>
    <row r="127" spans="1:17">
      <c r="A127" s="137" t="s">
        <v>1699</v>
      </c>
      <c r="B127" s="137" t="s">
        <v>1685</v>
      </c>
      <c r="C127" s="137">
        <v>3448</v>
      </c>
      <c r="D127" s="137" t="s">
        <v>1548</v>
      </c>
      <c r="E127" s="137" t="s">
        <v>1366</v>
      </c>
      <c r="F127" s="137" t="s">
        <v>1637</v>
      </c>
      <c r="G127" s="139">
        <v>1462.45</v>
      </c>
      <c r="H127" s="137" t="s">
        <v>1364</v>
      </c>
      <c r="I127" s="138">
        <v>23981</v>
      </c>
      <c r="J127" s="137">
        <f t="shared" ca="1" si="1"/>
        <v>51</v>
      </c>
      <c r="L127"/>
      <c r="M127"/>
      <c r="N127"/>
      <c r="O127"/>
      <c r="P127"/>
      <c r="Q127"/>
    </row>
    <row r="128" spans="1:17">
      <c r="A128" s="137" t="s">
        <v>1698</v>
      </c>
      <c r="B128" s="137" t="s">
        <v>1411</v>
      </c>
      <c r="C128" s="137">
        <v>3085</v>
      </c>
      <c r="D128" s="137" t="s">
        <v>1447</v>
      </c>
      <c r="E128" s="137" t="s">
        <v>1366</v>
      </c>
      <c r="F128" s="137" t="s">
        <v>1400</v>
      </c>
      <c r="G128" s="139">
        <v>3081.67</v>
      </c>
      <c r="H128" s="137" t="s">
        <v>1370</v>
      </c>
      <c r="I128" s="138">
        <v>21997</v>
      </c>
      <c r="J128" s="137">
        <f t="shared" ca="1" si="1"/>
        <v>56</v>
      </c>
      <c r="L128"/>
      <c r="M128"/>
      <c r="N128"/>
      <c r="O128"/>
      <c r="P128"/>
      <c r="Q128"/>
    </row>
    <row r="129" spans="1:17">
      <c r="A129" s="137" t="s">
        <v>1697</v>
      </c>
      <c r="B129" s="140" t="s">
        <v>1696</v>
      </c>
      <c r="C129" s="137">
        <v>3679</v>
      </c>
      <c r="D129" s="137" t="s">
        <v>1372</v>
      </c>
      <c r="E129" s="137" t="s">
        <v>1366</v>
      </c>
      <c r="F129" s="137" t="s">
        <v>1695</v>
      </c>
      <c r="G129" s="139">
        <v>2576.3000000000002</v>
      </c>
      <c r="H129" s="137" t="s">
        <v>1370</v>
      </c>
      <c r="I129" s="138">
        <v>27097</v>
      </c>
      <c r="J129" s="137">
        <f t="shared" ca="1" si="1"/>
        <v>42</v>
      </c>
      <c r="L129"/>
      <c r="M129"/>
      <c r="N129"/>
      <c r="O129"/>
      <c r="P129"/>
      <c r="Q129"/>
    </row>
    <row r="130" spans="1:17">
      <c r="A130" s="137" t="s">
        <v>1694</v>
      </c>
      <c r="B130" s="137" t="s">
        <v>1654</v>
      </c>
      <c r="C130" s="137">
        <v>3824</v>
      </c>
      <c r="D130" s="137" t="s">
        <v>1372</v>
      </c>
      <c r="E130" s="137" t="s">
        <v>1366</v>
      </c>
      <c r="F130" s="137" t="s">
        <v>1398</v>
      </c>
      <c r="G130" s="139">
        <v>2629.92</v>
      </c>
      <c r="H130" s="137" t="s">
        <v>1364</v>
      </c>
      <c r="I130" s="138">
        <v>21596</v>
      </c>
      <c r="J130" s="137">
        <f t="shared" ca="1" si="1"/>
        <v>57</v>
      </c>
      <c r="L130"/>
      <c r="M130"/>
      <c r="N130"/>
      <c r="O130"/>
      <c r="P130"/>
      <c r="Q130"/>
    </row>
    <row r="131" spans="1:17">
      <c r="A131" s="137" t="s">
        <v>1693</v>
      </c>
      <c r="B131" s="137" t="s">
        <v>1692</v>
      </c>
      <c r="C131" s="137">
        <v>3589</v>
      </c>
      <c r="D131" s="137" t="s">
        <v>1377</v>
      </c>
      <c r="E131" s="137" t="s">
        <v>1376</v>
      </c>
      <c r="F131" s="137" t="s">
        <v>1539</v>
      </c>
      <c r="G131" s="139">
        <v>2866.35</v>
      </c>
      <c r="H131" s="137" t="s">
        <v>1370</v>
      </c>
      <c r="I131" s="138">
        <v>26504</v>
      </c>
      <c r="J131" s="137">
        <f t="shared" ref="J131:J194" ca="1" si="2">DATEDIF(I131,TODAY(),"y")</f>
        <v>44</v>
      </c>
      <c r="L131"/>
      <c r="M131"/>
      <c r="N131"/>
      <c r="O131"/>
      <c r="P131"/>
      <c r="Q131"/>
    </row>
    <row r="132" spans="1:17">
      <c r="A132" s="137" t="s">
        <v>1691</v>
      </c>
      <c r="B132" s="137" t="s">
        <v>1565</v>
      </c>
      <c r="C132" s="137">
        <v>3175</v>
      </c>
      <c r="D132" s="137" t="s">
        <v>1372</v>
      </c>
      <c r="E132" s="137" t="s">
        <v>1366</v>
      </c>
      <c r="F132" s="137" t="s">
        <v>1589</v>
      </c>
      <c r="G132" s="139">
        <v>1868.96</v>
      </c>
      <c r="H132" s="137" t="s">
        <v>1370</v>
      </c>
      <c r="I132" s="138">
        <v>23979</v>
      </c>
      <c r="J132" s="137">
        <f t="shared" ca="1" si="2"/>
        <v>51</v>
      </c>
      <c r="L132"/>
      <c r="M132"/>
      <c r="N132"/>
      <c r="O132"/>
      <c r="P132"/>
      <c r="Q132"/>
    </row>
    <row r="133" spans="1:17">
      <c r="A133" s="137" t="s">
        <v>1690</v>
      </c>
      <c r="B133" s="137" t="s">
        <v>1671</v>
      </c>
      <c r="C133" s="137">
        <v>3126</v>
      </c>
      <c r="D133" s="137" t="s">
        <v>1372</v>
      </c>
      <c r="E133" s="137" t="s">
        <v>1366</v>
      </c>
      <c r="F133" s="137" t="s">
        <v>1689</v>
      </c>
      <c r="G133" s="139">
        <v>1976.27</v>
      </c>
      <c r="H133" s="137" t="s">
        <v>1370</v>
      </c>
      <c r="I133" s="138">
        <v>21944</v>
      </c>
      <c r="J133" s="137">
        <f t="shared" ca="1" si="2"/>
        <v>56</v>
      </c>
      <c r="L133"/>
      <c r="M133"/>
      <c r="N133"/>
      <c r="O133"/>
      <c r="P133"/>
      <c r="Q133"/>
    </row>
    <row r="134" spans="1:17">
      <c r="A134" s="137" t="s">
        <v>1688</v>
      </c>
      <c r="B134" s="137" t="s">
        <v>1527</v>
      </c>
      <c r="C134" s="137">
        <v>3151</v>
      </c>
      <c r="D134" s="137" t="s">
        <v>1367</v>
      </c>
      <c r="E134" s="137" t="s">
        <v>1366</v>
      </c>
      <c r="F134" s="137" t="s">
        <v>1485</v>
      </c>
      <c r="G134" s="139">
        <v>2394.8200000000002</v>
      </c>
      <c r="H134" s="137" t="s">
        <v>1370</v>
      </c>
      <c r="I134" s="138">
        <v>28529</v>
      </c>
      <c r="J134" s="137">
        <f t="shared" ca="1" si="2"/>
        <v>38</v>
      </c>
      <c r="L134"/>
      <c r="M134"/>
      <c r="N134"/>
      <c r="O134"/>
      <c r="P134"/>
      <c r="Q134"/>
    </row>
    <row r="135" spans="1:17">
      <c r="A135" s="137" t="s">
        <v>1687</v>
      </c>
      <c r="B135" s="137" t="s">
        <v>1387</v>
      </c>
      <c r="C135" s="137">
        <v>3874</v>
      </c>
      <c r="D135" s="137" t="s">
        <v>1377</v>
      </c>
      <c r="E135" s="137" t="s">
        <v>1376</v>
      </c>
      <c r="F135" s="137" t="s">
        <v>1433</v>
      </c>
      <c r="G135" s="139">
        <v>2833.61</v>
      </c>
      <c r="H135" s="137" t="s">
        <v>1370</v>
      </c>
      <c r="I135" s="138">
        <v>20286</v>
      </c>
      <c r="J135" s="137">
        <f t="shared" ca="1" si="2"/>
        <v>61</v>
      </c>
      <c r="L135"/>
      <c r="M135"/>
      <c r="N135"/>
      <c r="O135"/>
      <c r="P135"/>
      <c r="Q135"/>
    </row>
    <row r="136" spans="1:17">
      <c r="A136" s="137" t="s">
        <v>1686</v>
      </c>
      <c r="B136" s="137" t="s">
        <v>1685</v>
      </c>
      <c r="C136" s="137">
        <v>3143</v>
      </c>
      <c r="D136" s="137" t="s">
        <v>1548</v>
      </c>
      <c r="E136" s="137" t="s">
        <v>1366</v>
      </c>
      <c r="F136" s="137" t="s">
        <v>1396</v>
      </c>
      <c r="G136" s="139">
        <v>2164.84</v>
      </c>
      <c r="H136" s="137" t="s">
        <v>1364</v>
      </c>
      <c r="I136" s="138">
        <v>19017</v>
      </c>
      <c r="J136" s="137">
        <f t="shared" ca="1" si="2"/>
        <v>64</v>
      </c>
      <c r="L136"/>
      <c r="M136"/>
      <c r="N136"/>
      <c r="O136"/>
      <c r="P136"/>
      <c r="Q136"/>
    </row>
    <row r="137" spans="1:17">
      <c r="A137" s="137" t="s">
        <v>1684</v>
      </c>
      <c r="B137" s="137" t="s">
        <v>1401</v>
      </c>
      <c r="C137" s="137">
        <v>3140</v>
      </c>
      <c r="D137" s="137" t="s">
        <v>1367</v>
      </c>
      <c r="E137" s="137" t="s">
        <v>1366</v>
      </c>
      <c r="F137" s="137" t="s">
        <v>1683</v>
      </c>
      <c r="G137" s="139">
        <v>1530.41</v>
      </c>
      <c r="H137" s="137" t="s">
        <v>1364</v>
      </c>
      <c r="I137" s="138">
        <v>28973</v>
      </c>
      <c r="J137" s="137">
        <f t="shared" ca="1" si="2"/>
        <v>37</v>
      </c>
      <c r="L137"/>
      <c r="M137"/>
      <c r="N137"/>
      <c r="O137"/>
      <c r="P137"/>
      <c r="Q137"/>
    </row>
    <row r="138" spans="1:17">
      <c r="A138" s="137" t="s">
        <v>1682</v>
      </c>
      <c r="B138" s="137" t="s">
        <v>1681</v>
      </c>
      <c r="C138" s="137">
        <v>3675</v>
      </c>
      <c r="D138" s="137" t="s">
        <v>1367</v>
      </c>
      <c r="E138" s="137" t="s">
        <v>1366</v>
      </c>
      <c r="F138" s="137" t="s">
        <v>1591</v>
      </c>
      <c r="G138" s="139">
        <v>1171.55</v>
      </c>
      <c r="H138" s="137" t="s">
        <v>1370</v>
      </c>
      <c r="I138" s="138">
        <v>23174</v>
      </c>
      <c r="J138" s="137">
        <f t="shared" ca="1" si="2"/>
        <v>53</v>
      </c>
      <c r="L138"/>
      <c r="M138"/>
      <c r="N138"/>
      <c r="O138"/>
      <c r="P138"/>
      <c r="Q138"/>
    </row>
    <row r="139" spans="1:17">
      <c r="A139" s="137" t="s">
        <v>1680</v>
      </c>
      <c r="B139" s="137" t="s">
        <v>1537</v>
      </c>
      <c r="C139" s="137">
        <v>3711</v>
      </c>
      <c r="D139" s="137" t="s">
        <v>1390</v>
      </c>
      <c r="E139" s="137" t="s">
        <v>1376</v>
      </c>
      <c r="F139" s="137" t="s">
        <v>1428</v>
      </c>
      <c r="G139" s="139">
        <v>1821.28</v>
      </c>
      <c r="H139" s="137" t="s">
        <v>1364</v>
      </c>
      <c r="I139" s="138">
        <v>28630</v>
      </c>
      <c r="J139" s="137">
        <f t="shared" ca="1" si="2"/>
        <v>38</v>
      </c>
      <c r="L139"/>
      <c r="M139"/>
      <c r="N139"/>
      <c r="O139"/>
      <c r="P139"/>
      <c r="Q139"/>
    </row>
    <row r="140" spans="1:17">
      <c r="A140" s="137" t="s">
        <v>1679</v>
      </c>
      <c r="B140" s="137" t="s">
        <v>1678</v>
      </c>
      <c r="C140" s="137">
        <v>3115</v>
      </c>
      <c r="D140" s="137" t="s">
        <v>1386</v>
      </c>
      <c r="E140" s="137" t="s">
        <v>1376</v>
      </c>
      <c r="F140" s="137" t="s">
        <v>1375</v>
      </c>
      <c r="G140" s="139">
        <v>2420.2600000000002</v>
      </c>
      <c r="H140" s="137" t="s">
        <v>1364</v>
      </c>
      <c r="I140" s="138">
        <v>29148</v>
      </c>
      <c r="J140" s="137">
        <f t="shared" ca="1" si="2"/>
        <v>37</v>
      </c>
      <c r="L140"/>
      <c r="M140"/>
      <c r="N140"/>
      <c r="O140"/>
      <c r="P140"/>
      <c r="Q140"/>
    </row>
    <row r="141" spans="1:17">
      <c r="A141" s="137" t="s">
        <v>1677</v>
      </c>
      <c r="B141" s="137" t="s">
        <v>1420</v>
      </c>
      <c r="C141" s="137">
        <v>3078</v>
      </c>
      <c r="D141" s="137" t="s">
        <v>1372</v>
      </c>
      <c r="E141" s="137" t="s">
        <v>1366</v>
      </c>
      <c r="F141" s="137" t="s">
        <v>1676</v>
      </c>
      <c r="G141" s="139">
        <v>1995.7</v>
      </c>
      <c r="H141" s="137" t="s">
        <v>1370</v>
      </c>
      <c r="I141" s="138">
        <v>21295</v>
      </c>
      <c r="J141" s="137">
        <f t="shared" ca="1" si="2"/>
        <v>58</v>
      </c>
      <c r="L141"/>
      <c r="M141"/>
      <c r="N141"/>
      <c r="O141"/>
      <c r="P141"/>
      <c r="Q141"/>
    </row>
    <row r="142" spans="1:17">
      <c r="A142" s="137" t="s">
        <v>1675</v>
      </c>
      <c r="B142" s="137" t="s">
        <v>1445</v>
      </c>
      <c r="C142" s="137">
        <v>3954</v>
      </c>
      <c r="D142" s="137" t="s">
        <v>1390</v>
      </c>
      <c r="E142" s="137" t="s">
        <v>1376</v>
      </c>
      <c r="F142" s="137" t="s">
        <v>1389</v>
      </c>
      <c r="G142" s="139">
        <v>2728.82</v>
      </c>
      <c r="H142" s="137" t="s">
        <v>1370</v>
      </c>
      <c r="I142" s="138">
        <v>27967</v>
      </c>
      <c r="J142" s="137">
        <f t="shared" ca="1" si="2"/>
        <v>40</v>
      </c>
      <c r="L142"/>
      <c r="M142"/>
      <c r="N142"/>
      <c r="O142"/>
      <c r="P142"/>
      <c r="Q142"/>
    </row>
    <row r="143" spans="1:17">
      <c r="A143" s="137" t="s">
        <v>1674</v>
      </c>
      <c r="B143" s="137" t="s">
        <v>1673</v>
      </c>
      <c r="C143" s="137">
        <v>3998</v>
      </c>
      <c r="D143" s="137" t="s">
        <v>1367</v>
      </c>
      <c r="E143" s="137" t="s">
        <v>1366</v>
      </c>
      <c r="F143" s="137" t="s">
        <v>1469</v>
      </c>
      <c r="G143" s="139">
        <v>3200.92</v>
      </c>
      <c r="H143" s="137" t="s">
        <v>1364</v>
      </c>
      <c r="I143" s="138">
        <v>18586</v>
      </c>
      <c r="J143" s="137">
        <f t="shared" ca="1" si="2"/>
        <v>65</v>
      </c>
      <c r="L143"/>
      <c r="M143"/>
      <c r="N143"/>
      <c r="O143"/>
      <c r="P143"/>
      <c r="Q143"/>
    </row>
    <row r="144" spans="1:17">
      <c r="A144" s="137" t="s">
        <v>1672</v>
      </c>
      <c r="B144" s="137" t="s">
        <v>1671</v>
      </c>
      <c r="C144" s="137">
        <v>3991</v>
      </c>
      <c r="D144" s="137" t="s">
        <v>1372</v>
      </c>
      <c r="E144" s="137" t="s">
        <v>1366</v>
      </c>
      <c r="F144" s="137" t="s">
        <v>1482</v>
      </c>
      <c r="G144" s="139">
        <v>1587.25</v>
      </c>
      <c r="H144" s="137" t="s">
        <v>1370</v>
      </c>
      <c r="I144" s="138">
        <v>17961</v>
      </c>
      <c r="J144" s="137">
        <f t="shared" ca="1" si="2"/>
        <v>67</v>
      </c>
      <c r="L144"/>
      <c r="M144"/>
      <c r="N144"/>
      <c r="O144"/>
      <c r="P144"/>
      <c r="Q144"/>
    </row>
    <row r="145" spans="1:17">
      <c r="A145" s="137" t="s">
        <v>1670</v>
      </c>
      <c r="B145" s="137" t="s">
        <v>1638</v>
      </c>
      <c r="C145" s="137">
        <v>3685</v>
      </c>
      <c r="D145" s="137" t="s">
        <v>1372</v>
      </c>
      <c r="E145" s="137" t="s">
        <v>1366</v>
      </c>
      <c r="F145" s="137" t="s">
        <v>1433</v>
      </c>
      <c r="G145" s="139">
        <v>2864.17</v>
      </c>
      <c r="H145" s="137" t="s">
        <v>1370</v>
      </c>
      <c r="I145" s="138">
        <v>20176</v>
      </c>
      <c r="J145" s="137">
        <f t="shared" ca="1" si="2"/>
        <v>61</v>
      </c>
      <c r="L145"/>
      <c r="M145"/>
      <c r="N145"/>
      <c r="O145"/>
      <c r="P145"/>
      <c r="Q145"/>
    </row>
    <row r="146" spans="1:17">
      <c r="A146" s="137" t="s">
        <v>1669</v>
      </c>
      <c r="B146" s="137" t="s">
        <v>1668</v>
      </c>
      <c r="C146" s="137">
        <v>3691</v>
      </c>
      <c r="D146" s="137" t="s">
        <v>1367</v>
      </c>
      <c r="E146" s="137" t="s">
        <v>1366</v>
      </c>
      <c r="F146" s="137" t="s">
        <v>1478</v>
      </c>
      <c r="G146" s="139">
        <v>1539.52</v>
      </c>
      <c r="H146" s="137" t="s">
        <v>1370</v>
      </c>
      <c r="I146" s="138">
        <v>21125</v>
      </c>
      <c r="J146" s="137">
        <f t="shared" ca="1" si="2"/>
        <v>58</v>
      </c>
      <c r="L146"/>
      <c r="M146"/>
      <c r="N146"/>
      <c r="O146"/>
      <c r="P146"/>
      <c r="Q146"/>
    </row>
    <row r="147" spans="1:17">
      <c r="A147" s="137" t="s">
        <v>1667</v>
      </c>
      <c r="B147" s="137" t="s">
        <v>1656</v>
      </c>
      <c r="C147" s="137">
        <v>3071</v>
      </c>
      <c r="D147" s="137" t="s">
        <v>1386</v>
      </c>
      <c r="E147" s="137" t="s">
        <v>1376</v>
      </c>
      <c r="F147" s="137" t="s">
        <v>1539</v>
      </c>
      <c r="G147" s="139">
        <v>2819.32</v>
      </c>
      <c r="H147" s="137" t="s">
        <v>1370</v>
      </c>
      <c r="I147" s="138">
        <v>27530</v>
      </c>
      <c r="J147" s="137">
        <f t="shared" ca="1" si="2"/>
        <v>41</v>
      </c>
      <c r="L147"/>
      <c r="M147"/>
      <c r="N147"/>
      <c r="O147"/>
      <c r="P147"/>
      <c r="Q147"/>
    </row>
    <row r="148" spans="1:17">
      <c r="A148" s="137" t="s">
        <v>1666</v>
      </c>
      <c r="B148" s="137" t="s">
        <v>1656</v>
      </c>
      <c r="C148" s="137">
        <v>3040</v>
      </c>
      <c r="D148" s="137" t="s">
        <v>1381</v>
      </c>
      <c r="E148" s="137" t="s">
        <v>1376</v>
      </c>
      <c r="F148" s="137" t="s">
        <v>1665</v>
      </c>
      <c r="G148" s="139">
        <v>1512.8</v>
      </c>
      <c r="H148" s="137" t="s">
        <v>1370</v>
      </c>
      <c r="I148" s="138">
        <v>21316</v>
      </c>
      <c r="J148" s="137">
        <f t="shared" ca="1" si="2"/>
        <v>58</v>
      </c>
      <c r="L148"/>
      <c r="M148"/>
      <c r="N148"/>
      <c r="O148"/>
      <c r="P148"/>
      <c r="Q148"/>
    </row>
    <row r="149" spans="1:17">
      <c r="A149" s="137" t="s">
        <v>1664</v>
      </c>
      <c r="B149" s="137" t="s">
        <v>1663</v>
      </c>
      <c r="C149" s="137">
        <v>3022</v>
      </c>
      <c r="D149" s="137" t="s">
        <v>1386</v>
      </c>
      <c r="E149" s="137" t="s">
        <v>1376</v>
      </c>
      <c r="F149" s="137" t="s">
        <v>1389</v>
      </c>
      <c r="G149" s="139">
        <v>3015.36</v>
      </c>
      <c r="H149" s="137" t="s">
        <v>1370</v>
      </c>
      <c r="I149" s="138">
        <v>24247</v>
      </c>
      <c r="J149" s="137">
        <f t="shared" ca="1" si="2"/>
        <v>50</v>
      </c>
      <c r="L149"/>
      <c r="M149"/>
      <c r="N149"/>
      <c r="O149"/>
      <c r="P149"/>
      <c r="Q149"/>
    </row>
    <row r="150" spans="1:17">
      <c r="A150" s="137" t="s">
        <v>1662</v>
      </c>
      <c r="B150" s="137" t="s">
        <v>1489</v>
      </c>
      <c r="C150" s="137">
        <v>3156</v>
      </c>
      <c r="D150" s="137" t="s">
        <v>1367</v>
      </c>
      <c r="E150" s="137" t="s">
        <v>1366</v>
      </c>
      <c r="F150" s="137" t="s">
        <v>1539</v>
      </c>
      <c r="G150" s="139">
        <v>3104.34</v>
      </c>
      <c r="H150" s="137" t="s">
        <v>1364</v>
      </c>
      <c r="I150" s="138">
        <v>29780</v>
      </c>
      <c r="J150" s="137">
        <f t="shared" ca="1" si="2"/>
        <v>35</v>
      </c>
      <c r="L150"/>
      <c r="M150"/>
      <c r="N150"/>
      <c r="O150"/>
      <c r="P150"/>
      <c r="Q150"/>
    </row>
    <row r="151" spans="1:17">
      <c r="A151" s="137" t="s">
        <v>1661</v>
      </c>
      <c r="B151" s="137" t="s">
        <v>1631</v>
      </c>
      <c r="C151" s="137">
        <v>3070</v>
      </c>
      <c r="D151" s="137" t="s">
        <v>1386</v>
      </c>
      <c r="E151" s="137" t="s">
        <v>1366</v>
      </c>
      <c r="F151" s="137" t="s">
        <v>1511</v>
      </c>
      <c r="G151" s="139">
        <v>1713.09</v>
      </c>
      <c r="H151" s="137" t="s">
        <v>1370</v>
      </c>
      <c r="I151" s="138">
        <v>28912</v>
      </c>
      <c r="J151" s="137">
        <f t="shared" ca="1" si="2"/>
        <v>37</v>
      </c>
      <c r="L151"/>
      <c r="M151"/>
      <c r="N151"/>
      <c r="O151"/>
      <c r="P151"/>
      <c r="Q151"/>
    </row>
    <row r="152" spans="1:17">
      <c r="A152" s="137" t="s">
        <v>1660</v>
      </c>
      <c r="B152" s="137" t="s">
        <v>1659</v>
      </c>
      <c r="C152" s="137">
        <v>3169</v>
      </c>
      <c r="D152" s="137" t="s">
        <v>1367</v>
      </c>
      <c r="E152" s="137" t="s">
        <v>1366</v>
      </c>
      <c r="F152" s="137" t="s">
        <v>1504</v>
      </c>
      <c r="G152" s="139">
        <v>1599.85</v>
      </c>
      <c r="H152" s="137" t="s">
        <v>1370</v>
      </c>
      <c r="I152" s="138">
        <v>20578</v>
      </c>
      <c r="J152" s="137">
        <f t="shared" ca="1" si="2"/>
        <v>60</v>
      </c>
      <c r="L152"/>
      <c r="M152"/>
      <c r="N152"/>
      <c r="O152"/>
      <c r="P152"/>
      <c r="Q152"/>
    </row>
    <row r="153" spans="1:17">
      <c r="A153" s="137" t="s">
        <v>1658</v>
      </c>
      <c r="B153" s="137" t="s">
        <v>1520</v>
      </c>
      <c r="C153" s="137">
        <v>3248</v>
      </c>
      <c r="D153" s="137" t="s">
        <v>1372</v>
      </c>
      <c r="E153" s="137" t="s">
        <v>1366</v>
      </c>
      <c r="F153" s="137" t="s">
        <v>1507</v>
      </c>
      <c r="G153" s="139">
        <v>1091.7</v>
      </c>
      <c r="H153" s="137" t="s">
        <v>1364</v>
      </c>
      <c r="I153" s="138">
        <v>27077</v>
      </c>
      <c r="J153" s="137">
        <f t="shared" ca="1" si="2"/>
        <v>42</v>
      </c>
      <c r="L153"/>
      <c r="M153"/>
      <c r="N153"/>
      <c r="O153"/>
      <c r="P153"/>
      <c r="Q153"/>
    </row>
    <row r="154" spans="1:17">
      <c r="A154" s="137" t="s">
        <v>1657</v>
      </c>
      <c r="B154" s="137" t="s">
        <v>1656</v>
      </c>
      <c r="C154" s="137">
        <v>3593</v>
      </c>
      <c r="D154" s="137" t="s">
        <v>1386</v>
      </c>
      <c r="E154" s="137" t="s">
        <v>1376</v>
      </c>
      <c r="F154" s="137" t="s">
        <v>1389</v>
      </c>
      <c r="G154" s="139">
        <v>2734.39</v>
      </c>
      <c r="H154" s="137" t="s">
        <v>1370</v>
      </c>
      <c r="I154" s="138">
        <v>28161</v>
      </c>
      <c r="J154" s="137">
        <f t="shared" ca="1" si="2"/>
        <v>39</v>
      </c>
      <c r="L154"/>
      <c r="M154"/>
      <c r="N154"/>
      <c r="O154"/>
      <c r="P154"/>
      <c r="Q154"/>
    </row>
    <row r="155" spans="1:17">
      <c r="A155" s="137" t="s">
        <v>1655</v>
      </c>
      <c r="B155" s="137" t="s">
        <v>1654</v>
      </c>
      <c r="C155" s="137">
        <v>3144</v>
      </c>
      <c r="D155" s="137" t="s">
        <v>1372</v>
      </c>
      <c r="E155" s="137" t="s">
        <v>1366</v>
      </c>
      <c r="F155" s="137" t="s">
        <v>1371</v>
      </c>
      <c r="G155" s="139">
        <v>1107.51</v>
      </c>
      <c r="H155" s="137" t="s">
        <v>1364</v>
      </c>
      <c r="I155" s="138">
        <v>28017</v>
      </c>
      <c r="J155" s="137">
        <f t="shared" ca="1" si="2"/>
        <v>40</v>
      </c>
      <c r="L155"/>
      <c r="M155"/>
      <c r="N155"/>
      <c r="O155"/>
      <c r="P155"/>
      <c r="Q155"/>
    </row>
    <row r="156" spans="1:17">
      <c r="A156" s="137" t="s">
        <v>1653</v>
      </c>
      <c r="B156" s="137" t="s">
        <v>1652</v>
      </c>
      <c r="C156" s="137">
        <v>3676</v>
      </c>
      <c r="D156" s="137" t="s">
        <v>1372</v>
      </c>
      <c r="E156" s="137" t="s">
        <v>1366</v>
      </c>
      <c r="F156" s="137" t="s">
        <v>1405</v>
      </c>
      <c r="G156" s="139">
        <v>2325.16</v>
      </c>
      <c r="H156" s="137" t="s">
        <v>1370</v>
      </c>
      <c r="I156" s="138">
        <v>22617</v>
      </c>
      <c r="J156" s="137">
        <f t="shared" ca="1" si="2"/>
        <v>54</v>
      </c>
      <c r="L156"/>
      <c r="M156"/>
      <c r="N156"/>
      <c r="O156"/>
      <c r="P156"/>
      <c r="Q156"/>
    </row>
    <row r="157" spans="1:17">
      <c r="A157" s="137" t="s">
        <v>1651</v>
      </c>
      <c r="B157" s="137" t="s">
        <v>1650</v>
      </c>
      <c r="C157" s="137">
        <v>3056</v>
      </c>
      <c r="D157" s="137" t="s">
        <v>1372</v>
      </c>
      <c r="E157" s="137" t="s">
        <v>1366</v>
      </c>
      <c r="F157" s="137" t="s">
        <v>1511</v>
      </c>
      <c r="G157" s="139">
        <v>1624.81</v>
      </c>
      <c r="H157" s="137" t="s">
        <v>1370</v>
      </c>
      <c r="I157" s="138">
        <v>30382</v>
      </c>
      <c r="J157" s="137">
        <f t="shared" ca="1" si="2"/>
        <v>33</v>
      </c>
      <c r="L157"/>
      <c r="M157"/>
      <c r="N157"/>
      <c r="O157"/>
      <c r="P157"/>
      <c r="Q157"/>
    </row>
    <row r="158" spans="1:17">
      <c r="A158" s="137" t="s">
        <v>1649</v>
      </c>
      <c r="B158" s="137" t="s">
        <v>1448</v>
      </c>
      <c r="C158" s="137">
        <v>3668</v>
      </c>
      <c r="D158" s="137" t="s">
        <v>1367</v>
      </c>
      <c r="E158" s="137" t="s">
        <v>1366</v>
      </c>
      <c r="F158" s="137" t="s">
        <v>1482</v>
      </c>
      <c r="G158" s="139">
        <v>1189.06</v>
      </c>
      <c r="H158" s="137" t="s">
        <v>1370</v>
      </c>
      <c r="I158" s="138">
        <v>30206</v>
      </c>
      <c r="J158" s="137">
        <f t="shared" ca="1" si="2"/>
        <v>34</v>
      </c>
      <c r="L158"/>
      <c r="M158"/>
      <c r="N158"/>
      <c r="O158"/>
      <c r="P158"/>
      <c r="Q158"/>
    </row>
    <row r="159" spans="1:17">
      <c r="A159" s="137" t="s">
        <v>1648</v>
      </c>
      <c r="B159" s="137" t="s">
        <v>1517</v>
      </c>
      <c r="C159" s="137">
        <v>3607</v>
      </c>
      <c r="D159" s="137" t="s">
        <v>1437</v>
      </c>
      <c r="E159" s="137" t="s">
        <v>1333</v>
      </c>
      <c r="F159" s="137" t="s">
        <v>1433</v>
      </c>
      <c r="G159" s="139">
        <v>3286.95</v>
      </c>
      <c r="H159" s="137" t="s">
        <v>1364</v>
      </c>
      <c r="I159" s="138">
        <v>21682</v>
      </c>
      <c r="J159" s="137">
        <f t="shared" ca="1" si="2"/>
        <v>57</v>
      </c>
      <c r="L159"/>
      <c r="M159"/>
      <c r="N159"/>
      <c r="O159"/>
      <c r="P159"/>
      <c r="Q159"/>
    </row>
    <row r="160" spans="1:17">
      <c r="A160" s="137" t="s">
        <v>1647</v>
      </c>
      <c r="B160" s="137" t="s">
        <v>1540</v>
      </c>
      <c r="C160" s="137">
        <v>3130</v>
      </c>
      <c r="D160" s="137" t="s">
        <v>1367</v>
      </c>
      <c r="E160" s="137" t="s">
        <v>1366</v>
      </c>
      <c r="F160" s="137" t="s">
        <v>1476</v>
      </c>
      <c r="G160" s="139">
        <v>1759.65</v>
      </c>
      <c r="H160" s="137" t="s">
        <v>1370</v>
      </c>
      <c r="I160" s="138">
        <v>21863</v>
      </c>
      <c r="J160" s="137">
        <f t="shared" ca="1" si="2"/>
        <v>56</v>
      </c>
      <c r="L160"/>
      <c r="M160"/>
      <c r="N160"/>
      <c r="O160"/>
      <c r="P160"/>
      <c r="Q160"/>
    </row>
    <row r="161" spans="1:17">
      <c r="A161" s="137" t="s">
        <v>1646</v>
      </c>
      <c r="B161" s="137" t="s">
        <v>1645</v>
      </c>
      <c r="C161" s="137">
        <v>3551</v>
      </c>
      <c r="D161" s="137" t="s">
        <v>1390</v>
      </c>
      <c r="E161" s="137" t="s">
        <v>1376</v>
      </c>
      <c r="F161" s="137" t="s">
        <v>1539</v>
      </c>
      <c r="G161" s="139">
        <v>2712.81</v>
      </c>
      <c r="H161" s="137" t="s">
        <v>1370</v>
      </c>
      <c r="I161" s="138">
        <v>29244</v>
      </c>
      <c r="J161" s="137">
        <f t="shared" ca="1" si="2"/>
        <v>36</v>
      </c>
      <c r="L161"/>
      <c r="M161"/>
      <c r="N161"/>
      <c r="O161"/>
      <c r="P161"/>
      <c r="Q161"/>
    </row>
    <row r="162" spans="1:17">
      <c r="A162" s="137" t="s">
        <v>1644</v>
      </c>
      <c r="B162" s="137" t="s">
        <v>1643</v>
      </c>
      <c r="C162" s="137">
        <v>3718</v>
      </c>
      <c r="D162" s="137" t="s">
        <v>1390</v>
      </c>
      <c r="E162" s="137" t="s">
        <v>1376</v>
      </c>
      <c r="F162" s="137" t="s">
        <v>1642</v>
      </c>
      <c r="G162" s="139">
        <v>1289.32</v>
      </c>
      <c r="H162" s="137" t="s">
        <v>1370</v>
      </c>
      <c r="I162" s="138">
        <v>21802</v>
      </c>
      <c r="J162" s="137">
        <f t="shared" ca="1" si="2"/>
        <v>57</v>
      </c>
      <c r="L162"/>
      <c r="M162"/>
      <c r="N162"/>
      <c r="O162"/>
      <c r="P162"/>
      <c r="Q162"/>
    </row>
    <row r="163" spans="1:17">
      <c r="A163" s="137" t="s">
        <v>1641</v>
      </c>
      <c r="B163" s="137" t="s">
        <v>1604</v>
      </c>
      <c r="C163" s="137">
        <v>3153</v>
      </c>
      <c r="D163" s="137" t="s">
        <v>1367</v>
      </c>
      <c r="E163" s="137" t="s">
        <v>1366</v>
      </c>
      <c r="F163" s="137" t="s">
        <v>1640</v>
      </c>
      <c r="G163" s="139">
        <v>1754.62</v>
      </c>
      <c r="H163" s="137" t="s">
        <v>1370</v>
      </c>
      <c r="I163" s="138">
        <v>23507</v>
      </c>
      <c r="J163" s="137">
        <f t="shared" ca="1" si="2"/>
        <v>52</v>
      </c>
      <c r="L163"/>
      <c r="M163"/>
      <c r="N163"/>
      <c r="O163"/>
      <c r="P163"/>
      <c r="Q163"/>
    </row>
    <row r="164" spans="1:17">
      <c r="A164" s="137" t="s">
        <v>1639</v>
      </c>
      <c r="B164" s="137" t="s">
        <v>1638</v>
      </c>
      <c r="C164" s="137">
        <v>3695</v>
      </c>
      <c r="D164" s="137" t="s">
        <v>1372</v>
      </c>
      <c r="E164" s="137" t="s">
        <v>1366</v>
      </c>
      <c r="F164" s="137" t="s">
        <v>1637</v>
      </c>
      <c r="G164" s="139">
        <v>1147.8800000000001</v>
      </c>
      <c r="H164" s="137" t="s">
        <v>1370</v>
      </c>
      <c r="I164" s="138">
        <v>27675</v>
      </c>
      <c r="J164" s="137">
        <f t="shared" ca="1" si="2"/>
        <v>41</v>
      </c>
      <c r="L164"/>
      <c r="M164"/>
      <c r="N164"/>
      <c r="O164"/>
      <c r="P164"/>
      <c r="Q164"/>
    </row>
    <row r="165" spans="1:17">
      <c r="A165" s="137" t="s">
        <v>1636</v>
      </c>
      <c r="B165" s="137" t="s">
        <v>1629</v>
      </c>
      <c r="C165" s="137">
        <v>3733</v>
      </c>
      <c r="D165" s="137" t="s">
        <v>1377</v>
      </c>
      <c r="E165" s="137" t="s">
        <v>1376</v>
      </c>
      <c r="F165" s="137" t="s">
        <v>1635</v>
      </c>
      <c r="G165" s="139">
        <v>2121.87</v>
      </c>
      <c r="H165" s="137" t="s">
        <v>1370</v>
      </c>
      <c r="I165" s="138">
        <v>18135</v>
      </c>
      <c r="J165" s="137">
        <f t="shared" ca="1" si="2"/>
        <v>67</v>
      </c>
      <c r="L165"/>
      <c r="M165"/>
      <c r="N165"/>
      <c r="O165"/>
      <c r="P165"/>
      <c r="Q165"/>
    </row>
    <row r="166" spans="1:17">
      <c r="A166" s="137" t="s">
        <v>1634</v>
      </c>
      <c r="B166" s="137" t="s">
        <v>1633</v>
      </c>
      <c r="C166" s="137">
        <v>3590</v>
      </c>
      <c r="D166" s="137" t="s">
        <v>1367</v>
      </c>
      <c r="E166" s="137" t="s">
        <v>1366</v>
      </c>
      <c r="F166" s="137" t="s">
        <v>1413</v>
      </c>
      <c r="G166" s="139">
        <v>3538.28</v>
      </c>
      <c r="H166" s="137" t="s">
        <v>1370</v>
      </c>
      <c r="I166" s="138">
        <v>20221</v>
      </c>
      <c r="J166" s="137">
        <f t="shared" ca="1" si="2"/>
        <v>61</v>
      </c>
      <c r="L166"/>
      <c r="M166"/>
      <c r="N166"/>
      <c r="O166"/>
      <c r="P166"/>
      <c r="Q166"/>
    </row>
    <row r="167" spans="1:17">
      <c r="A167" s="137" t="s">
        <v>1632</v>
      </c>
      <c r="B167" s="137" t="s">
        <v>1631</v>
      </c>
      <c r="C167" s="137">
        <v>3703</v>
      </c>
      <c r="D167" s="137" t="s">
        <v>1390</v>
      </c>
      <c r="E167" s="137" t="s">
        <v>1366</v>
      </c>
      <c r="F167" s="137" t="s">
        <v>1440</v>
      </c>
      <c r="G167" s="139">
        <v>2272.7600000000002</v>
      </c>
      <c r="H167" s="137" t="s">
        <v>1370</v>
      </c>
      <c r="I167" s="138">
        <v>27153</v>
      </c>
      <c r="J167" s="137">
        <f t="shared" ca="1" si="2"/>
        <v>42</v>
      </c>
      <c r="L167"/>
      <c r="M167"/>
      <c r="N167"/>
      <c r="O167"/>
      <c r="P167"/>
      <c r="Q167"/>
    </row>
    <row r="168" spans="1:17">
      <c r="A168" s="137" t="s">
        <v>1630</v>
      </c>
      <c r="B168" s="137" t="s">
        <v>1629</v>
      </c>
      <c r="C168" s="137">
        <v>3104</v>
      </c>
      <c r="D168" s="137" t="s">
        <v>1377</v>
      </c>
      <c r="E168" s="137" t="s">
        <v>1376</v>
      </c>
      <c r="F168" s="137" t="s">
        <v>1436</v>
      </c>
      <c r="G168" s="139">
        <v>3596.54</v>
      </c>
      <c r="H168" s="137" t="s">
        <v>1370</v>
      </c>
      <c r="I168" s="138">
        <v>18689</v>
      </c>
      <c r="J168" s="137">
        <f t="shared" ca="1" si="2"/>
        <v>65</v>
      </c>
      <c r="L168"/>
      <c r="M168"/>
      <c r="N168"/>
      <c r="O168"/>
      <c r="P168"/>
      <c r="Q168"/>
    </row>
    <row r="169" spans="1:17">
      <c r="A169" s="137" t="s">
        <v>1628</v>
      </c>
      <c r="B169" s="137" t="s">
        <v>1627</v>
      </c>
      <c r="C169" s="137">
        <v>3204</v>
      </c>
      <c r="D169" s="137" t="s">
        <v>1367</v>
      </c>
      <c r="E169" s="137" t="s">
        <v>1366</v>
      </c>
      <c r="F169" s="137" t="s">
        <v>1559</v>
      </c>
      <c r="G169" s="139">
        <v>3412.05</v>
      </c>
      <c r="H169" s="137" t="s">
        <v>1370</v>
      </c>
      <c r="I169" s="138">
        <v>20362</v>
      </c>
      <c r="J169" s="137">
        <f t="shared" ca="1" si="2"/>
        <v>61</v>
      </c>
      <c r="L169"/>
      <c r="M169"/>
      <c r="N169"/>
      <c r="O169"/>
      <c r="P169"/>
      <c r="Q169"/>
    </row>
    <row r="170" spans="1:17">
      <c r="A170" s="137" t="s">
        <v>1626</v>
      </c>
      <c r="B170" s="137" t="s">
        <v>1625</v>
      </c>
      <c r="C170" s="137">
        <v>3105</v>
      </c>
      <c r="D170" s="137" t="s">
        <v>1367</v>
      </c>
      <c r="E170" s="137" t="s">
        <v>1366</v>
      </c>
      <c r="F170" s="137" t="s">
        <v>1469</v>
      </c>
      <c r="G170" s="139">
        <v>2695.35</v>
      </c>
      <c r="H170" s="137" t="s">
        <v>1370</v>
      </c>
      <c r="I170" s="138">
        <v>19070</v>
      </c>
      <c r="J170" s="137">
        <f t="shared" ca="1" si="2"/>
        <v>64</v>
      </c>
      <c r="L170"/>
      <c r="M170"/>
      <c r="N170"/>
      <c r="O170"/>
      <c r="P170"/>
      <c r="Q170"/>
    </row>
    <row r="171" spans="1:17">
      <c r="A171" s="137" t="s">
        <v>1624</v>
      </c>
      <c r="B171" s="137" t="s">
        <v>1623</v>
      </c>
      <c r="C171" s="137">
        <v>3124</v>
      </c>
      <c r="D171" s="137" t="s">
        <v>1386</v>
      </c>
      <c r="E171" s="137" t="s">
        <v>1376</v>
      </c>
      <c r="F171" s="137" t="s">
        <v>1466</v>
      </c>
      <c r="G171" s="139">
        <v>1321.28</v>
      </c>
      <c r="H171" s="137" t="s">
        <v>1364</v>
      </c>
      <c r="I171" s="138">
        <v>23077</v>
      </c>
      <c r="J171" s="137">
        <f t="shared" ca="1" si="2"/>
        <v>53</v>
      </c>
      <c r="L171"/>
      <c r="M171"/>
      <c r="N171"/>
      <c r="O171"/>
      <c r="P171"/>
      <c r="Q171"/>
    </row>
    <row r="172" spans="1:17">
      <c r="A172" s="137" t="s">
        <v>1622</v>
      </c>
      <c r="B172" s="137" t="s">
        <v>1621</v>
      </c>
      <c r="C172" s="137">
        <v>3722</v>
      </c>
      <c r="D172" s="137" t="s">
        <v>1372</v>
      </c>
      <c r="E172" s="137" t="s">
        <v>1366</v>
      </c>
      <c r="F172" s="137" t="s">
        <v>1555</v>
      </c>
      <c r="G172" s="139">
        <v>1033.32</v>
      </c>
      <c r="H172" s="137" t="s">
        <v>1370</v>
      </c>
      <c r="I172" s="138">
        <v>23011</v>
      </c>
      <c r="J172" s="137">
        <f t="shared" ca="1" si="2"/>
        <v>53</v>
      </c>
      <c r="L172"/>
      <c r="M172"/>
      <c r="N172"/>
      <c r="O172"/>
      <c r="P172"/>
      <c r="Q172"/>
    </row>
    <row r="173" spans="1:17">
      <c r="A173" s="137" t="s">
        <v>1620</v>
      </c>
      <c r="B173" s="137" t="s">
        <v>1387</v>
      </c>
      <c r="C173" s="137">
        <v>3055</v>
      </c>
      <c r="D173" s="137" t="s">
        <v>1386</v>
      </c>
      <c r="E173" s="137" t="s">
        <v>1376</v>
      </c>
      <c r="F173" s="137" t="s">
        <v>1396</v>
      </c>
      <c r="G173" s="139">
        <v>1453.9</v>
      </c>
      <c r="H173" s="137" t="s">
        <v>1370</v>
      </c>
      <c r="I173" s="138">
        <v>28580</v>
      </c>
      <c r="J173" s="137">
        <f t="shared" ca="1" si="2"/>
        <v>38</v>
      </c>
      <c r="L173"/>
      <c r="M173"/>
      <c r="N173"/>
      <c r="O173"/>
      <c r="P173"/>
      <c r="Q173"/>
    </row>
    <row r="174" spans="1:17">
      <c r="A174" s="137" t="s">
        <v>1619</v>
      </c>
      <c r="B174" s="137" t="s">
        <v>1527</v>
      </c>
      <c r="C174" s="137">
        <v>3164</v>
      </c>
      <c r="D174" s="137" t="s">
        <v>1367</v>
      </c>
      <c r="E174" s="137" t="s">
        <v>1366</v>
      </c>
      <c r="F174" s="137" t="s">
        <v>1405</v>
      </c>
      <c r="G174" s="139">
        <v>1951.51</v>
      </c>
      <c r="H174" s="137" t="s">
        <v>1370</v>
      </c>
      <c r="I174" s="138">
        <v>28509</v>
      </c>
      <c r="J174" s="137">
        <f t="shared" ca="1" si="2"/>
        <v>38</v>
      </c>
      <c r="L174"/>
      <c r="M174"/>
      <c r="N174"/>
      <c r="O174"/>
      <c r="P174"/>
      <c r="Q174"/>
    </row>
    <row r="175" spans="1:17">
      <c r="A175" s="137" t="s">
        <v>1618</v>
      </c>
      <c r="B175" s="137" t="s">
        <v>1450</v>
      </c>
      <c r="C175" s="137">
        <v>3136</v>
      </c>
      <c r="D175" s="137" t="s">
        <v>1381</v>
      </c>
      <c r="E175" s="137" t="s">
        <v>1376</v>
      </c>
      <c r="F175" s="137" t="s">
        <v>1485</v>
      </c>
      <c r="G175" s="139">
        <v>2920.91</v>
      </c>
      <c r="H175" s="137" t="s">
        <v>1364</v>
      </c>
      <c r="I175" s="138">
        <v>28166</v>
      </c>
      <c r="J175" s="137">
        <f t="shared" ca="1" si="2"/>
        <v>39</v>
      </c>
      <c r="L175"/>
      <c r="M175"/>
      <c r="N175"/>
      <c r="O175"/>
      <c r="P175"/>
      <c r="Q175"/>
    </row>
    <row r="176" spans="1:17">
      <c r="A176" s="137" t="s">
        <v>1617</v>
      </c>
      <c r="B176" s="137" t="s">
        <v>1461</v>
      </c>
      <c r="C176" s="137">
        <v>3010</v>
      </c>
      <c r="D176" s="137" t="s">
        <v>1372</v>
      </c>
      <c r="E176" s="137" t="s">
        <v>1366</v>
      </c>
      <c r="F176" s="137" t="s">
        <v>1440</v>
      </c>
      <c r="G176" s="139">
        <v>2383.81</v>
      </c>
      <c r="H176" s="137" t="s">
        <v>1370</v>
      </c>
      <c r="I176" s="138">
        <v>25265</v>
      </c>
      <c r="J176" s="137">
        <f t="shared" ca="1" si="2"/>
        <v>47</v>
      </c>
      <c r="L176"/>
      <c r="M176"/>
      <c r="N176"/>
      <c r="O176"/>
      <c r="P176"/>
      <c r="Q176"/>
    </row>
    <row r="177" spans="1:17">
      <c r="A177" s="137" t="s">
        <v>1616</v>
      </c>
      <c r="B177" s="137" t="s">
        <v>1378</v>
      </c>
      <c r="C177" s="137">
        <v>3626</v>
      </c>
      <c r="D177" s="137" t="s">
        <v>1377</v>
      </c>
      <c r="E177" s="137" t="s">
        <v>1376</v>
      </c>
      <c r="F177" s="137" t="s">
        <v>1485</v>
      </c>
      <c r="G177" s="139">
        <v>3388.3</v>
      </c>
      <c r="H177" s="137" t="s">
        <v>1364</v>
      </c>
      <c r="I177" s="138">
        <v>21050</v>
      </c>
      <c r="J177" s="137">
        <f t="shared" ca="1" si="2"/>
        <v>59</v>
      </c>
      <c r="L177"/>
      <c r="M177"/>
      <c r="N177"/>
      <c r="O177"/>
      <c r="P177"/>
      <c r="Q177"/>
    </row>
    <row r="178" spans="1:17">
      <c r="A178" s="137" t="s">
        <v>1615</v>
      </c>
      <c r="B178" s="137" t="s">
        <v>1614</v>
      </c>
      <c r="C178" s="137">
        <v>3037</v>
      </c>
      <c r="D178" s="137" t="s">
        <v>1548</v>
      </c>
      <c r="E178" s="137" t="s">
        <v>1366</v>
      </c>
      <c r="F178" s="137" t="s">
        <v>1380</v>
      </c>
      <c r="G178" s="139">
        <v>1733.09</v>
      </c>
      <c r="H178" s="137" t="s">
        <v>1364</v>
      </c>
      <c r="I178" s="138">
        <v>29860</v>
      </c>
      <c r="J178" s="137">
        <f t="shared" ca="1" si="2"/>
        <v>35</v>
      </c>
      <c r="L178"/>
      <c r="M178"/>
      <c r="N178"/>
      <c r="O178"/>
      <c r="P178"/>
      <c r="Q178"/>
    </row>
    <row r="179" spans="1:17">
      <c r="A179" s="137" t="s">
        <v>1613</v>
      </c>
      <c r="B179" s="137" t="s">
        <v>1612</v>
      </c>
      <c r="C179" s="137">
        <v>3844</v>
      </c>
      <c r="D179" s="137" t="s">
        <v>1367</v>
      </c>
      <c r="E179" s="137" t="s">
        <v>1366</v>
      </c>
      <c r="F179" s="137" t="s">
        <v>1433</v>
      </c>
      <c r="G179" s="139">
        <v>2716.75</v>
      </c>
      <c r="H179" s="137" t="s">
        <v>1364</v>
      </c>
      <c r="I179" s="138">
        <v>22984</v>
      </c>
      <c r="J179" s="137">
        <f t="shared" ca="1" si="2"/>
        <v>53</v>
      </c>
      <c r="L179"/>
      <c r="M179"/>
      <c r="N179"/>
      <c r="O179"/>
      <c r="P179"/>
      <c r="Q179"/>
    </row>
    <row r="180" spans="1:17">
      <c r="A180" s="137" t="s">
        <v>1611</v>
      </c>
      <c r="B180" s="137" t="s">
        <v>1610</v>
      </c>
      <c r="C180" s="137">
        <v>3063</v>
      </c>
      <c r="D180" s="137" t="s">
        <v>1377</v>
      </c>
      <c r="E180" s="137" t="s">
        <v>1376</v>
      </c>
      <c r="F180" s="137" t="s">
        <v>1609</v>
      </c>
      <c r="G180" s="139">
        <v>1759.71</v>
      </c>
      <c r="H180" s="137" t="s">
        <v>1364</v>
      </c>
      <c r="I180" s="138">
        <v>29754</v>
      </c>
      <c r="J180" s="137">
        <f t="shared" ca="1" si="2"/>
        <v>35</v>
      </c>
      <c r="L180"/>
      <c r="M180"/>
      <c r="N180"/>
      <c r="O180"/>
      <c r="P180"/>
      <c r="Q180"/>
    </row>
    <row r="181" spans="1:17">
      <c r="A181" s="137" t="s">
        <v>1608</v>
      </c>
      <c r="B181" s="137" t="s">
        <v>1607</v>
      </c>
      <c r="C181" s="137">
        <v>3135</v>
      </c>
      <c r="D181" s="137" t="s">
        <v>1386</v>
      </c>
      <c r="E181" s="137" t="s">
        <v>1376</v>
      </c>
      <c r="F181" s="137" t="s">
        <v>1389</v>
      </c>
      <c r="G181" s="139">
        <v>3383.31</v>
      </c>
      <c r="H181" s="137" t="s">
        <v>1370</v>
      </c>
      <c r="I181" s="138">
        <v>18037</v>
      </c>
      <c r="J181" s="137">
        <f t="shared" ca="1" si="2"/>
        <v>67</v>
      </c>
      <c r="L181"/>
      <c r="M181"/>
      <c r="N181"/>
      <c r="O181"/>
      <c r="P181"/>
      <c r="Q181"/>
    </row>
    <row r="182" spans="1:17">
      <c r="A182" s="137" t="s">
        <v>1606</v>
      </c>
      <c r="B182" s="137" t="s">
        <v>1597</v>
      </c>
      <c r="C182" s="137">
        <v>3123</v>
      </c>
      <c r="D182" s="137" t="s">
        <v>1548</v>
      </c>
      <c r="E182" s="137" t="s">
        <v>1366</v>
      </c>
      <c r="F182" s="137" t="s">
        <v>1405</v>
      </c>
      <c r="G182" s="139">
        <v>2319.9899999999998</v>
      </c>
      <c r="H182" s="137" t="s">
        <v>1364</v>
      </c>
      <c r="I182" s="138">
        <v>27774</v>
      </c>
      <c r="J182" s="137">
        <f t="shared" ca="1" si="2"/>
        <v>40</v>
      </c>
      <c r="L182"/>
      <c r="M182"/>
      <c r="N182"/>
      <c r="O182"/>
      <c r="P182"/>
      <c r="Q182"/>
    </row>
    <row r="183" spans="1:17">
      <c r="A183" s="137" t="s">
        <v>1605</v>
      </c>
      <c r="B183" s="137" t="s">
        <v>1604</v>
      </c>
      <c r="C183" s="137">
        <v>3206</v>
      </c>
      <c r="D183" s="137" t="s">
        <v>1367</v>
      </c>
      <c r="E183" s="137" t="s">
        <v>1366</v>
      </c>
      <c r="F183" s="137" t="s">
        <v>1482</v>
      </c>
      <c r="G183" s="139">
        <v>1444.29</v>
      </c>
      <c r="H183" s="137" t="s">
        <v>1370</v>
      </c>
      <c r="I183" s="138">
        <v>22009</v>
      </c>
      <c r="J183" s="137">
        <f t="shared" ca="1" si="2"/>
        <v>56</v>
      </c>
      <c r="L183"/>
      <c r="M183"/>
      <c r="N183"/>
      <c r="O183"/>
      <c r="P183"/>
      <c r="Q183"/>
    </row>
    <row r="184" spans="1:17">
      <c r="A184" s="137" t="s">
        <v>1602</v>
      </c>
      <c r="B184" s="137" t="s">
        <v>1603</v>
      </c>
      <c r="C184" s="137">
        <v>3131</v>
      </c>
      <c r="D184" s="137" t="s">
        <v>1372</v>
      </c>
      <c r="E184" s="137" t="s">
        <v>1366</v>
      </c>
      <c r="F184" s="137" t="s">
        <v>1480</v>
      </c>
      <c r="G184" s="139">
        <v>3072.81</v>
      </c>
      <c r="H184" s="137" t="s">
        <v>1364</v>
      </c>
      <c r="I184" s="138">
        <v>23133</v>
      </c>
      <c r="J184" s="137">
        <f t="shared" ca="1" si="2"/>
        <v>53</v>
      </c>
      <c r="L184"/>
      <c r="M184"/>
      <c r="N184"/>
      <c r="O184"/>
      <c r="P184"/>
      <c r="Q184"/>
    </row>
    <row r="185" spans="1:17">
      <c r="A185" s="137" t="s">
        <v>1602</v>
      </c>
      <c r="B185" s="137" t="s">
        <v>1373</v>
      </c>
      <c r="C185" s="137">
        <v>3986</v>
      </c>
      <c r="D185" s="137" t="s">
        <v>1372</v>
      </c>
      <c r="E185" s="137" t="s">
        <v>1366</v>
      </c>
      <c r="F185" s="137" t="s">
        <v>1365</v>
      </c>
      <c r="G185" s="139">
        <v>3063.77</v>
      </c>
      <c r="H185" s="137" t="s">
        <v>1370</v>
      </c>
      <c r="I185" s="138">
        <v>20641</v>
      </c>
      <c r="J185" s="137">
        <f t="shared" ca="1" si="2"/>
        <v>60</v>
      </c>
      <c r="L185"/>
      <c r="M185"/>
      <c r="N185"/>
      <c r="O185"/>
      <c r="P185"/>
      <c r="Q185"/>
    </row>
    <row r="186" spans="1:17">
      <c r="A186" s="137" t="s">
        <v>1601</v>
      </c>
      <c r="B186" s="137" t="s">
        <v>1600</v>
      </c>
      <c r="C186" s="137">
        <v>3626</v>
      </c>
      <c r="D186" s="137" t="s">
        <v>1386</v>
      </c>
      <c r="E186" s="137" t="s">
        <v>1376</v>
      </c>
      <c r="F186" s="137" t="s">
        <v>1559</v>
      </c>
      <c r="G186" s="139">
        <v>3297.49</v>
      </c>
      <c r="H186" s="137" t="s">
        <v>1370</v>
      </c>
      <c r="I186" s="138">
        <v>21755</v>
      </c>
      <c r="J186" s="137">
        <f t="shared" ca="1" si="2"/>
        <v>57</v>
      </c>
      <c r="L186"/>
      <c r="M186"/>
      <c r="N186"/>
      <c r="O186"/>
      <c r="P186"/>
      <c r="Q186"/>
    </row>
    <row r="187" spans="1:17">
      <c r="A187" s="137" t="s">
        <v>1599</v>
      </c>
      <c r="B187" s="137" t="s">
        <v>1489</v>
      </c>
      <c r="C187" s="137">
        <v>3086</v>
      </c>
      <c r="D187" s="137" t="s">
        <v>1372</v>
      </c>
      <c r="E187" s="137" t="s">
        <v>1366</v>
      </c>
      <c r="F187" s="137" t="s">
        <v>1522</v>
      </c>
      <c r="G187" s="139">
        <v>1362.92</v>
      </c>
      <c r="H187" s="137" t="s">
        <v>1364</v>
      </c>
      <c r="I187" s="138">
        <v>21761</v>
      </c>
      <c r="J187" s="137">
        <f t="shared" ca="1" si="2"/>
        <v>57</v>
      </c>
      <c r="L187"/>
      <c r="M187"/>
      <c r="N187"/>
      <c r="O187"/>
      <c r="P187"/>
      <c r="Q187"/>
    </row>
    <row r="188" spans="1:17">
      <c r="A188" s="137" t="s">
        <v>1598</v>
      </c>
      <c r="B188" s="137" t="s">
        <v>1597</v>
      </c>
      <c r="C188" s="137">
        <v>3591</v>
      </c>
      <c r="D188" s="137" t="s">
        <v>1548</v>
      </c>
      <c r="E188" s="137" t="s">
        <v>1366</v>
      </c>
      <c r="F188" s="137" t="s">
        <v>1596</v>
      </c>
      <c r="G188" s="139">
        <v>2207.2199999999998</v>
      </c>
      <c r="H188" s="137" t="s">
        <v>1364</v>
      </c>
      <c r="I188" s="138">
        <v>26943</v>
      </c>
      <c r="J188" s="137">
        <f t="shared" ca="1" si="2"/>
        <v>43</v>
      </c>
      <c r="L188"/>
      <c r="M188"/>
      <c r="N188"/>
      <c r="O188"/>
      <c r="P188"/>
      <c r="Q188"/>
    </row>
    <row r="189" spans="1:17">
      <c r="A189" s="137" t="s">
        <v>1595</v>
      </c>
      <c r="B189" s="137" t="s">
        <v>1594</v>
      </c>
      <c r="C189" s="137">
        <v>3596</v>
      </c>
      <c r="D189" s="137" t="s">
        <v>1593</v>
      </c>
      <c r="E189" s="137" t="s">
        <v>1366</v>
      </c>
      <c r="F189" s="137" t="s">
        <v>1539</v>
      </c>
      <c r="G189" s="139">
        <v>2943.86</v>
      </c>
      <c r="H189" s="137" t="s">
        <v>1370</v>
      </c>
      <c r="I189" s="138">
        <v>25960</v>
      </c>
      <c r="J189" s="137">
        <f t="shared" ca="1" si="2"/>
        <v>45</v>
      </c>
      <c r="L189"/>
      <c r="M189"/>
      <c r="N189"/>
      <c r="O189"/>
      <c r="P189"/>
      <c r="Q189"/>
    </row>
    <row r="190" spans="1:17">
      <c r="A190" s="137" t="s">
        <v>1328</v>
      </c>
      <c r="B190" s="137" t="s">
        <v>1542</v>
      </c>
      <c r="C190" s="137">
        <v>3638</v>
      </c>
      <c r="D190" s="137" t="s">
        <v>1548</v>
      </c>
      <c r="E190" s="137" t="s">
        <v>1366</v>
      </c>
      <c r="F190" s="137" t="s">
        <v>1371</v>
      </c>
      <c r="G190" s="139">
        <v>1063.32</v>
      </c>
      <c r="H190" s="137" t="s">
        <v>1364</v>
      </c>
      <c r="I190" s="138">
        <v>30552</v>
      </c>
      <c r="J190" s="137">
        <f t="shared" ca="1" si="2"/>
        <v>33</v>
      </c>
      <c r="L190"/>
      <c r="M190"/>
      <c r="N190"/>
      <c r="O190"/>
      <c r="P190"/>
      <c r="Q190"/>
    </row>
    <row r="191" spans="1:17">
      <c r="A191" s="137" t="s">
        <v>1328</v>
      </c>
      <c r="B191" s="137" t="s">
        <v>1592</v>
      </c>
      <c r="C191" s="137">
        <v>3913</v>
      </c>
      <c r="D191" s="137" t="s">
        <v>1367</v>
      </c>
      <c r="E191" s="137" t="s">
        <v>1366</v>
      </c>
      <c r="F191" s="137" t="s">
        <v>1591</v>
      </c>
      <c r="G191" s="139">
        <v>1241.49</v>
      </c>
      <c r="H191" s="137" t="s">
        <v>1370</v>
      </c>
      <c r="I191" s="138">
        <v>20368</v>
      </c>
      <c r="J191" s="137">
        <f t="shared" ca="1" si="2"/>
        <v>61</v>
      </c>
      <c r="L191"/>
      <c r="M191"/>
      <c r="N191"/>
      <c r="O191"/>
      <c r="P191"/>
      <c r="Q191"/>
    </row>
    <row r="192" spans="1:17">
      <c r="A192" s="137" t="s">
        <v>1328</v>
      </c>
      <c r="B192" s="137" t="s">
        <v>1590</v>
      </c>
      <c r="C192" s="137">
        <v>3120</v>
      </c>
      <c r="D192" s="137" t="s">
        <v>1367</v>
      </c>
      <c r="E192" s="137" t="s">
        <v>1366</v>
      </c>
      <c r="F192" s="137" t="s">
        <v>1589</v>
      </c>
      <c r="G192" s="139">
        <v>2436.5100000000002</v>
      </c>
      <c r="H192" s="137" t="s">
        <v>1364</v>
      </c>
      <c r="I192" s="138">
        <v>18472</v>
      </c>
      <c r="J192" s="137">
        <f t="shared" ca="1" si="2"/>
        <v>66</v>
      </c>
      <c r="L192"/>
      <c r="M192"/>
      <c r="N192"/>
      <c r="O192"/>
      <c r="P192"/>
      <c r="Q192"/>
    </row>
    <row r="193" spans="1:17">
      <c r="A193" s="137" t="s">
        <v>1328</v>
      </c>
      <c r="B193" s="137" t="s">
        <v>275</v>
      </c>
      <c r="C193" s="137">
        <v>3943</v>
      </c>
      <c r="D193" s="137" t="s">
        <v>1447</v>
      </c>
      <c r="E193" s="137" t="s">
        <v>1366</v>
      </c>
      <c r="F193" s="137" t="s">
        <v>1588</v>
      </c>
      <c r="G193" s="139">
        <v>2382.7399999999998</v>
      </c>
      <c r="H193" s="137" t="s">
        <v>1370</v>
      </c>
      <c r="I193" s="138">
        <v>15505</v>
      </c>
      <c r="J193" s="137">
        <f t="shared" ca="1" si="2"/>
        <v>74</v>
      </c>
      <c r="L193"/>
      <c r="M193"/>
      <c r="N193"/>
      <c r="O193"/>
      <c r="P193"/>
      <c r="Q193"/>
    </row>
    <row r="194" spans="1:17">
      <c r="A194" s="137" t="s">
        <v>1587</v>
      </c>
      <c r="B194" s="137" t="s">
        <v>1586</v>
      </c>
      <c r="C194" s="137">
        <v>3611</v>
      </c>
      <c r="D194" s="137" t="s">
        <v>1437</v>
      </c>
      <c r="E194" s="137" t="s">
        <v>1333</v>
      </c>
      <c r="F194" s="137" t="s">
        <v>1413</v>
      </c>
      <c r="G194" s="139">
        <v>3084.39</v>
      </c>
      <c r="H194" s="137" t="s">
        <v>1370</v>
      </c>
      <c r="I194" s="138">
        <v>26281</v>
      </c>
      <c r="J194" s="137">
        <f t="shared" ca="1" si="2"/>
        <v>44</v>
      </c>
      <c r="L194"/>
      <c r="M194"/>
      <c r="N194"/>
      <c r="O194"/>
      <c r="P194"/>
      <c r="Q194"/>
    </row>
    <row r="195" spans="1:17">
      <c r="A195" s="137" t="s">
        <v>1585</v>
      </c>
      <c r="B195" s="137" t="s">
        <v>1584</v>
      </c>
      <c r="C195" s="137">
        <v>3117</v>
      </c>
      <c r="D195" s="137" t="s">
        <v>1447</v>
      </c>
      <c r="E195" s="137" t="s">
        <v>1366</v>
      </c>
      <c r="F195" s="137" t="s">
        <v>1413</v>
      </c>
      <c r="G195" s="139">
        <v>3701.96</v>
      </c>
      <c r="H195" s="137" t="s">
        <v>1370</v>
      </c>
      <c r="I195" s="138">
        <v>17460</v>
      </c>
      <c r="J195" s="137">
        <f t="shared" ref="J195:J258" ca="1" si="3">DATEDIF(I195,TODAY(),"y")</f>
        <v>69</v>
      </c>
      <c r="L195"/>
      <c r="M195"/>
      <c r="N195"/>
      <c r="O195"/>
      <c r="P195"/>
      <c r="Q195"/>
    </row>
    <row r="196" spans="1:17">
      <c r="A196" s="137" t="s">
        <v>1583</v>
      </c>
      <c r="B196" s="137" t="s">
        <v>275</v>
      </c>
      <c r="C196" s="137">
        <v>3057</v>
      </c>
      <c r="D196" s="137" t="s">
        <v>1447</v>
      </c>
      <c r="E196" s="137" t="s">
        <v>1366</v>
      </c>
      <c r="F196" s="137" t="s">
        <v>1582</v>
      </c>
      <c r="G196" s="139">
        <v>1124.03</v>
      </c>
      <c r="H196" s="137" t="s">
        <v>1370</v>
      </c>
      <c r="I196" s="138">
        <v>19687</v>
      </c>
      <c r="J196" s="137">
        <f t="shared" ca="1" si="3"/>
        <v>62</v>
      </c>
      <c r="L196"/>
      <c r="M196"/>
      <c r="N196"/>
      <c r="O196"/>
      <c r="P196"/>
      <c r="Q196"/>
    </row>
    <row r="197" spans="1:17">
      <c r="A197" s="137" t="s">
        <v>1581</v>
      </c>
      <c r="B197" s="137" t="s">
        <v>1580</v>
      </c>
      <c r="C197" s="137">
        <v>3154</v>
      </c>
      <c r="D197" s="137" t="s">
        <v>1367</v>
      </c>
      <c r="E197" s="137" t="s">
        <v>1366</v>
      </c>
      <c r="F197" s="137" t="s">
        <v>1544</v>
      </c>
      <c r="G197" s="139">
        <v>1407.03</v>
      </c>
      <c r="H197" s="137" t="s">
        <v>1364</v>
      </c>
      <c r="I197" s="138">
        <v>21192</v>
      </c>
      <c r="J197" s="137">
        <f t="shared" ca="1" si="3"/>
        <v>58</v>
      </c>
      <c r="L197"/>
      <c r="M197"/>
      <c r="N197"/>
      <c r="O197"/>
      <c r="P197"/>
      <c r="Q197"/>
    </row>
    <row r="198" spans="1:17">
      <c r="A198" s="137" t="s">
        <v>1578</v>
      </c>
      <c r="B198" s="137" t="s">
        <v>1474</v>
      </c>
      <c r="C198" s="137">
        <v>3148</v>
      </c>
      <c r="D198" s="137" t="s">
        <v>1423</v>
      </c>
      <c r="E198" s="137" t="s">
        <v>1376</v>
      </c>
      <c r="F198" s="137" t="s">
        <v>1579</v>
      </c>
      <c r="G198" s="139">
        <v>1039.52</v>
      </c>
      <c r="H198" s="137" t="s">
        <v>1370</v>
      </c>
      <c r="I198" s="138">
        <v>20681</v>
      </c>
      <c r="J198" s="137">
        <f t="shared" ca="1" si="3"/>
        <v>60</v>
      </c>
      <c r="L198"/>
      <c r="M198"/>
      <c r="N198"/>
      <c r="O198"/>
      <c r="P198"/>
      <c r="Q198"/>
    </row>
    <row r="199" spans="1:17">
      <c r="A199" s="137" t="s">
        <v>1578</v>
      </c>
      <c r="B199" s="137" t="s">
        <v>1577</v>
      </c>
      <c r="C199" s="137">
        <v>3110</v>
      </c>
      <c r="D199" s="137" t="s">
        <v>1372</v>
      </c>
      <c r="E199" s="137" t="s">
        <v>1366</v>
      </c>
      <c r="F199" s="137" t="s">
        <v>1365</v>
      </c>
      <c r="G199" s="139">
        <v>3733.85</v>
      </c>
      <c r="H199" s="137" t="s">
        <v>1364</v>
      </c>
      <c r="I199" s="138">
        <v>18377</v>
      </c>
      <c r="J199" s="137">
        <f t="shared" ca="1" si="3"/>
        <v>66</v>
      </c>
      <c r="L199"/>
      <c r="M199"/>
      <c r="N199"/>
      <c r="O199"/>
      <c r="P199"/>
      <c r="Q199"/>
    </row>
    <row r="200" spans="1:17">
      <c r="A200" s="137" t="s">
        <v>1576</v>
      </c>
      <c r="B200" s="137" t="s">
        <v>1450</v>
      </c>
      <c r="C200" s="137">
        <v>3588</v>
      </c>
      <c r="D200" s="137" t="s">
        <v>1381</v>
      </c>
      <c r="E200" s="137" t="s">
        <v>1376</v>
      </c>
      <c r="F200" s="137" t="s">
        <v>1575</v>
      </c>
      <c r="G200" s="139">
        <v>2748.01</v>
      </c>
      <c r="H200" s="137" t="s">
        <v>1364</v>
      </c>
      <c r="I200" s="138">
        <v>24980</v>
      </c>
      <c r="J200" s="137">
        <f t="shared" ca="1" si="3"/>
        <v>48</v>
      </c>
      <c r="L200"/>
      <c r="M200"/>
      <c r="N200"/>
      <c r="O200"/>
      <c r="P200"/>
      <c r="Q200"/>
    </row>
    <row r="201" spans="1:17">
      <c r="A201" s="137" t="s">
        <v>1574</v>
      </c>
      <c r="B201" s="137" t="s">
        <v>1573</v>
      </c>
      <c r="C201" s="137">
        <v>3618</v>
      </c>
      <c r="D201" s="137" t="s">
        <v>1377</v>
      </c>
      <c r="E201" s="137" t="s">
        <v>1376</v>
      </c>
      <c r="F201" s="137" t="s">
        <v>1422</v>
      </c>
      <c r="G201" s="139">
        <v>2355</v>
      </c>
      <c r="H201" s="137" t="s">
        <v>1364</v>
      </c>
      <c r="I201" s="138">
        <v>22301</v>
      </c>
      <c r="J201" s="137">
        <f t="shared" ca="1" si="3"/>
        <v>55</v>
      </c>
      <c r="L201"/>
      <c r="M201"/>
      <c r="N201"/>
      <c r="O201"/>
      <c r="P201"/>
      <c r="Q201"/>
    </row>
    <row r="202" spans="1:17">
      <c r="A202" s="137" t="s">
        <v>1572</v>
      </c>
      <c r="B202" s="137" t="s">
        <v>1571</v>
      </c>
      <c r="C202" s="137">
        <v>3150</v>
      </c>
      <c r="D202" s="137" t="s">
        <v>1367</v>
      </c>
      <c r="E202" s="137" t="s">
        <v>1366</v>
      </c>
      <c r="F202" s="137" t="s">
        <v>1570</v>
      </c>
      <c r="G202" s="139">
        <v>2113.58</v>
      </c>
      <c r="H202" s="137" t="s">
        <v>1364</v>
      </c>
      <c r="I202" s="138">
        <v>22603</v>
      </c>
      <c r="J202" s="137">
        <f t="shared" ca="1" si="3"/>
        <v>54</v>
      </c>
      <c r="L202"/>
      <c r="M202"/>
      <c r="N202"/>
      <c r="O202"/>
      <c r="P202"/>
      <c r="Q202"/>
    </row>
    <row r="203" spans="1:17">
      <c r="A203" s="137" t="s">
        <v>1569</v>
      </c>
      <c r="B203" s="137" t="s">
        <v>1568</v>
      </c>
      <c r="C203" s="137">
        <v>3584</v>
      </c>
      <c r="D203" s="137" t="s">
        <v>1548</v>
      </c>
      <c r="E203" s="137" t="s">
        <v>1366</v>
      </c>
      <c r="F203" s="137" t="s">
        <v>1567</v>
      </c>
      <c r="G203" s="139">
        <v>2273.6</v>
      </c>
      <c r="H203" s="137" t="s">
        <v>1364</v>
      </c>
      <c r="I203" s="138">
        <v>20652</v>
      </c>
      <c r="J203" s="137">
        <f t="shared" ca="1" si="3"/>
        <v>60</v>
      </c>
      <c r="L203"/>
      <c r="M203"/>
      <c r="N203"/>
      <c r="O203"/>
      <c r="P203"/>
      <c r="Q203"/>
    </row>
    <row r="204" spans="1:17">
      <c r="A204" s="137" t="s">
        <v>1566</v>
      </c>
      <c r="B204" s="137" t="s">
        <v>1565</v>
      </c>
      <c r="C204" s="137">
        <v>3644</v>
      </c>
      <c r="D204" s="137" t="s">
        <v>1372</v>
      </c>
      <c r="E204" s="137" t="s">
        <v>1366</v>
      </c>
      <c r="F204" s="137" t="s">
        <v>1454</v>
      </c>
      <c r="G204" s="139">
        <v>1552.96</v>
      </c>
      <c r="H204" s="137" t="s">
        <v>1370</v>
      </c>
      <c r="I204" s="138">
        <v>15318</v>
      </c>
      <c r="J204" s="137">
        <f t="shared" ca="1" si="3"/>
        <v>74</v>
      </c>
      <c r="L204"/>
      <c r="M204"/>
      <c r="N204"/>
      <c r="O204"/>
      <c r="P204"/>
      <c r="Q204"/>
    </row>
    <row r="205" spans="1:17">
      <c r="A205" s="137" t="s">
        <v>1564</v>
      </c>
      <c r="B205" s="137" t="s">
        <v>1527</v>
      </c>
      <c r="C205" s="137">
        <v>3032</v>
      </c>
      <c r="D205" s="137" t="s">
        <v>1367</v>
      </c>
      <c r="E205" s="137" t="s">
        <v>1366</v>
      </c>
      <c r="F205" s="137" t="s">
        <v>1405</v>
      </c>
      <c r="G205" s="139">
        <v>1887.96</v>
      </c>
      <c r="H205" s="137" t="s">
        <v>1370</v>
      </c>
      <c r="I205" s="138">
        <v>31515</v>
      </c>
      <c r="J205" s="137">
        <f t="shared" ca="1" si="3"/>
        <v>30</v>
      </c>
      <c r="L205"/>
      <c r="M205"/>
      <c r="N205"/>
      <c r="O205"/>
      <c r="P205"/>
      <c r="Q205"/>
    </row>
    <row r="206" spans="1:17">
      <c r="A206" s="137" t="s">
        <v>1563</v>
      </c>
      <c r="B206" s="137" t="s">
        <v>1562</v>
      </c>
      <c r="C206" s="137">
        <v>3723</v>
      </c>
      <c r="D206" s="137" t="s">
        <v>1386</v>
      </c>
      <c r="E206" s="137" t="s">
        <v>1376</v>
      </c>
      <c r="F206" s="137" t="s">
        <v>1494</v>
      </c>
      <c r="G206" s="139">
        <v>1623.44</v>
      </c>
      <c r="H206" s="137" t="s">
        <v>1370</v>
      </c>
      <c r="I206" s="138">
        <v>22129</v>
      </c>
      <c r="J206" s="137">
        <f t="shared" ca="1" si="3"/>
        <v>56</v>
      </c>
      <c r="L206"/>
      <c r="M206"/>
      <c r="N206"/>
      <c r="O206"/>
      <c r="P206"/>
      <c r="Q206"/>
    </row>
    <row r="207" spans="1:17">
      <c r="A207" s="137" t="s">
        <v>1561</v>
      </c>
      <c r="B207" s="137" t="s">
        <v>1560</v>
      </c>
      <c r="C207" s="137">
        <v>3067</v>
      </c>
      <c r="D207" s="137" t="s">
        <v>1386</v>
      </c>
      <c r="E207" s="137" t="s">
        <v>1376</v>
      </c>
      <c r="F207" s="137" t="s">
        <v>1559</v>
      </c>
      <c r="G207" s="139">
        <v>3385.24</v>
      </c>
      <c r="H207" s="137" t="s">
        <v>1370</v>
      </c>
      <c r="I207" s="138">
        <v>21282</v>
      </c>
      <c r="J207" s="137">
        <f t="shared" ca="1" si="3"/>
        <v>58</v>
      </c>
      <c r="L207"/>
      <c r="M207"/>
      <c r="N207"/>
      <c r="O207"/>
      <c r="P207"/>
      <c r="Q207"/>
    </row>
    <row r="208" spans="1:17">
      <c r="A208" s="137" t="s">
        <v>1558</v>
      </c>
      <c r="B208" s="137" t="s">
        <v>1489</v>
      </c>
      <c r="C208" s="137">
        <v>3764</v>
      </c>
      <c r="D208" s="137" t="s">
        <v>1372</v>
      </c>
      <c r="E208" s="137" t="s">
        <v>1366</v>
      </c>
      <c r="F208" s="137" t="s">
        <v>1400</v>
      </c>
      <c r="G208" s="139">
        <v>3639.67</v>
      </c>
      <c r="H208" s="137" t="s">
        <v>1364</v>
      </c>
      <c r="I208" s="138">
        <v>21652</v>
      </c>
      <c r="J208" s="137">
        <f t="shared" ca="1" si="3"/>
        <v>57</v>
      </c>
      <c r="L208"/>
      <c r="M208"/>
      <c r="N208"/>
      <c r="O208"/>
      <c r="P208"/>
      <c r="Q208"/>
    </row>
    <row r="209" spans="1:17">
      <c r="A209" s="137" t="s">
        <v>1557</v>
      </c>
      <c r="B209" s="137" t="s">
        <v>1556</v>
      </c>
      <c r="C209" s="137">
        <v>3881</v>
      </c>
      <c r="D209" s="137" t="s">
        <v>1372</v>
      </c>
      <c r="E209" s="137" t="s">
        <v>1366</v>
      </c>
      <c r="F209" s="137" t="s">
        <v>1555</v>
      </c>
      <c r="G209" s="139">
        <v>1091.3699999999999</v>
      </c>
      <c r="H209" s="137" t="s">
        <v>1364</v>
      </c>
      <c r="I209" s="138">
        <v>27766</v>
      </c>
      <c r="J209" s="137">
        <f t="shared" ca="1" si="3"/>
        <v>40</v>
      </c>
      <c r="L209"/>
      <c r="M209"/>
      <c r="N209"/>
      <c r="O209"/>
      <c r="P209"/>
      <c r="Q209"/>
    </row>
    <row r="210" spans="1:17">
      <c r="A210" s="137" t="s">
        <v>1554</v>
      </c>
      <c r="B210" s="137" t="s">
        <v>160</v>
      </c>
      <c r="C210" s="137">
        <v>3670</v>
      </c>
      <c r="D210" s="137" t="s">
        <v>1381</v>
      </c>
      <c r="E210" s="137" t="s">
        <v>1376</v>
      </c>
      <c r="F210" s="137" t="s">
        <v>1389</v>
      </c>
      <c r="G210" s="139">
        <v>3389.77</v>
      </c>
      <c r="H210" s="137" t="s">
        <v>1364</v>
      </c>
      <c r="I210" s="138">
        <v>25281</v>
      </c>
      <c r="J210" s="137">
        <f t="shared" ca="1" si="3"/>
        <v>47</v>
      </c>
      <c r="L210"/>
      <c r="M210"/>
      <c r="N210"/>
      <c r="O210"/>
      <c r="P210"/>
      <c r="Q210"/>
    </row>
    <row r="211" spans="1:17">
      <c r="A211" s="137" t="s">
        <v>1553</v>
      </c>
      <c r="B211" s="137" t="s">
        <v>1448</v>
      </c>
      <c r="C211" s="137">
        <v>3073</v>
      </c>
      <c r="D211" s="137" t="s">
        <v>1372</v>
      </c>
      <c r="E211" s="137" t="s">
        <v>1366</v>
      </c>
      <c r="F211" s="137" t="s">
        <v>1433</v>
      </c>
      <c r="G211" s="139">
        <v>2686.2</v>
      </c>
      <c r="H211" s="137" t="s">
        <v>1370</v>
      </c>
      <c r="I211" s="138">
        <v>23411</v>
      </c>
      <c r="J211" s="137">
        <f t="shared" ca="1" si="3"/>
        <v>52</v>
      </c>
      <c r="L211"/>
      <c r="M211"/>
      <c r="N211"/>
      <c r="O211"/>
      <c r="P211"/>
      <c r="Q211"/>
    </row>
    <row r="212" spans="1:17">
      <c r="A212" s="137" t="s">
        <v>1552</v>
      </c>
      <c r="B212" s="137" t="s">
        <v>1401</v>
      </c>
      <c r="C212" s="137">
        <v>3630</v>
      </c>
      <c r="D212" s="137" t="s">
        <v>1367</v>
      </c>
      <c r="E212" s="137" t="s">
        <v>1366</v>
      </c>
      <c r="F212" s="137" t="s">
        <v>1551</v>
      </c>
      <c r="G212" s="139">
        <v>2239.52</v>
      </c>
      <c r="H212" s="137" t="s">
        <v>1364</v>
      </c>
      <c r="I212" s="138">
        <v>21463</v>
      </c>
      <c r="J212" s="137">
        <f t="shared" ca="1" si="3"/>
        <v>58</v>
      </c>
      <c r="L212"/>
      <c r="M212"/>
      <c r="N212"/>
      <c r="O212"/>
      <c r="P212"/>
      <c r="Q212"/>
    </row>
    <row r="213" spans="1:17">
      <c r="A213" s="137" t="s">
        <v>1550</v>
      </c>
      <c r="B213" s="137" t="s">
        <v>1549</v>
      </c>
      <c r="C213" s="137">
        <v>3413</v>
      </c>
      <c r="D213" s="137" t="s">
        <v>1548</v>
      </c>
      <c r="E213" s="137" t="s">
        <v>1366</v>
      </c>
      <c r="F213" s="137" t="s">
        <v>1365</v>
      </c>
      <c r="G213" s="139">
        <v>2842.18</v>
      </c>
      <c r="H213" s="137" t="s">
        <v>1370</v>
      </c>
      <c r="I213" s="138">
        <v>23162</v>
      </c>
      <c r="J213" s="137">
        <f t="shared" ca="1" si="3"/>
        <v>53</v>
      </c>
      <c r="L213"/>
      <c r="M213"/>
      <c r="N213"/>
      <c r="O213"/>
      <c r="P213"/>
      <c r="Q213"/>
    </row>
    <row r="214" spans="1:17">
      <c r="A214" s="137" t="s">
        <v>1547</v>
      </c>
      <c r="B214" s="137" t="s">
        <v>1467</v>
      </c>
      <c r="C214" s="137">
        <v>3420</v>
      </c>
      <c r="D214" s="137" t="s">
        <v>1377</v>
      </c>
      <c r="E214" s="137" t="s">
        <v>1376</v>
      </c>
      <c r="F214" s="137" t="s">
        <v>1365</v>
      </c>
      <c r="G214" s="139">
        <v>3544.65</v>
      </c>
      <c r="H214" s="137" t="s">
        <v>1364</v>
      </c>
      <c r="I214" s="138">
        <v>20953</v>
      </c>
      <c r="J214" s="137">
        <f t="shared" ca="1" si="3"/>
        <v>59</v>
      </c>
      <c r="L214"/>
      <c r="M214"/>
      <c r="N214"/>
      <c r="O214"/>
      <c r="P214"/>
      <c r="Q214"/>
    </row>
    <row r="215" spans="1:17">
      <c r="A215" s="137" t="s">
        <v>1546</v>
      </c>
      <c r="B215" s="137" t="s">
        <v>1545</v>
      </c>
      <c r="C215" s="137">
        <v>3128</v>
      </c>
      <c r="D215" s="137" t="s">
        <v>1367</v>
      </c>
      <c r="E215" s="137" t="s">
        <v>1366</v>
      </c>
      <c r="F215" s="137" t="s">
        <v>1544</v>
      </c>
      <c r="G215" s="139">
        <v>1235.1500000000001</v>
      </c>
      <c r="H215" s="137" t="s">
        <v>1364</v>
      </c>
      <c r="I215" s="138">
        <v>27079</v>
      </c>
      <c r="J215" s="137">
        <f t="shared" ca="1" si="3"/>
        <v>42</v>
      </c>
      <c r="L215"/>
      <c r="M215"/>
      <c r="N215"/>
      <c r="O215"/>
      <c r="P215"/>
      <c r="Q215"/>
    </row>
    <row r="216" spans="1:17">
      <c r="A216" s="137" t="s">
        <v>1543</v>
      </c>
      <c r="B216" s="137" t="s">
        <v>1542</v>
      </c>
      <c r="C216" s="137">
        <v>3142</v>
      </c>
      <c r="D216" s="137" t="s">
        <v>1367</v>
      </c>
      <c r="E216" s="137" t="s">
        <v>1366</v>
      </c>
      <c r="F216" s="137" t="s">
        <v>1410</v>
      </c>
      <c r="G216" s="139">
        <v>1694.55</v>
      </c>
      <c r="H216" s="137" t="s">
        <v>1364</v>
      </c>
      <c r="I216" s="138">
        <v>16621</v>
      </c>
      <c r="J216" s="137">
        <f t="shared" ca="1" si="3"/>
        <v>71</v>
      </c>
      <c r="L216"/>
      <c r="M216"/>
      <c r="N216"/>
      <c r="O216"/>
      <c r="P216"/>
      <c r="Q216"/>
    </row>
    <row r="217" spans="1:17">
      <c r="A217" s="137" t="s">
        <v>1541</v>
      </c>
      <c r="B217" s="137" t="s">
        <v>1540</v>
      </c>
      <c r="C217" s="137">
        <v>3552</v>
      </c>
      <c r="D217" s="137" t="s">
        <v>1372</v>
      </c>
      <c r="E217" s="137" t="s">
        <v>1366</v>
      </c>
      <c r="F217" s="137" t="s">
        <v>1539</v>
      </c>
      <c r="G217" s="139">
        <v>2766.9</v>
      </c>
      <c r="H217" s="137" t="s">
        <v>1370</v>
      </c>
      <c r="I217" s="138">
        <v>28839</v>
      </c>
      <c r="J217" s="137">
        <f t="shared" ca="1" si="3"/>
        <v>37</v>
      </c>
      <c r="L217"/>
      <c r="M217"/>
      <c r="N217"/>
      <c r="O217"/>
      <c r="P217"/>
      <c r="Q217"/>
    </row>
    <row r="218" spans="1:17">
      <c r="A218" s="137" t="s">
        <v>1538</v>
      </c>
      <c r="B218" s="137" t="s">
        <v>1537</v>
      </c>
      <c r="C218" s="137">
        <v>3409</v>
      </c>
      <c r="D218" s="137" t="s">
        <v>1390</v>
      </c>
      <c r="E218" s="137" t="s">
        <v>1376</v>
      </c>
      <c r="F218" s="137" t="s">
        <v>1536</v>
      </c>
      <c r="G218" s="139">
        <v>2088.94</v>
      </c>
      <c r="H218" s="137" t="s">
        <v>1364</v>
      </c>
      <c r="I218" s="138">
        <v>29252</v>
      </c>
      <c r="J218" s="137">
        <f t="shared" ca="1" si="3"/>
        <v>36</v>
      </c>
      <c r="L218"/>
      <c r="M218"/>
      <c r="N218"/>
      <c r="O218"/>
      <c r="P218"/>
      <c r="Q218"/>
    </row>
    <row r="219" spans="1:17">
      <c r="A219" s="137" t="s">
        <v>1535</v>
      </c>
      <c r="B219" s="137" t="s">
        <v>1489</v>
      </c>
      <c r="C219" s="137">
        <v>3733</v>
      </c>
      <c r="D219" s="137" t="s">
        <v>1372</v>
      </c>
      <c r="E219" s="137" t="s">
        <v>1366</v>
      </c>
      <c r="F219" s="137" t="s">
        <v>1504</v>
      </c>
      <c r="G219" s="139">
        <v>1929.18</v>
      </c>
      <c r="H219" s="137" t="s">
        <v>1364</v>
      </c>
      <c r="I219" s="138">
        <v>20149</v>
      </c>
      <c r="J219" s="137">
        <f t="shared" ca="1" si="3"/>
        <v>61</v>
      </c>
      <c r="L219"/>
      <c r="M219"/>
      <c r="N219"/>
      <c r="O219"/>
      <c r="P219"/>
      <c r="Q219"/>
    </row>
    <row r="220" spans="1:17">
      <c r="A220" s="137" t="s">
        <v>1534</v>
      </c>
      <c r="B220" s="137" t="s">
        <v>1533</v>
      </c>
      <c r="C220" s="137">
        <v>3765</v>
      </c>
      <c r="D220" s="137" t="s">
        <v>1390</v>
      </c>
      <c r="E220" s="137" t="s">
        <v>1376</v>
      </c>
      <c r="F220" s="137" t="s">
        <v>1454</v>
      </c>
      <c r="G220" s="139">
        <v>1567.75</v>
      </c>
      <c r="H220" s="137" t="s">
        <v>1364</v>
      </c>
      <c r="I220" s="138">
        <v>23098</v>
      </c>
      <c r="J220" s="137">
        <f t="shared" ca="1" si="3"/>
        <v>53</v>
      </c>
      <c r="L220"/>
      <c r="M220"/>
      <c r="N220"/>
      <c r="O220"/>
      <c r="P220"/>
      <c r="Q220"/>
    </row>
    <row r="221" spans="1:17">
      <c r="A221" s="137" t="s">
        <v>1532</v>
      </c>
      <c r="B221" s="137" t="s">
        <v>1531</v>
      </c>
      <c r="C221" s="137">
        <v>3139</v>
      </c>
      <c r="D221" s="137" t="s">
        <v>1367</v>
      </c>
      <c r="E221" s="137" t="s">
        <v>1366</v>
      </c>
      <c r="F221" s="137" t="s">
        <v>1398</v>
      </c>
      <c r="G221" s="139">
        <v>2310.34</v>
      </c>
      <c r="H221" s="137" t="s">
        <v>1370</v>
      </c>
      <c r="I221" s="138">
        <v>19262</v>
      </c>
      <c r="J221" s="137">
        <f t="shared" ca="1" si="3"/>
        <v>64</v>
      </c>
      <c r="L221"/>
      <c r="M221"/>
      <c r="N221"/>
      <c r="O221"/>
      <c r="P221"/>
      <c r="Q221"/>
    </row>
    <row r="222" spans="1:17">
      <c r="A222" s="137" t="s">
        <v>1530</v>
      </c>
      <c r="B222" s="137" t="s">
        <v>1529</v>
      </c>
      <c r="C222" s="137">
        <v>3015</v>
      </c>
      <c r="D222" s="137" t="s">
        <v>1447</v>
      </c>
      <c r="E222" s="137" t="s">
        <v>1366</v>
      </c>
      <c r="F222" s="137" t="s">
        <v>1365</v>
      </c>
      <c r="G222" s="139">
        <v>2951.23</v>
      </c>
      <c r="H222" s="137" t="s">
        <v>1370</v>
      </c>
      <c r="I222" s="138">
        <v>22288</v>
      </c>
      <c r="J222" s="137">
        <f t="shared" ca="1" si="3"/>
        <v>55</v>
      </c>
      <c r="L222"/>
      <c r="M222"/>
      <c r="N222"/>
      <c r="O222"/>
      <c r="P222"/>
      <c r="Q222"/>
    </row>
    <row r="223" spans="1:17">
      <c r="A223" s="137" t="s">
        <v>1528</v>
      </c>
      <c r="B223" s="137" t="s">
        <v>1527</v>
      </c>
      <c r="C223" s="137">
        <v>3103</v>
      </c>
      <c r="D223" s="137" t="s">
        <v>1367</v>
      </c>
      <c r="E223" s="137" t="s">
        <v>1366</v>
      </c>
      <c r="F223" s="137" t="s">
        <v>1405</v>
      </c>
      <c r="G223" s="139">
        <v>2420.66</v>
      </c>
      <c r="H223" s="137" t="s">
        <v>1370</v>
      </c>
      <c r="I223" s="138">
        <v>20383</v>
      </c>
      <c r="J223" s="137">
        <f t="shared" ca="1" si="3"/>
        <v>60</v>
      </c>
      <c r="L223"/>
      <c r="M223"/>
      <c r="N223"/>
      <c r="O223"/>
      <c r="P223"/>
      <c r="Q223"/>
    </row>
    <row r="224" spans="1:17">
      <c r="A224" s="137" t="s">
        <v>1526</v>
      </c>
      <c r="B224" s="137" t="s">
        <v>1406</v>
      </c>
      <c r="C224" s="137">
        <v>3083</v>
      </c>
      <c r="D224" s="137" t="s">
        <v>1390</v>
      </c>
      <c r="E224" s="137" t="s">
        <v>1376</v>
      </c>
      <c r="F224" s="137" t="s">
        <v>1525</v>
      </c>
      <c r="G224" s="139">
        <v>1109.93</v>
      </c>
      <c r="H224" s="137" t="s">
        <v>1370</v>
      </c>
      <c r="I224" s="138">
        <v>27284</v>
      </c>
      <c r="J224" s="137">
        <f t="shared" ca="1" si="3"/>
        <v>42</v>
      </c>
      <c r="L224"/>
      <c r="M224"/>
      <c r="N224"/>
      <c r="O224"/>
      <c r="P224"/>
      <c r="Q224"/>
    </row>
    <row r="225" spans="1:17">
      <c r="A225" s="137" t="s">
        <v>1524</v>
      </c>
      <c r="B225" s="137" t="s">
        <v>1523</v>
      </c>
      <c r="C225" s="137">
        <v>3917</v>
      </c>
      <c r="D225" s="137" t="s">
        <v>1423</v>
      </c>
      <c r="E225" s="137" t="s">
        <v>1376</v>
      </c>
      <c r="F225" s="137" t="s">
        <v>1522</v>
      </c>
      <c r="G225" s="139">
        <v>1201.9100000000001</v>
      </c>
      <c r="H225" s="137" t="s">
        <v>1370</v>
      </c>
      <c r="I225" s="138">
        <v>20485</v>
      </c>
      <c r="J225" s="137">
        <f t="shared" ca="1" si="3"/>
        <v>60</v>
      </c>
      <c r="L225"/>
      <c r="M225"/>
      <c r="N225"/>
      <c r="O225"/>
      <c r="P225"/>
      <c r="Q225"/>
    </row>
    <row r="226" spans="1:17">
      <c r="A226" s="137" t="s">
        <v>1521</v>
      </c>
      <c r="B226" s="137" t="s">
        <v>1520</v>
      </c>
      <c r="C226" s="137">
        <v>3198</v>
      </c>
      <c r="D226" s="137" t="s">
        <v>1367</v>
      </c>
      <c r="E226" s="137" t="s">
        <v>1366</v>
      </c>
      <c r="F226" s="137" t="s">
        <v>1519</v>
      </c>
      <c r="G226" s="139">
        <v>3586.33</v>
      </c>
      <c r="H226" s="137" t="s">
        <v>1364</v>
      </c>
      <c r="I226" s="138">
        <v>22639</v>
      </c>
      <c r="J226" s="137">
        <f t="shared" ca="1" si="3"/>
        <v>54</v>
      </c>
      <c r="L226"/>
      <c r="M226"/>
      <c r="N226"/>
      <c r="O226"/>
      <c r="P226"/>
      <c r="Q226"/>
    </row>
    <row r="227" spans="1:17">
      <c r="A227" s="137" t="s">
        <v>1518</v>
      </c>
      <c r="B227" s="137" t="s">
        <v>1517</v>
      </c>
      <c r="C227" s="137">
        <v>3092</v>
      </c>
      <c r="D227" s="137" t="s">
        <v>1437</v>
      </c>
      <c r="E227" s="137" t="s">
        <v>1333</v>
      </c>
      <c r="F227" s="137" t="s">
        <v>1516</v>
      </c>
      <c r="G227" s="139">
        <v>1684.59</v>
      </c>
      <c r="H227" s="137" t="s">
        <v>1364</v>
      </c>
      <c r="I227" s="138">
        <v>20090</v>
      </c>
      <c r="J227" s="137">
        <f t="shared" ca="1" si="3"/>
        <v>61</v>
      </c>
      <c r="L227"/>
      <c r="M227"/>
      <c r="N227"/>
      <c r="O227"/>
      <c r="P227"/>
      <c r="Q227"/>
    </row>
    <row r="228" spans="1:17">
      <c r="A228" s="137" t="s">
        <v>1515</v>
      </c>
      <c r="B228" s="137" t="s">
        <v>1514</v>
      </c>
      <c r="C228" s="137">
        <v>3703</v>
      </c>
      <c r="D228" s="137" t="s">
        <v>1437</v>
      </c>
      <c r="E228" s="137" t="s">
        <v>1333</v>
      </c>
      <c r="F228" s="137" t="s">
        <v>1440</v>
      </c>
      <c r="G228" s="139">
        <v>2540.34</v>
      </c>
      <c r="H228" s="137" t="s">
        <v>1364</v>
      </c>
      <c r="I228" s="138">
        <v>29274</v>
      </c>
      <c r="J228" s="137">
        <f t="shared" ca="1" si="3"/>
        <v>36</v>
      </c>
      <c r="L228"/>
      <c r="M228"/>
      <c r="N228"/>
      <c r="O228"/>
      <c r="P228"/>
      <c r="Q228"/>
    </row>
    <row r="229" spans="1:17">
      <c r="A229" s="137" t="s">
        <v>1513</v>
      </c>
      <c r="B229" s="137" t="s">
        <v>1512</v>
      </c>
      <c r="C229" s="137">
        <v>3004</v>
      </c>
      <c r="D229" s="137" t="s">
        <v>1447</v>
      </c>
      <c r="E229" s="137" t="s">
        <v>1366</v>
      </c>
      <c r="F229" s="137" t="s">
        <v>1511</v>
      </c>
      <c r="G229" s="139">
        <v>2446.34</v>
      </c>
      <c r="H229" s="137" t="s">
        <v>1364</v>
      </c>
      <c r="I229" s="138">
        <v>20409</v>
      </c>
      <c r="J229" s="137">
        <f t="shared" ca="1" si="3"/>
        <v>60</v>
      </c>
      <c r="L229"/>
      <c r="M229"/>
      <c r="N229"/>
      <c r="O229"/>
      <c r="P229"/>
      <c r="Q229"/>
    </row>
    <row r="230" spans="1:17">
      <c r="A230" s="137" t="s">
        <v>1510</v>
      </c>
      <c r="B230" s="137" t="s">
        <v>1509</v>
      </c>
      <c r="C230" s="137">
        <v>3182</v>
      </c>
      <c r="D230" s="137" t="s">
        <v>1423</v>
      </c>
      <c r="E230" s="137" t="s">
        <v>1376</v>
      </c>
      <c r="F230" s="137" t="s">
        <v>1482</v>
      </c>
      <c r="G230" s="139">
        <v>1467.34</v>
      </c>
      <c r="H230" s="137" t="s">
        <v>1370</v>
      </c>
      <c r="I230" s="138">
        <v>20737</v>
      </c>
      <c r="J230" s="137">
        <f t="shared" ca="1" si="3"/>
        <v>60</v>
      </c>
      <c r="L230"/>
      <c r="M230"/>
      <c r="N230"/>
      <c r="O230"/>
      <c r="P230"/>
      <c r="Q230"/>
    </row>
    <row r="231" spans="1:17">
      <c r="A231" s="137" t="s">
        <v>1508</v>
      </c>
      <c r="B231" s="137" t="s">
        <v>1387</v>
      </c>
      <c r="C231" s="137">
        <v>3208</v>
      </c>
      <c r="D231" s="137" t="s">
        <v>1390</v>
      </c>
      <c r="E231" s="137" t="s">
        <v>1376</v>
      </c>
      <c r="F231" s="137" t="s">
        <v>1507</v>
      </c>
      <c r="G231" s="139">
        <v>1034.3499999999999</v>
      </c>
      <c r="H231" s="137" t="s">
        <v>1370</v>
      </c>
      <c r="I231" s="138">
        <v>22133</v>
      </c>
      <c r="J231" s="137">
        <f t="shared" ca="1" si="3"/>
        <v>56</v>
      </c>
      <c r="L231"/>
      <c r="M231"/>
      <c r="N231"/>
      <c r="O231"/>
      <c r="P231"/>
      <c r="Q231"/>
    </row>
    <row r="232" spans="1:17">
      <c r="A232" s="137" t="s">
        <v>1506</v>
      </c>
      <c r="B232" s="137" t="s">
        <v>1505</v>
      </c>
      <c r="C232" s="137">
        <v>3125</v>
      </c>
      <c r="D232" s="137" t="s">
        <v>1386</v>
      </c>
      <c r="E232" s="137" t="s">
        <v>1366</v>
      </c>
      <c r="F232" s="137" t="s">
        <v>1504</v>
      </c>
      <c r="G232" s="139">
        <v>1605.42</v>
      </c>
      <c r="H232" s="137" t="s">
        <v>1370</v>
      </c>
      <c r="I232" s="138">
        <v>21288</v>
      </c>
      <c r="J232" s="137">
        <f t="shared" ca="1" si="3"/>
        <v>58</v>
      </c>
      <c r="L232"/>
      <c r="M232"/>
      <c r="N232"/>
      <c r="O232"/>
      <c r="P232"/>
      <c r="Q232"/>
    </row>
    <row r="233" spans="1:17">
      <c r="A233" s="137" t="s">
        <v>1503</v>
      </c>
      <c r="B233" s="137" t="s">
        <v>1502</v>
      </c>
      <c r="C233" s="137">
        <v>3174</v>
      </c>
      <c r="D233" s="137" t="s">
        <v>1377</v>
      </c>
      <c r="E233" s="137" t="s">
        <v>1376</v>
      </c>
      <c r="F233" s="137" t="s">
        <v>1485</v>
      </c>
      <c r="G233" s="139">
        <v>2862.68</v>
      </c>
      <c r="H233" s="137" t="s">
        <v>1364</v>
      </c>
      <c r="I233" s="138">
        <v>27699</v>
      </c>
      <c r="J233" s="137">
        <f t="shared" ca="1" si="3"/>
        <v>40</v>
      </c>
      <c r="L233"/>
      <c r="M233"/>
      <c r="N233"/>
      <c r="O233"/>
      <c r="P233"/>
      <c r="Q233"/>
    </row>
    <row r="234" spans="1:17">
      <c r="A234" s="137" t="s">
        <v>1501</v>
      </c>
      <c r="B234" s="137" t="s">
        <v>1500</v>
      </c>
      <c r="C234" s="137">
        <v>3079</v>
      </c>
      <c r="D234" s="137" t="s">
        <v>1390</v>
      </c>
      <c r="E234" s="137" t="s">
        <v>1376</v>
      </c>
      <c r="F234" s="137" t="s">
        <v>1433</v>
      </c>
      <c r="G234" s="139">
        <v>2923.66</v>
      </c>
      <c r="H234" s="137" t="s">
        <v>1370</v>
      </c>
      <c r="I234" s="138">
        <v>18666</v>
      </c>
      <c r="J234" s="137">
        <f t="shared" ca="1" si="3"/>
        <v>65</v>
      </c>
      <c r="L234"/>
      <c r="M234"/>
      <c r="N234"/>
      <c r="O234"/>
      <c r="P234"/>
      <c r="Q234"/>
    </row>
    <row r="235" spans="1:17">
      <c r="A235" s="137" t="s">
        <v>1499</v>
      </c>
      <c r="B235" s="137" t="s">
        <v>1498</v>
      </c>
      <c r="C235" s="137">
        <v>3629</v>
      </c>
      <c r="D235" s="137" t="s">
        <v>1367</v>
      </c>
      <c r="E235" s="137" t="s">
        <v>1366</v>
      </c>
      <c r="F235" s="137" t="s">
        <v>1485</v>
      </c>
      <c r="G235" s="139">
        <v>3546.74</v>
      </c>
      <c r="H235" s="137" t="s">
        <v>1364</v>
      </c>
      <c r="I235" s="138">
        <v>19327</v>
      </c>
      <c r="J235" s="137">
        <f t="shared" ca="1" si="3"/>
        <v>63</v>
      </c>
      <c r="L235"/>
      <c r="M235"/>
      <c r="N235"/>
      <c r="O235"/>
      <c r="P235"/>
      <c r="Q235"/>
    </row>
    <row r="236" spans="1:17">
      <c r="A236" s="137" t="s">
        <v>1496</v>
      </c>
      <c r="B236" s="137" t="s">
        <v>1497</v>
      </c>
      <c r="C236" s="137">
        <v>3017</v>
      </c>
      <c r="D236" s="137" t="s">
        <v>1390</v>
      </c>
      <c r="E236" s="137" t="s">
        <v>1366</v>
      </c>
      <c r="F236" s="137" t="s">
        <v>1433</v>
      </c>
      <c r="G236" s="139">
        <v>2348.16</v>
      </c>
      <c r="H236" s="137" t="s">
        <v>1370</v>
      </c>
      <c r="I236" s="138">
        <v>28235</v>
      </c>
      <c r="J236" s="137">
        <f t="shared" ca="1" si="3"/>
        <v>39</v>
      </c>
      <c r="L236"/>
      <c r="M236"/>
      <c r="N236"/>
      <c r="O236"/>
      <c r="P236"/>
      <c r="Q236"/>
    </row>
    <row r="237" spans="1:17">
      <c r="A237" s="137" t="s">
        <v>1496</v>
      </c>
      <c r="B237" s="137" t="s">
        <v>1495</v>
      </c>
      <c r="C237" s="137">
        <v>3531</v>
      </c>
      <c r="D237" s="137" t="s">
        <v>1437</v>
      </c>
      <c r="E237" s="137" t="s">
        <v>1333</v>
      </c>
      <c r="F237" s="137" t="s">
        <v>1494</v>
      </c>
      <c r="G237" s="139">
        <v>1577.39</v>
      </c>
      <c r="H237" s="137" t="s">
        <v>1370</v>
      </c>
      <c r="I237" s="138">
        <v>23189</v>
      </c>
      <c r="J237" s="137">
        <f t="shared" ca="1" si="3"/>
        <v>53</v>
      </c>
      <c r="L237"/>
      <c r="M237"/>
      <c r="N237"/>
      <c r="O237"/>
      <c r="P237"/>
      <c r="Q237"/>
    </row>
    <row r="238" spans="1:17">
      <c r="A238" s="137" t="s">
        <v>1493</v>
      </c>
      <c r="B238" s="137" t="s">
        <v>1492</v>
      </c>
      <c r="C238" s="137">
        <v>3916</v>
      </c>
      <c r="D238" s="137" t="s">
        <v>1386</v>
      </c>
      <c r="E238" s="137" t="s">
        <v>1376</v>
      </c>
      <c r="F238" s="137" t="s">
        <v>1491</v>
      </c>
      <c r="G238" s="139">
        <v>1499.52</v>
      </c>
      <c r="H238" s="137" t="s">
        <v>1364</v>
      </c>
      <c r="I238" s="138">
        <v>19815</v>
      </c>
      <c r="J238" s="137">
        <f t="shared" ca="1" si="3"/>
        <v>62</v>
      </c>
      <c r="L238"/>
      <c r="M238"/>
      <c r="N238"/>
      <c r="O238"/>
      <c r="P238"/>
      <c r="Q238"/>
    </row>
    <row r="239" spans="1:17">
      <c r="A239" s="137" t="s">
        <v>1490</v>
      </c>
      <c r="B239" s="137" t="s">
        <v>1489</v>
      </c>
      <c r="C239" s="137">
        <v>3166</v>
      </c>
      <c r="D239" s="137" t="s">
        <v>1447</v>
      </c>
      <c r="E239" s="137" t="s">
        <v>1366</v>
      </c>
      <c r="F239" s="137" t="s">
        <v>1440</v>
      </c>
      <c r="G239" s="139">
        <v>2677.48</v>
      </c>
      <c r="H239" s="137" t="s">
        <v>1364</v>
      </c>
      <c r="I239" s="138">
        <v>27770</v>
      </c>
      <c r="J239" s="137">
        <f t="shared" ca="1" si="3"/>
        <v>40</v>
      </c>
      <c r="L239"/>
      <c r="M239"/>
      <c r="N239"/>
      <c r="O239"/>
      <c r="P239"/>
      <c r="Q239"/>
    </row>
    <row r="240" spans="1:17">
      <c r="A240" s="137" t="s">
        <v>1488</v>
      </c>
      <c r="B240" s="137" t="s">
        <v>1487</v>
      </c>
      <c r="C240" s="137">
        <v>3663</v>
      </c>
      <c r="D240" s="137" t="s">
        <v>1447</v>
      </c>
      <c r="E240" s="137" t="s">
        <v>1366</v>
      </c>
      <c r="F240" s="137" t="s">
        <v>1405</v>
      </c>
      <c r="G240" s="139">
        <v>2307.1</v>
      </c>
      <c r="H240" s="137" t="s">
        <v>1370</v>
      </c>
      <c r="I240" s="138">
        <v>23356</v>
      </c>
      <c r="J240" s="137">
        <f t="shared" ca="1" si="3"/>
        <v>52</v>
      </c>
      <c r="L240"/>
      <c r="M240"/>
      <c r="N240"/>
      <c r="O240"/>
      <c r="P240"/>
      <c r="Q240"/>
    </row>
    <row r="241" spans="1:17">
      <c r="A241" s="137" t="s">
        <v>1486</v>
      </c>
      <c r="B241" s="137" t="s">
        <v>1424</v>
      </c>
      <c r="C241" s="137">
        <v>3077</v>
      </c>
      <c r="D241" s="137" t="s">
        <v>1377</v>
      </c>
      <c r="E241" s="137" t="s">
        <v>1376</v>
      </c>
      <c r="F241" s="137" t="s">
        <v>1485</v>
      </c>
      <c r="G241" s="139">
        <v>2448.5700000000002</v>
      </c>
      <c r="H241" s="137" t="s">
        <v>1370</v>
      </c>
      <c r="I241" s="138">
        <v>28659</v>
      </c>
      <c r="J241" s="137">
        <f t="shared" ca="1" si="3"/>
        <v>38</v>
      </c>
      <c r="L241"/>
      <c r="M241"/>
      <c r="N241"/>
      <c r="O241"/>
      <c r="P241"/>
      <c r="Q241"/>
    </row>
    <row r="242" spans="1:17">
      <c r="A242" s="137" t="s">
        <v>1484</v>
      </c>
      <c r="B242" s="137" t="s">
        <v>1458</v>
      </c>
      <c r="C242" s="137">
        <v>3121</v>
      </c>
      <c r="D242" s="137" t="s">
        <v>1367</v>
      </c>
      <c r="E242" s="137" t="s">
        <v>1366</v>
      </c>
      <c r="F242" s="137" t="s">
        <v>1463</v>
      </c>
      <c r="G242" s="139">
        <v>2240.9899999999998</v>
      </c>
      <c r="H242" s="137" t="s">
        <v>1370</v>
      </c>
      <c r="I242" s="138">
        <v>22082</v>
      </c>
      <c r="J242" s="137">
        <f t="shared" ca="1" si="3"/>
        <v>56</v>
      </c>
      <c r="L242"/>
      <c r="M242"/>
      <c r="N242"/>
      <c r="O242"/>
      <c r="P242"/>
      <c r="Q242"/>
    </row>
    <row r="243" spans="1:17">
      <c r="A243" s="137" t="s">
        <v>1483</v>
      </c>
      <c r="B243" s="137" t="s">
        <v>160</v>
      </c>
      <c r="C243" s="137">
        <v>3165</v>
      </c>
      <c r="D243" s="137" t="s">
        <v>1381</v>
      </c>
      <c r="E243" s="137" t="s">
        <v>1376</v>
      </c>
      <c r="F243" s="137" t="s">
        <v>1482</v>
      </c>
      <c r="G243" s="139">
        <v>1643.84</v>
      </c>
      <c r="H243" s="137" t="s">
        <v>1364</v>
      </c>
      <c r="I243" s="138">
        <v>23243</v>
      </c>
      <c r="J243" s="137">
        <f t="shared" ca="1" si="3"/>
        <v>53</v>
      </c>
      <c r="L243"/>
      <c r="M243"/>
      <c r="N243"/>
      <c r="O243"/>
      <c r="P243"/>
      <c r="Q243"/>
    </row>
    <row r="244" spans="1:17">
      <c r="A244" s="137" t="s">
        <v>1481</v>
      </c>
      <c r="B244" s="137" t="s">
        <v>1431</v>
      </c>
      <c r="C244" s="137">
        <v>3024</v>
      </c>
      <c r="D244" s="137" t="s">
        <v>1390</v>
      </c>
      <c r="E244" s="137" t="s">
        <v>1376</v>
      </c>
      <c r="F244" s="137" t="s">
        <v>1480</v>
      </c>
      <c r="G244" s="139">
        <v>3455.16</v>
      </c>
      <c r="H244" s="137" t="s">
        <v>1364</v>
      </c>
      <c r="I244" s="138">
        <v>17002</v>
      </c>
      <c r="J244" s="137">
        <f t="shared" ca="1" si="3"/>
        <v>70</v>
      </c>
      <c r="L244"/>
      <c r="M244"/>
      <c r="N244"/>
      <c r="O244"/>
      <c r="P244"/>
      <c r="Q244"/>
    </row>
    <row r="245" spans="1:17">
      <c r="A245" s="137" t="s">
        <v>1479</v>
      </c>
      <c r="B245" s="137" t="s">
        <v>1373</v>
      </c>
      <c r="C245" s="137">
        <v>3185</v>
      </c>
      <c r="D245" s="137" t="s">
        <v>1372</v>
      </c>
      <c r="E245" s="137" t="s">
        <v>1366</v>
      </c>
      <c r="F245" s="137" t="s">
        <v>1478</v>
      </c>
      <c r="G245" s="139">
        <v>1341.96</v>
      </c>
      <c r="H245" s="137" t="s">
        <v>1370</v>
      </c>
      <c r="I245" s="138">
        <v>27502</v>
      </c>
      <c r="J245" s="137">
        <f t="shared" ca="1" si="3"/>
        <v>41</v>
      </c>
      <c r="L245"/>
      <c r="M245"/>
      <c r="N245"/>
      <c r="O245"/>
      <c r="P245"/>
      <c r="Q245"/>
    </row>
    <row r="246" spans="1:17">
      <c r="A246" s="137" t="s">
        <v>1477</v>
      </c>
      <c r="B246" s="137" t="s">
        <v>1406</v>
      </c>
      <c r="C246" s="137">
        <v>3563</v>
      </c>
      <c r="D246" s="137" t="s">
        <v>1377</v>
      </c>
      <c r="E246" s="137" t="s">
        <v>1376</v>
      </c>
      <c r="F246" s="137" t="s">
        <v>1476</v>
      </c>
      <c r="G246" s="139">
        <v>1608.99</v>
      </c>
      <c r="H246" s="137" t="s">
        <v>1370</v>
      </c>
      <c r="I246" s="138">
        <v>25649</v>
      </c>
      <c r="J246" s="137">
        <f t="shared" ca="1" si="3"/>
        <v>46</v>
      </c>
      <c r="L246"/>
      <c r="M246"/>
      <c r="N246"/>
      <c r="O246"/>
      <c r="P246"/>
      <c r="Q246"/>
    </row>
    <row r="247" spans="1:17">
      <c r="A247" s="137" t="s">
        <v>1475</v>
      </c>
      <c r="B247" s="137" t="s">
        <v>1474</v>
      </c>
      <c r="C247" s="137">
        <v>3025</v>
      </c>
      <c r="D247" s="137" t="s">
        <v>1423</v>
      </c>
      <c r="E247" s="137" t="s">
        <v>1376</v>
      </c>
      <c r="F247" s="137" t="s">
        <v>1473</v>
      </c>
      <c r="G247" s="139">
        <v>2058.7600000000002</v>
      </c>
      <c r="H247" s="137" t="s">
        <v>1370</v>
      </c>
      <c r="I247" s="138">
        <v>17610</v>
      </c>
      <c r="J247" s="137">
        <f t="shared" ca="1" si="3"/>
        <v>68</v>
      </c>
      <c r="L247"/>
      <c r="M247"/>
      <c r="N247"/>
      <c r="O247"/>
      <c r="P247"/>
      <c r="Q247"/>
    </row>
    <row r="248" spans="1:17">
      <c r="A248" s="137" t="s">
        <v>1472</v>
      </c>
      <c r="B248" s="137" t="s">
        <v>1471</v>
      </c>
      <c r="C248" s="137">
        <v>3890</v>
      </c>
      <c r="D248" s="137" t="s">
        <v>1386</v>
      </c>
      <c r="E248" s="137" t="s">
        <v>1366</v>
      </c>
      <c r="F248" s="137" t="s">
        <v>1422</v>
      </c>
      <c r="G248" s="139">
        <v>1776.89</v>
      </c>
      <c r="H248" s="137" t="s">
        <v>1370</v>
      </c>
      <c r="I248" s="138">
        <v>28184</v>
      </c>
      <c r="J248" s="137">
        <f t="shared" ca="1" si="3"/>
        <v>39</v>
      </c>
      <c r="L248"/>
      <c r="M248"/>
      <c r="N248"/>
      <c r="O248"/>
      <c r="P248"/>
      <c r="Q248"/>
    </row>
    <row r="249" spans="1:17">
      <c r="A249" s="137" t="s">
        <v>1470</v>
      </c>
      <c r="B249" s="137"/>
      <c r="C249" s="137">
        <v>3035</v>
      </c>
      <c r="D249" s="137" t="s">
        <v>1377</v>
      </c>
      <c r="E249" s="137" t="s">
        <v>584</v>
      </c>
      <c r="F249" s="137" t="s">
        <v>1469</v>
      </c>
      <c r="G249" s="139">
        <v>2832.72</v>
      </c>
      <c r="H249" s="137" t="s">
        <v>1364</v>
      </c>
      <c r="I249" s="138">
        <v>24175</v>
      </c>
      <c r="J249" s="137">
        <f t="shared" ca="1" si="3"/>
        <v>50</v>
      </c>
      <c r="L249"/>
      <c r="M249"/>
      <c r="N249"/>
      <c r="O249"/>
      <c r="P249"/>
      <c r="Q249"/>
    </row>
    <row r="250" spans="1:17">
      <c r="A250" s="137" t="s">
        <v>1468</v>
      </c>
      <c r="B250" s="137" t="s">
        <v>1467</v>
      </c>
      <c r="C250" s="137">
        <v>3963</v>
      </c>
      <c r="D250" s="137" t="s">
        <v>1386</v>
      </c>
      <c r="E250" s="137" t="s">
        <v>1376</v>
      </c>
      <c r="F250" s="137" t="s">
        <v>1466</v>
      </c>
      <c r="G250" s="139">
        <v>1459.03</v>
      </c>
      <c r="H250" s="137" t="s">
        <v>1364</v>
      </c>
      <c r="I250" s="138">
        <v>17468</v>
      </c>
      <c r="J250" s="137">
        <f t="shared" ca="1" si="3"/>
        <v>68</v>
      </c>
      <c r="L250"/>
      <c r="M250"/>
      <c r="N250"/>
      <c r="O250"/>
      <c r="P250"/>
      <c r="Q250"/>
    </row>
    <row r="251" spans="1:17">
      <c r="A251" s="137" t="s">
        <v>1465</v>
      </c>
      <c r="B251" s="137" t="s">
        <v>1464</v>
      </c>
      <c r="C251" s="137">
        <v>3628</v>
      </c>
      <c r="D251" s="137" t="s">
        <v>1372</v>
      </c>
      <c r="E251" s="137" t="s">
        <v>1366</v>
      </c>
      <c r="F251" s="137" t="s">
        <v>1463</v>
      </c>
      <c r="G251" s="139">
        <v>2506.4499999999998</v>
      </c>
      <c r="H251" s="137" t="s">
        <v>1370</v>
      </c>
      <c r="I251" s="138">
        <v>16338</v>
      </c>
      <c r="J251" s="137">
        <f t="shared" ca="1" si="3"/>
        <v>72</v>
      </c>
      <c r="L251"/>
      <c r="M251"/>
      <c r="N251"/>
      <c r="O251"/>
      <c r="P251"/>
      <c r="Q251"/>
    </row>
    <row r="252" spans="1:17">
      <c r="A252" s="137" t="s">
        <v>1462</v>
      </c>
      <c r="B252" s="137" t="s">
        <v>1461</v>
      </c>
      <c r="C252" s="137">
        <v>3031</v>
      </c>
      <c r="D252" s="137" t="s">
        <v>1372</v>
      </c>
      <c r="E252" s="137" t="s">
        <v>1366</v>
      </c>
      <c r="F252" s="137" t="s">
        <v>1460</v>
      </c>
      <c r="G252" s="139">
        <v>2684.74</v>
      </c>
      <c r="H252" s="137" t="s">
        <v>1370</v>
      </c>
      <c r="I252" s="138">
        <v>19445</v>
      </c>
      <c r="J252" s="137">
        <f t="shared" ca="1" si="3"/>
        <v>63</v>
      </c>
      <c r="L252"/>
      <c r="M252"/>
      <c r="N252"/>
      <c r="O252"/>
      <c r="P252"/>
      <c r="Q252"/>
    </row>
    <row r="253" spans="1:17">
      <c r="A253" s="137" t="s">
        <v>1459</v>
      </c>
      <c r="B253" s="137" t="s">
        <v>1458</v>
      </c>
      <c r="C253" s="137">
        <v>3502</v>
      </c>
      <c r="D253" s="137" t="s">
        <v>1367</v>
      </c>
      <c r="E253" s="137" t="s">
        <v>1366</v>
      </c>
      <c r="F253" s="137" t="s">
        <v>1405</v>
      </c>
      <c r="G253" s="139">
        <v>2035.99</v>
      </c>
      <c r="H253" s="137" t="s">
        <v>1370</v>
      </c>
      <c r="I253" s="138">
        <v>27350</v>
      </c>
      <c r="J253" s="137">
        <f t="shared" ca="1" si="3"/>
        <v>41</v>
      </c>
      <c r="L253"/>
      <c r="M253"/>
      <c r="N253"/>
      <c r="O253"/>
      <c r="P253"/>
      <c r="Q253"/>
    </row>
    <row r="254" spans="1:17">
      <c r="A254" s="137" t="s">
        <v>1457</v>
      </c>
      <c r="B254" s="137" t="s">
        <v>1456</v>
      </c>
      <c r="C254" s="137">
        <v>3045</v>
      </c>
      <c r="D254" s="137" t="s">
        <v>1455</v>
      </c>
      <c r="E254" s="137" t="s">
        <v>1366</v>
      </c>
      <c r="F254" s="137" t="s">
        <v>1454</v>
      </c>
      <c r="G254" s="139">
        <v>1399.35</v>
      </c>
      <c r="H254" s="137" t="s">
        <v>1370</v>
      </c>
      <c r="I254" s="138">
        <v>20422</v>
      </c>
      <c r="J254" s="137">
        <f t="shared" ca="1" si="3"/>
        <v>60</v>
      </c>
      <c r="L254"/>
      <c r="M254"/>
      <c r="N254"/>
      <c r="O254"/>
      <c r="P254"/>
      <c r="Q254"/>
    </row>
    <row r="255" spans="1:17">
      <c r="A255" s="137" t="s">
        <v>1453</v>
      </c>
      <c r="B255" s="137" t="s">
        <v>1452</v>
      </c>
      <c r="C255" s="137">
        <v>3160</v>
      </c>
      <c r="D255" s="137" t="s">
        <v>1390</v>
      </c>
      <c r="E255" s="137" t="s">
        <v>1376</v>
      </c>
      <c r="F255" s="137" t="s">
        <v>1375</v>
      </c>
      <c r="G255" s="139">
        <v>2466.73</v>
      </c>
      <c r="H255" s="137" t="s">
        <v>1370</v>
      </c>
      <c r="I255" s="138">
        <v>22454</v>
      </c>
      <c r="J255" s="137">
        <f t="shared" ca="1" si="3"/>
        <v>55</v>
      </c>
      <c r="L255"/>
      <c r="M255"/>
      <c r="N255"/>
      <c r="O255"/>
      <c r="P255"/>
      <c r="Q255"/>
    </row>
    <row r="256" spans="1:17">
      <c r="A256" s="137" t="s">
        <v>1451</v>
      </c>
      <c r="B256" s="137" t="s">
        <v>1450</v>
      </c>
      <c r="C256" s="137">
        <v>3066</v>
      </c>
      <c r="D256" s="137" t="s">
        <v>1381</v>
      </c>
      <c r="E256" s="137" t="s">
        <v>1376</v>
      </c>
      <c r="F256" s="137" t="s">
        <v>1405</v>
      </c>
      <c r="G256" s="139">
        <v>2449.4699999999998</v>
      </c>
      <c r="H256" s="137" t="s">
        <v>1364</v>
      </c>
      <c r="I256" s="138">
        <v>27084</v>
      </c>
      <c r="J256" s="137">
        <f t="shared" ca="1" si="3"/>
        <v>42</v>
      </c>
      <c r="L256"/>
      <c r="M256"/>
      <c r="N256"/>
      <c r="O256"/>
      <c r="P256"/>
      <c r="Q256"/>
    </row>
    <row r="257" spans="1:17">
      <c r="A257" s="137" t="s">
        <v>1449</v>
      </c>
      <c r="B257" s="137" t="s">
        <v>1448</v>
      </c>
      <c r="C257" s="137">
        <v>3051</v>
      </c>
      <c r="D257" s="137" t="s">
        <v>1447</v>
      </c>
      <c r="E257" s="137" t="s">
        <v>1366</v>
      </c>
      <c r="F257" s="137" t="s">
        <v>1405</v>
      </c>
      <c r="G257" s="139">
        <v>2428.34</v>
      </c>
      <c r="H257" s="137" t="s">
        <v>1370</v>
      </c>
      <c r="I257" s="138">
        <v>20520</v>
      </c>
      <c r="J257" s="137">
        <f t="shared" ca="1" si="3"/>
        <v>60</v>
      </c>
      <c r="L257"/>
      <c r="M257"/>
      <c r="N257"/>
      <c r="O257"/>
      <c r="P257"/>
      <c r="Q257"/>
    </row>
    <row r="258" spans="1:17">
      <c r="A258" s="137" t="s">
        <v>1446</v>
      </c>
      <c r="B258" s="137" t="s">
        <v>1445</v>
      </c>
      <c r="C258" s="137">
        <v>3155</v>
      </c>
      <c r="D258" s="137" t="s">
        <v>1386</v>
      </c>
      <c r="E258" s="137" t="s">
        <v>1376</v>
      </c>
      <c r="F258" s="137" t="s">
        <v>1413</v>
      </c>
      <c r="G258" s="139">
        <v>2967.88</v>
      </c>
      <c r="H258" s="137" t="s">
        <v>1370</v>
      </c>
      <c r="I258" s="138">
        <v>27844</v>
      </c>
      <c r="J258" s="137">
        <f t="shared" ca="1" si="3"/>
        <v>40</v>
      </c>
      <c r="L258"/>
      <c r="M258"/>
      <c r="N258"/>
      <c r="O258"/>
      <c r="P258"/>
      <c r="Q258"/>
    </row>
    <row r="259" spans="1:17">
      <c r="A259" s="137" t="s">
        <v>1444</v>
      </c>
      <c r="B259" s="137" t="s">
        <v>1443</v>
      </c>
      <c r="C259" s="137">
        <v>3980</v>
      </c>
      <c r="D259" s="137" t="s">
        <v>1377</v>
      </c>
      <c r="E259" s="137" t="s">
        <v>584</v>
      </c>
      <c r="F259" s="137" t="s">
        <v>1422</v>
      </c>
      <c r="G259" s="139">
        <v>2058.9699999999998</v>
      </c>
      <c r="H259" s="137" t="s">
        <v>1370</v>
      </c>
      <c r="I259" s="138">
        <v>21991</v>
      </c>
      <c r="J259" s="137">
        <f t="shared" ref="J259:J284" ca="1" si="4">DATEDIF(I259,TODAY(),"y")</f>
        <v>56</v>
      </c>
      <c r="L259"/>
      <c r="M259"/>
      <c r="N259"/>
      <c r="O259"/>
      <c r="P259"/>
      <c r="Q259"/>
    </row>
    <row r="260" spans="1:17">
      <c r="A260" s="137" t="s">
        <v>1442</v>
      </c>
      <c r="B260" s="137" t="s">
        <v>1441</v>
      </c>
      <c r="C260" s="137">
        <v>3181</v>
      </c>
      <c r="D260" s="137" t="s">
        <v>1377</v>
      </c>
      <c r="E260" s="137" t="s">
        <v>584</v>
      </c>
      <c r="F260" s="137" t="s">
        <v>1440</v>
      </c>
      <c r="G260" s="139">
        <v>3257.48</v>
      </c>
      <c r="H260" s="137" t="s">
        <v>1364</v>
      </c>
      <c r="I260" s="138">
        <v>19378</v>
      </c>
      <c r="J260" s="137">
        <f t="shared" ca="1" si="4"/>
        <v>63</v>
      </c>
      <c r="L260"/>
      <c r="M260"/>
      <c r="N260"/>
      <c r="O260"/>
      <c r="P260"/>
      <c r="Q260"/>
    </row>
    <row r="261" spans="1:17">
      <c r="A261" s="137" t="s">
        <v>1439</v>
      </c>
      <c r="B261" s="137" t="s">
        <v>1438</v>
      </c>
      <c r="C261" s="137">
        <v>3133</v>
      </c>
      <c r="D261" s="137" t="s">
        <v>1437</v>
      </c>
      <c r="E261" s="137" t="s">
        <v>1333</v>
      </c>
      <c r="F261" s="137" t="s">
        <v>1436</v>
      </c>
      <c r="G261" s="139">
        <v>3562.89</v>
      </c>
      <c r="H261" s="137" t="s">
        <v>1364</v>
      </c>
      <c r="I261" s="138">
        <v>26274</v>
      </c>
      <c r="J261" s="137">
        <f t="shared" ca="1" si="4"/>
        <v>44</v>
      </c>
      <c r="L261"/>
      <c r="M261"/>
      <c r="N261"/>
      <c r="O261"/>
      <c r="P261"/>
      <c r="Q261"/>
    </row>
    <row r="262" spans="1:17">
      <c r="A262" s="137" t="s">
        <v>1435</v>
      </c>
      <c r="B262" s="137" t="s">
        <v>1434</v>
      </c>
      <c r="C262" s="137">
        <v>3569</v>
      </c>
      <c r="D262" s="137" t="s">
        <v>1377</v>
      </c>
      <c r="E262" s="137" t="s">
        <v>1376</v>
      </c>
      <c r="F262" s="137" t="s">
        <v>1433</v>
      </c>
      <c r="G262" s="139">
        <v>2919.15</v>
      </c>
      <c r="H262" s="137" t="s">
        <v>1370</v>
      </c>
      <c r="I262" s="138">
        <v>18215</v>
      </c>
      <c r="J262" s="137">
        <f t="shared" ca="1" si="4"/>
        <v>66</v>
      </c>
      <c r="L262"/>
      <c r="M262"/>
      <c r="N262"/>
      <c r="O262"/>
      <c r="P262"/>
      <c r="Q262"/>
    </row>
    <row r="263" spans="1:17">
      <c r="A263" s="137" t="s">
        <v>1432</v>
      </c>
      <c r="B263" s="137" t="s">
        <v>1431</v>
      </c>
      <c r="C263" s="137">
        <v>3185</v>
      </c>
      <c r="D263" s="137" t="s">
        <v>1390</v>
      </c>
      <c r="E263" s="137" t="s">
        <v>1376</v>
      </c>
      <c r="F263" s="137" t="s">
        <v>1375</v>
      </c>
      <c r="G263" s="139">
        <v>3076.88</v>
      </c>
      <c r="H263" s="137" t="s">
        <v>1364</v>
      </c>
      <c r="I263" s="138">
        <v>18530</v>
      </c>
      <c r="J263" s="137">
        <f t="shared" ca="1" si="4"/>
        <v>66</v>
      </c>
      <c r="L263"/>
      <c r="M263"/>
      <c r="N263"/>
      <c r="O263"/>
      <c r="P263"/>
      <c r="Q263"/>
    </row>
    <row r="264" spans="1:17">
      <c r="A264" s="137" t="s">
        <v>1430</v>
      </c>
      <c r="B264" s="137" t="s">
        <v>1429</v>
      </c>
      <c r="C264" s="137">
        <v>3102</v>
      </c>
      <c r="D264" s="137" t="s">
        <v>1372</v>
      </c>
      <c r="E264" s="137" t="s">
        <v>1366</v>
      </c>
      <c r="F264" s="137" t="s">
        <v>1428</v>
      </c>
      <c r="G264" s="139">
        <v>1588.48</v>
      </c>
      <c r="H264" s="137" t="s">
        <v>1370</v>
      </c>
      <c r="I264" s="138">
        <v>27353</v>
      </c>
      <c r="J264" s="137">
        <f t="shared" ca="1" si="4"/>
        <v>41</v>
      </c>
      <c r="L264"/>
      <c r="M264"/>
      <c r="N264"/>
      <c r="O264"/>
      <c r="P264"/>
      <c r="Q264"/>
    </row>
    <row r="265" spans="1:17">
      <c r="A265" s="137" t="s">
        <v>1425</v>
      </c>
      <c r="B265" s="137" t="s">
        <v>1427</v>
      </c>
      <c r="C265" s="137">
        <v>3608</v>
      </c>
      <c r="D265" s="137" t="s">
        <v>1372</v>
      </c>
      <c r="E265" s="137" t="s">
        <v>1366</v>
      </c>
      <c r="F265" s="137" t="s">
        <v>1426</v>
      </c>
      <c r="G265" s="139">
        <v>1379.12</v>
      </c>
      <c r="H265" s="137" t="s">
        <v>1370</v>
      </c>
      <c r="I265" s="138">
        <v>29764</v>
      </c>
      <c r="J265" s="137">
        <f t="shared" ca="1" si="4"/>
        <v>35</v>
      </c>
      <c r="N265"/>
      <c r="O265"/>
      <c r="P265"/>
      <c r="Q265"/>
    </row>
    <row r="266" spans="1:17">
      <c r="A266" s="137" t="s">
        <v>1425</v>
      </c>
      <c r="B266" s="137" t="s">
        <v>1424</v>
      </c>
      <c r="C266" s="137">
        <v>3733</v>
      </c>
      <c r="D266" s="137" t="s">
        <v>1423</v>
      </c>
      <c r="E266" s="137" t="s">
        <v>1376</v>
      </c>
      <c r="F266" s="137" t="s">
        <v>1422</v>
      </c>
      <c r="G266" s="139">
        <v>1786.79</v>
      </c>
      <c r="H266" s="137" t="s">
        <v>1370</v>
      </c>
      <c r="I266" s="138">
        <v>27343</v>
      </c>
      <c r="J266" s="137">
        <f t="shared" ca="1" si="4"/>
        <v>41</v>
      </c>
      <c r="N266"/>
      <c r="O266"/>
      <c r="P266"/>
      <c r="Q266"/>
    </row>
    <row r="267" spans="1:17">
      <c r="A267" s="137" t="s">
        <v>1421</v>
      </c>
      <c r="B267" s="137" t="s">
        <v>1420</v>
      </c>
      <c r="C267" s="137">
        <v>3733</v>
      </c>
      <c r="D267" s="137" t="s">
        <v>1372</v>
      </c>
      <c r="E267" s="137" t="s">
        <v>1366</v>
      </c>
      <c r="F267" s="137" t="s">
        <v>1419</v>
      </c>
      <c r="G267" s="139">
        <v>1539.65</v>
      </c>
      <c r="H267" s="137" t="s">
        <v>1370</v>
      </c>
      <c r="I267" s="138">
        <v>20732</v>
      </c>
      <c r="J267" s="137">
        <f t="shared" ca="1" si="4"/>
        <v>60</v>
      </c>
      <c r="N267"/>
      <c r="O267"/>
      <c r="P267"/>
      <c r="Q267"/>
    </row>
    <row r="268" spans="1:17">
      <c r="A268" s="137" t="s">
        <v>1418</v>
      </c>
      <c r="B268" s="137" t="s">
        <v>1417</v>
      </c>
      <c r="C268" s="137">
        <v>3641</v>
      </c>
      <c r="D268" s="137" t="s">
        <v>1386</v>
      </c>
      <c r="E268" s="137" t="s">
        <v>1376</v>
      </c>
      <c r="F268" s="137" t="s">
        <v>1416</v>
      </c>
      <c r="G268" s="139">
        <v>1570.69</v>
      </c>
      <c r="H268" s="137" t="s">
        <v>1370</v>
      </c>
      <c r="I268" s="138">
        <v>19960</v>
      </c>
      <c r="J268" s="137">
        <f t="shared" ca="1" si="4"/>
        <v>62</v>
      </c>
      <c r="N268"/>
      <c r="O268"/>
      <c r="P268"/>
      <c r="Q268"/>
    </row>
    <row r="269" spans="1:17">
      <c r="A269" s="137" t="s">
        <v>1415</v>
      </c>
      <c r="B269" s="137" t="s">
        <v>1414</v>
      </c>
      <c r="C269" s="137">
        <v>3779</v>
      </c>
      <c r="D269" s="137" t="s">
        <v>1377</v>
      </c>
      <c r="E269" s="137" t="s">
        <v>1376</v>
      </c>
      <c r="F269" s="137" t="s">
        <v>1413</v>
      </c>
      <c r="G269" s="139">
        <v>4067.34</v>
      </c>
      <c r="H269" s="137" t="s">
        <v>1364</v>
      </c>
      <c r="I269" s="138">
        <v>20850</v>
      </c>
      <c r="J269" s="137">
        <f t="shared" ca="1" si="4"/>
        <v>59</v>
      </c>
      <c r="N269"/>
      <c r="O269"/>
      <c r="P269"/>
      <c r="Q269"/>
    </row>
    <row r="270" spans="1:17">
      <c r="A270" s="137" t="s">
        <v>1412</v>
      </c>
      <c r="B270" s="137" t="s">
        <v>1411</v>
      </c>
      <c r="C270" s="137">
        <v>3019</v>
      </c>
      <c r="D270" s="137" t="s">
        <v>1372</v>
      </c>
      <c r="E270" s="137" t="s">
        <v>1366</v>
      </c>
      <c r="F270" s="137" t="s">
        <v>1410</v>
      </c>
      <c r="G270" s="139">
        <v>1259.02</v>
      </c>
      <c r="H270" s="137" t="s">
        <v>1370</v>
      </c>
      <c r="I270" s="138">
        <v>23280</v>
      </c>
      <c r="J270" s="137">
        <f t="shared" ca="1" si="4"/>
        <v>53</v>
      </c>
      <c r="N270"/>
      <c r="O270"/>
      <c r="P270"/>
      <c r="Q270"/>
    </row>
    <row r="271" spans="1:17">
      <c r="A271" s="137" t="s">
        <v>1409</v>
      </c>
      <c r="B271" s="137" t="s">
        <v>1408</v>
      </c>
      <c r="C271" s="137">
        <v>3864</v>
      </c>
      <c r="D271" s="137" t="s">
        <v>1367</v>
      </c>
      <c r="E271" s="137" t="s">
        <v>1366</v>
      </c>
      <c r="F271" s="137" t="s">
        <v>1407</v>
      </c>
      <c r="G271" s="139">
        <v>1307.6400000000001</v>
      </c>
      <c r="H271" s="137" t="s">
        <v>1370</v>
      </c>
      <c r="I271" s="138">
        <v>19212</v>
      </c>
      <c r="J271" s="137">
        <f t="shared" ca="1" si="4"/>
        <v>64</v>
      </c>
    </row>
    <row r="272" spans="1:17">
      <c r="A272" s="137" t="s">
        <v>1404</v>
      </c>
      <c r="B272" s="137" t="s">
        <v>1406</v>
      </c>
      <c r="C272" s="137">
        <v>3703</v>
      </c>
      <c r="D272" s="137" t="s">
        <v>1390</v>
      </c>
      <c r="E272" s="137" t="s">
        <v>1376</v>
      </c>
      <c r="F272" s="137" t="s">
        <v>1405</v>
      </c>
      <c r="G272" s="139">
        <v>2021.18</v>
      </c>
      <c r="H272" s="137" t="s">
        <v>1370</v>
      </c>
      <c r="I272" s="138">
        <v>26840</v>
      </c>
      <c r="J272" s="137">
        <f t="shared" ca="1" si="4"/>
        <v>43</v>
      </c>
    </row>
    <row r="273" spans="1:10">
      <c r="A273" s="137" t="s">
        <v>1404</v>
      </c>
      <c r="B273" s="137" t="s">
        <v>1403</v>
      </c>
      <c r="C273" s="137">
        <v>3982</v>
      </c>
      <c r="D273" s="137" t="s">
        <v>1372</v>
      </c>
      <c r="E273" s="137" t="s">
        <v>1366</v>
      </c>
      <c r="F273" s="137" t="s">
        <v>1396</v>
      </c>
      <c r="G273" s="139">
        <v>1737.86</v>
      </c>
      <c r="H273" s="137" t="s">
        <v>1370</v>
      </c>
      <c r="I273" s="138">
        <v>21087</v>
      </c>
      <c r="J273" s="137">
        <f t="shared" ca="1" si="4"/>
        <v>59</v>
      </c>
    </row>
    <row r="274" spans="1:10">
      <c r="A274" s="137" t="s">
        <v>1402</v>
      </c>
      <c r="B274" s="137" t="s">
        <v>1401</v>
      </c>
      <c r="C274" s="137">
        <v>3333</v>
      </c>
      <c r="D274" s="137" t="s">
        <v>1367</v>
      </c>
      <c r="E274" s="137" t="s">
        <v>1366</v>
      </c>
      <c r="F274" s="137" t="s">
        <v>1400</v>
      </c>
      <c r="G274" s="139">
        <v>3578.47</v>
      </c>
      <c r="H274" s="137" t="s">
        <v>1364</v>
      </c>
      <c r="I274" s="138">
        <v>22471</v>
      </c>
      <c r="J274" s="137">
        <f t="shared" ca="1" si="4"/>
        <v>55</v>
      </c>
    </row>
    <row r="275" spans="1:10">
      <c r="A275" s="137" t="s">
        <v>1399</v>
      </c>
      <c r="B275" s="137" t="s">
        <v>1373</v>
      </c>
      <c r="C275" s="137">
        <v>3064</v>
      </c>
      <c r="D275" s="137" t="s">
        <v>1372</v>
      </c>
      <c r="E275" s="137" t="s">
        <v>1366</v>
      </c>
      <c r="F275" s="137" t="s">
        <v>1398</v>
      </c>
      <c r="G275" s="139">
        <v>2181.9</v>
      </c>
      <c r="H275" s="137" t="s">
        <v>1370</v>
      </c>
      <c r="I275" s="138">
        <v>22035</v>
      </c>
      <c r="J275" s="137">
        <f t="shared" ca="1" si="4"/>
        <v>56</v>
      </c>
    </row>
    <row r="276" spans="1:10">
      <c r="A276" s="137" t="s">
        <v>1397</v>
      </c>
      <c r="B276" s="137" t="s">
        <v>1387</v>
      </c>
      <c r="C276" s="137">
        <v>3081</v>
      </c>
      <c r="D276" s="137" t="s">
        <v>1372</v>
      </c>
      <c r="E276" s="137" t="s">
        <v>1366</v>
      </c>
      <c r="F276" s="137" t="s">
        <v>1396</v>
      </c>
      <c r="G276" s="139">
        <v>1891.47</v>
      </c>
      <c r="H276" s="137" t="s">
        <v>1370</v>
      </c>
      <c r="I276" s="138">
        <v>17213</v>
      </c>
      <c r="J276" s="137">
        <f t="shared" ca="1" si="4"/>
        <v>69</v>
      </c>
    </row>
    <row r="277" spans="1:10">
      <c r="A277" s="137" t="s">
        <v>1395</v>
      </c>
      <c r="B277" s="137" t="s">
        <v>1394</v>
      </c>
      <c r="C277" s="137">
        <v>3018</v>
      </c>
      <c r="D277" s="137" t="s">
        <v>1372</v>
      </c>
      <c r="E277" s="137" t="s">
        <v>1366</v>
      </c>
      <c r="F277" s="137" t="s">
        <v>1393</v>
      </c>
      <c r="G277" s="139">
        <v>1994.49</v>
      </c>
      <c r="H277" s="137" t="s">
        <v>1370</v>
      </c>
      <c r="I277" s="138">
        <v>16785</v>
      </c>
      <c r="J277" s="137">
        <f t="shared" ca="1" si="4"/>
        <v>70</v>
      </c>
    </row>
    <row r="278" spans="1:10">
      <c r="A278" s="137" t="s">
        <v>1392</v>
      </c>
      <c r="B278" s="137" t="s">
        <v>1391</v>
      </c>
      <c r="C278" s="137">
        <v>3559</v>
      </c>
      <c r="D278" s="137" t="s">
        <v>1390</v>
      </c>
      <c r="E278" s="137" t="s">
        <v>1366</v>
      </c>
      <c r="F278" s="137" t="s">
        <v>1389</v>
      </c>
      <c r="G278" s="139">
        <v>3465.59</v>
      </c>
      <c r="H278" s="137" t="s">
        <v>1370</v>
      </c>
      <c r="I278" s="138">
        <v>17827</v>
      </c>
      <c r="J278" s="137">
        <f t="shared" ca="1" si="4"/>
        <v>67</v>
      </c>
    </row>
    <row r="279" spans="1:10">
      <c r="A279" s="137" t="s">
        <v>1388</v>
      </c>
      <c r="B279" s="137" t="s">
        <v>1387</v>
      </c>
      <c r="C279" s="137">
        <v>3161</v>
      </c>
      <c r="D279" s="137" t="s">
        <v>1386</v>
      </c>
      <c r="E279" s="137" t="s">
        <v>1376</v>
      </c>
      <c r="F279" s="137" t="s">
        <v>1375</v>
      </c>
      <c r="G279" s="139">
        <v>2720.17</v>
      </c>
      <c r="H279" s="137" t="s">
        <v>1370</v>
      </c>
      <c r="I279" s="138">
        <v>17018</v>
      </c>
      <c r="J279" s="137">
        <f t="shared" ca="1" si="4"/>
        <v>70</v>
      </c>
    </row>
    <row r="280" spans="1:10">
      <c r="A280" s="137" t="s">
        <v>1385</v>
      </c>
      <c r="B280" s="137" t="s">
        <v>1384</v>
      </c>
      <c r="C280" s="137">
        <v>3096</v>
      </c>
      <c r="D280" s="137" t="s">
        <v>1372</v>
      </c>
      <c r="E280" s="137" t="s">
        <v>1366</v>
      </c>
      <c r="F280" s="137" t="s">
        <v>1383</v>
      </c>
      <c r="G280" s="139">
        <v>1602.13</v>
      </c>
      <c r="H280" s="137" t="s">
        <v>1370</v>
      </c>
      <c r="I280" s="138">
        <v>18179</v>
      </c>
      <c r="J280" s="137">
        <f t="shared" ca="1" si="4"/>
        <v>67</v>
      </c>
    </row>
    <row r="281" spans="1:10">
      <c r="A281" s="137" t="s">
        <v>1382</v>
      </c>
      <c r="B281" s="137" t="s">
        <v>160</v>
      </c>
      <c r="C281" s="137">
        <v>3703</v>
      </c>
      <c r="D281" s="137" t="s">
        <v>1381</v>
      </c>
      <c r="E281" s="137" t="s">
        <v>1376</v>
      </c>
      <c r="F281" s="137" t="s">
        <v>1380</v>
      </c>
      <c r="G281" s="139">
        <v>2189.39</v>
      </c>
      <c r="H281" s="137" t="s">
        <v>1364</v>
      </c>
      <c r="I281" s="138">
        <v>20235</v>
      </c>
      <c r="J281" s="137">
        <f t="shared" ca="1" si="4"/>
        <v>61</v>
      </c>
    </row>
    <row r="282" spans="1:10">
      <c r="A282" s="137" t="s">
        <v>1379</v>
      </c>
      <c r="B282" s="137" t="s">
        <v>1378</v>
      </c>
      <c r="C282" s="137">
        <v>3585</v>
      </c>
      <c r="D282" s="137" t="s">
        <v>1377</v>
      </c>
      <c r="E282" s="137" t="s">
        <v>1376</v>
      </c>
      <c r="F282" s="137" t="s">
        <v>1375</v>
      </c>
      <c r="G282" s="139">
        <v>2392.36</v>
      </c>
      <c r="H282" s="137" t="s">
        <v>1364</v>
      </c>
      <c r="I282" s="138">
        <v>30480</v>
      </c>
      <c r="J282" s="137">
        <f t="shared" ca="1" si="4"/>
        <v>33</v>
      </c>
    </row>
    <row r="283" spans="1:10">
      <c r="A283" s="137" t="s">
        <v>1374</v>
      </c>
      <c r="B283" s="137" t="s">
        <v>1373</v>
      </c>
      <c r="C283" s="137">
        <v>3671</v>
      </c>
      <c r="D283" s="137" t="s">
        <v>1372</v>
      </c>
      <c r="E283" s="137" t="s">
        <v>1366</v>
      </c>
      <c r="F283" s="137" t="s">
        <v>1371</v>
      </c>
      <c r="G283" s="139">
        <v>1088.18</v>
      </c>
      <c r="H283" s="137" t="s">
        <v>1370</v>
      </c>
      <c r="I283" s="138">
        <v>22068</v>
      </c>
      <c r="J283" s="137">
        <f t="shared" ca="1" si="4"/>
        <v>56</v>
      </c>
    </row>
    <row r="284" spans="1:10">
      <c r="A284" s="137" t="s">
        <v>1369</v>
      </c>
      <c r="B284" s="137" t="s">
        <v>1368</v>
      </c>
      <c r="C284" s="137">
        <v>3185</v>
      </c>
      <c r="D284" s="137" t="s">
        <v>1367</v>
      </c>
      <c r="E284" s="137" t="s">
        <v>1366</v>
      </c>
      <c r="F284" s="137" t="s">
        <v>1365</v>
      </c>
      <c r="G284" s="139">
        <v>3552.19</v>
      </c>
      <c r="H284" s="137" t="s">
        <v>1364</v>
      </c>
      <c r="I284" s="138">
        <v>21101</v>
      </c>
      <c r="J284" s="137">
        <f t="shared" ca="1" si="4"/>
        <v>59</v>
      </c>
    </row>
    <row r="285" spans="1:10">
      <c r="A285" s="137"/>
      <c r="B285" s="137"/>
      <c r="C285" s="137"/>
      <c r="D285" s="137"/>
      <c r="E285" s="137"/>
      <c r="F285" s="137"/>
      <c r="G285" s="139"/>
      <c r="H285" s="137"/>
      <c r="I285" s="138"/>
      <c r="J285" s="137"/>
    </row>
  </sheetData>
  <mergeCells count="2">
    <mergeCell ref="L1:M1"/>
    <mergeCell ref="L3:M3"/>
  </mergeCells>
  <pageMargins left="0.78740157499999996" right="0.78740157499999996" top="0.984251969" bottom="0.984251969" header="0.4921259845" footer="0.4921259845"/>
  <pageSetup paperSize="9" orientation="portrait" horizontalDpi="4294967293" verticalDpi="0" r:id="rId3"/>
  <headerFooter alignWithMargins="0"/>
  <drawing r:id="rId4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2:B9"/>
  <sheetViews>
    <sheetView workbookViewId="0"/>
  </sheetViews>
  <sheetFormatPr baseColWidth="10" defaultColWidth="9.140625" defaultRowHeight="15"/>
  <cols>
    <col min="1" max="1" width="12.42578125" style="144" customWidth="1"/>
    <col min="2" max="2" width="13.85546875" style="144" customWidth="1"/>
    <col min="3" max="16384" width="9.140625" style="144"/>
  </cols>
  <sheetData>
    <row r="2" spans="1:2">
      <c r="A2" s="143" t="s">
        <v>1258</v>
      </c>
      <c r="B2" s="143" t="s">
        <v>1345</v>
      </c>
    </row>
    <row r="3" spans="1:2">
      <c r="A3" s="144">
        <v>2003</v>
      </c>
      <c r="B3" s="145">
        <v>14000791</v>
      </c>
    </row>
    <row r="4" spans="1:2">
      <c r="A4" s="144">
        <v>2004</v>
      </c>
      <c r="B4" s="145">
        <v>19942031</v>
      </c>
    </row>
    <row r="5" spans="1:2">
      <c r="A5" s="144">
        <v>2005</v>
      </c>
      <c r="B5" s="145">
        <v>27366521</v>
      </c>
    </row>
    <row r="6" spans="1:2">
      <c r="A6" s="144">
        <v>2006</v>
      </c>
      <c r="B6" s="145">
        <v>38020917</v>
      </c>
    </row>
    <row r="7" spans="1:2">
      <c r="A7" s="144">
        <v>2007</v>
      </c>
      <c r="B7" s="145">
        <v>76010392</v>
      </c>
    </row>
    <row r="8" spans="1:2">
      <c r="A8" s="144">
        <v>2008</v>
      </c>
      <c r="B8" s="145">
        <v>87418334</v>
      </c>
    </row>
    <row r="9" spans="1:2">
      <c r="A9" s="144">
        <v>2009</v>
      </c>
      <c r="B9" s="145">
        <v>99310754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B2:C9"/>
  <sheetViews>
    <sheetView topLeftCell="B1" workbookViewId="0">
      <selection activeCell="C15" sqref="C15"/>
    </sheetView>
  </sheetViews>
  <sheetFormatPr baseColWidth="10" defaultColWidth="9.140625" defaultRowHeight="15"/>
  <cols>
    <col min="1" max="1" width="9.140625" style="144"/>
    <col min="2" max="2" width="12.42578125" style="144" customWidth="1"/>
    <col min="3" max="3" width="13.85546875" style="144" customWidth="1"/>
    <col min="4" max="16384" width="9.140625" style="144"/>
  </cols>
  <sheetData>
    <row r="2" spans="2:3">
      <c r="B2" s="143" t="s">
        <v>1258</v>
      </c>
      <c r="C2" s="143" t="s">
        <v>1345</v>
      </c>
    </row>
    <row r="3" spans="2:3">
      <c r="B3" s="144">
        <v>2003</v>
      </c>
      <c r="C3" s="145">
        <v>14000791</v>
      </c>
    </row>
    <row r="4" spans="2:3">
      <c r="B4" s="144">
        <v>2004</v>
      </c>
      <c r="C4" s="145">
        <v>19942031</v>
      </c>
    </row>
    <row r="5" spans="2:3">
      <c r="B5" s="144">
        <v>2005</v>
      </c>
      <c r="C5" s="145">
        <v>27366521</v>
      </c>
    </row>
    <row r="6" spans="2:3">
      <c r="B6" s="144">
        <v>2006</v>
      </c>
      <c r="C6" s="145">
        <v>38020917</v>
      </c>
    </row>
    <row r="7" spans="2:3">
      <c r="B7" s="144">
        <v>2007</v>
      </c>
      <c r="C7" s="145">
        <v>76010392</v>
      </c>
    </row>
    <row r="8" spans="2:3">
      <c r="B8" s="144">
        <v>2008</v>
      </c>
      <c r="C8" s="145">
        <v>87418334</v>
      </c>
    </row>
    <row r="9" spans="2:3">
      <c r="B9" s="144">
        <v>2009</v>
      </c>
      <c r="C9" s="145">
        <v>99310754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79"/>
  <sheetViews>
    <sheetView zoomScaleNormal="100" workbookViewId="0"/>
  </sheetViews>
  <sheetFormatPr baseColWidth="10" defaultColWidth="11.5703125" defaultRowHeight="12.75"/>
  <cols>
    <col min="1" max="1" width="29.28515625" style="325" bestFit="1" customWidth="1"/>
    <col min="2" max="2" width="10.85546875" style="325" bestFit="1" customWidth="1"/>
    <col min="3" max="3" width="10.85546875" style="325" customWidth="1"/>
    <col min="4" max="4" width="17.42578125" style="325" customWidth="1"/>
    <col min="5" max="5" width="9.28515625" style="325" bestFit="1" customWidth="1"/>
    <col min="6" max="6" width="16.42578125" style="325" customWidth="1"/>
    <col min="7" max="7" width="11.5703125" style="325"/>
    <col min="8" max="8" width="26.7109375" style="325" customWidth="1"/>
    <col min="9" max="9" width="24" style="325" customWidth="1"/>
    <col min="10" max="13" width="9" style="325" customWidth="1"/>
    <col min="14" max="14" width="13.140625" style="325" customWidth="1"/>
    <col min="15" max="15" width="8" style="325" customWidth="1"/>
    <col min="16" max="16" width="12.140625" style="325" customWidth="1"/>
    <col min="17" max="17" width="10" style="325" customWidth="1"/>
    <col min="18" max="19" width="8" style="325" customWidth="1"/>
    <col min="20" max="20" width="13.140625" style="325" customWidth="1"/>
    <col min="21" max="21" width="8.42578125" style="325" customWidth="1"/>
    <col min="22" max="22" width="7" style="325" customWidth="1"/>
    <col min="23" max="23" width="11.5703125" style="325" customWidth="1"/>
    <col min="24" max="24" width="9" style="325" customWidth="1"/>
    <col min="25" max="27" width="8" style="325" customWidth="1"/>
    <col min="28" max="28" width="12.140625" style="325" customWidth="1"/>
    <col min="29" max="29" width="9" style="325" customWidth="1"/>
    <col min="30" max="31" width="8" style="325" customWidth="1"/>
    <col min="32" max="32" width="12.140625" style="325" customWidth="1"/>
    <col min="33" max="33" width="8.42578125" style="325" customWidth="1"/>
    <col min="34" max="35" width="8" style="325" customWidth="1"/>
    <col min="36" max="36" width="11.5703125" style="325" customWidth="1"/>
    <col min="37" max="37" width="9.5703125" style="325" customWidth="1"/>
    <col min="38" max="40" width="8" style="325" customWidth="1"/>
    <col min="41" max="41" width="12.7109375" style="325" customWidth="1"/>
    <col min="42" max="42" width="9.28515625" style="325" customWidth="1"/>
    <col min="43" max="44" width="8" style="325" customWidth="1"/>
    <col min="45" max="45" width="9" style="325" customWidth="1"/>
    <col min="46" max="46" width="12.42578125" style="325" customWidth="1"/>
    <col min="47" max="47" width="8.28515625" style="325" customWidth="1"/>
    <col min="48" max="48" width="9" style="325" customWidth="1"/>
    <col min="49" max="49" width="11.42578125" style="325" customWidth="1"/>
    <col min="50" max="50" width="8.85546875" style="325" customWidth="1"/>
    <col min="51" max="52" width="8" style="325" customWidth="1"/>
    <col min="53" max="53" width="9" style="325" customWidth="1"/>
    <col min="54" max="54" width="12" style="325" bestFit="1" customWidth="1"/>
    <col min="55" max="55" width="8.85546875" style="325" customWidth="1"/>
    <col min="56" max="57" width="8" style="325" customWidth="1"/>
    <col min="58" max="58" width="9" style="325" customWidth="1"/>
    <col min="59" max="59" width="12" style="325" bestFit="1" customWidth="1"/>
    <col min="60" max="60" width="13.140625" style="325" bestFit="1" customWidth="1"/>
    <col min="61" max="16384" width="11.5703125" style="325"/>
  </cols>
  <sheetData>
    <row r="1" spans="1:60">
      <c r="A1" s="326" t="s">
        <v>1311</v>
      </c>
      <c r="B1" s="326" t="s">
        <v>2102</v>
      </c>
      <c r="C1" s="326" t="s">
        <v>216</v>
      </c>
      <c r="D1" s="326" t="s">
        <v>2103</v>
      </c>
      <c r="E1" s="326" t="s">
        <v>2104</v>
      </c>
      <c r="F1" s="326" t="s">
        <v>2105</v>
      </c>
    </row>
    <row r="2" spans="1:60" ht="13.5" thickBot="1">
      <c r="A2" s="327" t="s">
        <v>2106</v>
      </c>
      <c r="B2" s="98">
        <v>3</v>
      </c>
      <c r="C2" s="328">
        <v>39814</v>
      </c>
      <c r="D2" s="152">
        <v>3341.2</v>
      </c>
      <c r="E2" s="152">
        <v>977.63512000000003</v>
      </c>
      <c r="F2" s="329">
        <f t="shared" ref="F2:F65" si="0">E2/D2</f>
        <v>0.29260000000000003</v>
      </c>
    </row>
    <row r="3" spans="1:60" ht="18.75" customHeight="1">
      <c r="A3" s="327" t="s">
        <v>2107</v>
      </c>
      <c r="B3" s="98">
        <v>1</v>
      </c>
      <c r="C3" s="328">
        <v>39814</v>
      </c>
      <c r="D3" s="152">
        <v>1425.06</v>
      </c>
      <c r="E3" s="152">
        <v>358.11757799999998</v>
      </c>
      <c r="F3" s="329">
        <f t="shared" si="0"/>
        <v>0.25130000000000002</v>
      </c>
      <c r="H3" s="596" t="s">
        <v>2286</v>
      </c>
      <c r="I3" s="597"/>
      <c r="J3" s="597"/>
      <c r="K3" s="597"/>
      <c r="L3" s="597"/>
      <c r="M3" s="597"/>
      <c r="N3" s="598"/>
    </row>
    <row r="4" spans="1:60">
      <c r="A4" s="327" t="s">
        <v>2108</v>
      </c>
      <c r="B4" s="98">
        <v>1</v>
      </c>
      <c r="C4" s="328">
        <v>39814</v>
      </c>
      <c r="D4" s="152">
        <v>1488.82</v>
      </c>
      <c r="E4" s="152">
        <v>542.22824400000002</v>
      </c>
      <c r="F4" s="329">
        <f t="shared" si="0"/>
        <v>0.36420000000000002</v>
      </c>
      <c r="H4" s="599"/>
      <c r="I4" s="600"/>
      <c r="J4" s="600"/>
      <c r="K4" s="600"/>
      <c r="L4" s="600"/>
      <c r="M4" s="600"/>
      <c r="N4" s="601"/>
    </row>
    <row r="5" spans="1:60">
      <c r="A5" s="327" t="s">
        <v>2109</v>
      </c>
      <c r="B5" s="98">
        <v>3</v>
      </c>
      <c r="C5" s="328">
        <v>39814</v>
      </c>
      <c r="D5" s="152">
        <v>1647.02</v>
      </c>
      <c r="E5" s="152">
        <v>570.19832399999996</v>
      </c>
      <c r="F5" s="329">
        <f t="shared" si="0"/>
        <v>0.34619999999999995</v>
      </c>
      <c r="H5" s="599"/>
      <c r="I5" s="600"/>
      <c r="J5" s="600"/>
      <c r="K5" s="600"/>
      <c r="L5" s="600"/>
      <c r="M5" s="600"/>
      <c r="N5" s="601"/>
    </row>
    <row r="6" spans="1:60">
      <c r="A6" s="327" t="s">
        <v>2110</v>
      </c>
      <c r="B6" s="98">
        <v>1</v>
      </c>
      <c r="C6" s="328">
        <v>39814</v>
      </c>
      <c r="D6" s="152">
        <v>1513.13</v>
      </c>
      <c r="E6" s="152">
        <v>391.44673100000006</v>
      </c>
      <c r="F6" s="329">
        <f t="shared" si="0"/>
        <v>0.25870000000000004</v>
      </c>
      <c r="H6" s="599"/>
      <c r="I6" s="600"/>
      <c r="J6" s="600"/>
      <c r="K6" s="600"/>
      <c r="L6" s="600"/>
      <c r="M6" s="600"/>
      <c r="N6" s="601"/>
    </row>
    <row r="7" spans="1:60">
      <c r="A7" s="327" t="s">
        <v>2111</v>
      </c>
      <c r="B7" s="98">
        <v>1</v>
      </c>
      <c r="C7" s="328">
        <v>39814</v>
      </c>
      <c r="D7" s="152">
        <v>1534.83</v>
      </c>
      <c r="E7" s="152">
        <v>436.81261799999999</v>
      </c>
      <c r="F7" s="329">
        <f t="shared" si="0"/>
        <v>0.28460000000000002</v>
      </c>
      <c r="H7" s="599"/>
      <c r="I7" s="600"/>
      <c r="J7" s="600"/>
      <c r="K7" s="600"/>
      <c r="L7" s="600"/>
      <c r="M7" s="600"/>
      <c r="N7" s="601"/>
    </row>
    <row r="8" spans="1:60">
      <c r="A8" s="327" t="s">
        <v>2112</v>
      </c>
      <c r="B8" s="98">
        <v>4</v>
      </c>
      <c r="C8" s="328">
        <v>39814</v>
      </c>
      <c r="D8" s="152">
        <v>2020</v>
      </c>
      <c r="E8" s="152">
        <v>543.58199999999999</v>
      </c>
      <c r="F8" s="329">
        <f t="shared" si="0"/>
        <v>0.26910000000000001</v>
      </c>
      <c r="H8" s="599"/>
      <c r="I8" s="600"/>
      <c r="J8" s="600"/>
      <c r="K8" s="600"/>
      <c r="L8" s="600"/>
      <c r="M8" s="600"/>
      <c r="N8" s="601"/>
    </row>
    <row r="9" spans="1:60">
      <c r="A9" s="327" t="s">
        <v>2113</v>
      </c>
      <c r="B9" s="98">
        <v>1</v>
      </c>
      <c r="C9" s="328">
        <v>39814</v>
      </c>
      <c r="D9" s="152">
        <v>21849.16</v>
      </c>
      <c r="E9" s="152">
        <v>4487.8174639999997</v>
      </c>
      <c r="F9" s="329">
        <f t="shared" si="0"/>
        <v>0.2054</v>
      </c>
      <c r="H9" s="599"/>
      <c r="I9" s="600"/>
      <c r="J9" s="600"/>
      <c r="K9" s="600"/>
      <c r="L9" s="600"/>
      <c r="M9" s="600"/>
      <c r="N9" s="601"/>
    </row>
    <row r="10" spans="1:60" ht="13.5" thickBot="1">
      <c r="A10" s="327" t="s">
        <v>2114</v>
      </c>
      <c r="B10" s="98">
        <v>4</v>
      </c>
      <c r="C10" s="328">
        <v>39845</v>
      </c>
      <c r="D10" s="152">
        <v>3143.17</v>
      </c>
      <c r="E10" s="152">
        <v>703.44144600000004</v>
      </c>
      <c r="F10" s="329">
        <f t="shared" si="0"/>
        <v>0.2238</v>
      </c>
      <c r="H10" s="602"/>
      <c r="I10" s="603"/>
      <c r="J10" s="603"/>
      <c r="K10" s="603"/>
      <c r="L10" s="603"/>
      <c r="M10" s="603"/>
      <c r="N10" s="604"/>
    </row>
    <row r="11" spans="1:60">
      <c r="A11" s="327" t="s">
        <v>2115</v>
      </c>
      <c r="B11" s="98">
        <v>4</v>
      </c>
      <c r="C11" s="328">
        <v>39845</v>
      </c>
      <c r="D11" s="152">
        <v>1571.49</v>
      </c>
      <c r="E11" s="152">
        <v>523.77761699999996</v>
      </c>
      <c r="F11" s="329">
        <f t="shared" si="0"/>
        <v>0.33329999999999999</v>
      </c>
    </row>
    <row r="12" spans="1:60">
      <c r="A12" s="327" t="s">
        <v>2116</v>
      </c>
      <c r="B12" s="98">
        <v>1</v>
      </c>
      <c r="C12" s="328">
        <v>39845</v>
      </c>
      <c r="D12" s="152">
        <v>1571.49</v>
      </c>
      <c r="E12" s="152">
        <v>523.77761699999996</v>
      </c>
      <c r="F12" s="329">
        <f t="shared" si="0"/>
        <v>0.33329999999999999</v>
      </c>
    </row>
    <row r="13" spans="1:60">
      <c r="A13" s="327" t="s">
        <v>2117</v>
      </c>
      <c r="B13" s="98">
        <v>1</v>
      </c>
      <c r="C13" s="328">
        <v>39845</v>
      </c>
      <c r="D13" s="152">
        <v>1618.49</v>
      </c>
      <c r="E13" s="152">
        <v>486.03254700000002</v>
      </c>
      <c r="F13" s="329">
        <f t="shared" si="0"/>
        <v>0.30030000000000001</v>
      </c>
    </row>
    <row r="14" spans="1:60">
      <c r="A14" s="327" t="s">
        <v>2118</v>
      </c>
      <c r="B14" s="98">
        <v>1</v>
      </c>
      <c r="C14" s="328">
        <v>39845</v>
      </c>
      <c r="D14" s="152">
        <v>1622.47</v>
      </c>
      <c r="E14" s="152">
        <v>451.20890699999995</v>
      </c>
      <c r="F14" s="329">
        <f t="shared" si="0"/>
        <v>0.27809999999999996</v>
      </c>
      <c r="H14" s="385" t="s">
        <v>2287</v>
      </c>
      <c r="I14" s="385" t="s">
        <v>2219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>
      <c r="A15" s="327" t="s">
        <v>2119</v>
      </c>
      <c r="B15" s="98">
        <v>3</v>
      </c>
      <c r="C15" s="328">
        <v>39845</v>
      </c>
      <c r="D15" s="152">
        <v>4011.9</v>
      </c>
      <c r="E15" s="152">
        <v>1290.2270399999998</v>
      </c>
      <c r="F15" s="329">
        <f t="shared" si="0"/>
        <v>0.32159999999999994</v>
      </c>
      <c r="H15" s="385" t="s">
        <v>2273</v>
      </c>
      <c r="I15" s="386">
        <v>1</v>
      </c>
      <c r="J15" s="386">
        <v>2</v>
      </c>
      <c r="K15" s="386">
        <v>3</v>
      </c>
      <c r="L15" s="386">
        <v>4</v>
      </c>
      <c r="M15" s="386">
        <v>5</v>
      </c>
      <c r="N15" s="386" t="s">
        <v>2218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>
      <c r="A16" s="327" t="s">
        <v>2120</v>
      </c>
      <c r="B16" s="98">
        <v>1</v>
      </c>
      <c r="C16" s="328">
        <v>39845</v>
      </c>
      <c r="D16" s="152">
        <v>1628.72</v>
      </c>
      <c r="E16" s="152">
        <v>387.472488</v>
      </c>
      <c r="F16" s="329">
        <f t="shared" si="0"/>
        <v>0.2379</v>
      </c>
      <c r="H16" s="426">
        <v>39814</v>
      </c>
      <c r="I16" s="427">
        <v>27811</v>
      </c>
      <c r="J16" s="427"/>
      <c r="K16" s="427">
        <v>4988.2199999999993</v>
      </c>
      <c r="L16" s="427">
        <v>2020</v>
      </c>
      <c r="M16" s="427"/>
      <c r="N16" s="427">
        <v>34819.22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>
      <c r="A17" s="327" t="s">
        <v>2121</v>
      </c>
      <c r="B17" s="98">
        <v>1</v>
      </c>
      <c r="C17" s="328">
        <v>39845</v>
      </c>
      <c r="D17" s="152">
        <v>1787.01</v>
      </c>
      <c r="E17" s="152">
        <v>593.82342299999993</v>
      </c>
      <c r="F17" s="329">
        <f t="shared" si="0"/>
        <v>0.33229999999999998</v>
      </c>
      <c r="H17" s="426">
        <v>39845</v>
      </c>
      <c r="I17" s="427">
        <v>8228.18</v>
      </c>
      <c r="J17" s="427"/>
      <c r="K17" s="427">
        <v>4011.9</v>
      </c>
      <c r="L17" s="427">
        <v>4714.66</v>
      </c>
      <c r="M17" s="427"/>
      <c r="N17" s="427">
        <v>16954.739999999998</v>
      </c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>
      <c r="A18" s="327" t="s">
        <v>2122</v>
      </c>
      <c r="B18" s="98">
        <v>3</v>
      </c>
      <c r="C18" s="328">
        <v>39873</v>
      </c>
      <c r="D18" s="152">
        <v>2680.46</v>
      </c>
      <c r="E18" s="152">
        <v>921.81019400000002</v>
      </c>
      <c r="F18" s="329">
        <f t="shared" si="0"/>
        <v>0.34389999999999998</v>
      </c>
      <c r="H18" s="426">
        <v>39873</v>
      </c>
      <c r="I18" s="427">
        <v>5017.6900000000005</v>
      </c>
      <c r="J18" s="427">
        <v>7762.78</v>
      </c>
      <c r="K18" s="427">
        <v>8561.19</v>
      </c>
      <c r="L18" s="427"/>
      <c r="M18" s="427"/>
      <c r="N18" s="427">
        <v>21341.660000000003</v>
      </c>
      <c r="O18"/>
      <c r="P18"/>
      <c r="Q18"/>
      <c r="R18"/>
      <c r="S18"/>
      <c r="T18"/>
      <c r="U18"/>
    </row>
    <row r="19" spans="1:60">
      <c r="A19" s="327" t="s">
        <v>2123</v>
      </c>
      <c r="B19" s="98">
        <v>2</v>
      </c>
      <c r="C19" s="328">
        <v>39873</v>
      </c>
      <c r="D19" s="152">
        <v>1736.92</v>
      </c>
      <c r="E19" s="152">
        <v>413.03957600000001</v>
      </c>
      <c r="F19" s="329">
        <f t="shared" si="0"/>
        <v>0.23779999999999998</v>
      </c>
      <c r="H19" s="426">
        <v>39904</v>
      </c>
      <c r="I19" s="427"/>
      <c r="J19" s="427">
        <v>7141.27</v>
      </c>
      <c r="K19" s="427"/>
      <c r="L19" s="427"/>
      <c r="M19" s="427">
        <v>4291.7</v>
      </c>
      <c r="N19" s="427">
        <v>11432.970000000001</v>
      </c>
      <c r="O19"/>
      <c r="P19"/>
      <c r="Q19"/>
      <c r="R19"/>
      <c r="S19"/>
      <c r="T19"/>
      <c r="U19"/>
    </row>
    <row r="20" spans="1:60">
      <c r="A20" s="327" t="s">
        <v>2124</v>
      </c>
      <c r="B20" s="98">
        <v>3</v>
      </c>
      <c r="C20" s="328">
        <v>39873</v>
      </c>
      <c r="D20" s="152">
        <v>1966.55</v>
      </c>
      <c r="E20" s="152">
        <v>618.87328500000001</v>
      </c>
      <c r="F20" s="329">
        <f t="shared" si="0"/>
        <v>0.31470000000000004</v>
      </c>
      <c r="H20" s="426">
        <v>39934</v>
      </c>
      <c r="I20" s="427"/>
      <c r="J20" s="427">
        <v>1962.59</v>
      </c>
      <c r="K20" s="427">
        <v>5440.42</v>
      </c>
      <c r="L20" s="427">
        <v>1622.47</v>
      </c>
      <c r="M20" s="427">
        <v>3427.76</v>
      </c>
      <c r="N20" s="427">
        <v>12453.24</v>
      </c>
      <c r="O20"/>
      <c r="P20"/>
      <c r="Q20"/>
      <c r="R20"/>
      <c r="S20"/>
      <c r="T20"/>
      <c r="U20"/>
    </row>
    <row r="21" spans="1:60">
      <c r="A21" s="327" t="s">
        <v>2125</v>
      </c>
      <c r="B21" s="98">
        <v>3</v>
      </c>
      <c r="C21" s="328">
        <v>39873</v>
      </c>
      <c r="D21" s="152">
        <v>3914.18</v>
      </c>
      <c r="E21" s="152">
        <v>1285.0252939999998</v>
      </c>
      <c r="F21" s="329">
        <f t="shared" si="0"/>
        <v>0.32829999999999998</v>
      </c>
      <c r="H21" s="426">
        <v>39965</v>
      </c>
      <c r="I21" s="427">
        <v>14113.49</v>
      </c>
      <c r="J21" s="427"/>
      <c r="K21" s="427">
        <v>5714.39</v>
      </c>
      <c r="L21" s="427"/>
      <c r="M21" s="427">
        <v>1759.92</v>
      </c>
      <c r="N21" s="427">
        <v>21587.800000000003</v>
      </c>
      <c r="O21"/>
      <c r="P21"/>
      <c r="Q21"/>
      <c r="R21"/>
      <c r="S21"/>
      <c r="T21"/>
      <c r="U21"/>
    </row>
    <row r="22" spans="1:60">
      <c r="A22" s="327" t="s">
        <v>2126</v>
      </c>
      <c r="B22" s="98">
        <v>1</v>
      </c>
      <c r="C22" s="328">
        <v>39873</v>
      </c>
      <c r="D22" s="152">
        <v>1646.57</v>
      </c>
      <c r="E22" s="152">
        <v>537.44044799999995</v>
      </c>
      <c r="F22" s="329">
        <f t="shared" si="0"/>
        <v>0.32639999999999997</v>
      </c>
      <c r="H22" s="426">
        <v>39995</v>
      </c>
      <c r="I22" s="427">
        <v>1425.06</v>
      </c>
      <c r="J22" s="427"/>
      <c r="K22" s="427">
        <v>8289.59</v>
      </c>
      <c r="L22" s="427">
        <v>1534.83</v>
      </c>
      <c r="M22" s="427"/>
      <c r="N22" s="427">
        <v>11249.48</v>
      </c>
    </row>
    <row r="23" spans="1:60">
      <c r="A23" s="327" t="s">
        <v>2113</v>
      </c>
      <c r="B23" s="98">
        <v>1</v>
      </c>
      <c r="C23" s="328">
        <v>39873</v>
      </c>
      <c r="D23" s="152">
        <v>1647.02</v>
      </c>
      <c r="E23" s="152">
        <v>570.19832399999996</v>
      </c>
      <c r="F23" s="329">
        <f t="shared" si="0"/>
        <v>0.34619999999999995</v>
      </c>
      <c r="H23" s="426">
        <v>40026</v>
      </c>
      <c r="I23" s="427">
        <v>5407.8</v>
      </c>
      <c r="J23" s="427"/>
      <c r="K23" s="427">
        <v>2223.12</v>
      </c>
      <c r="L23" s="427">
        <v>6866.5499999999993</v>
      </c>
      <c r="M23" s="427">
        <v>3567.47</v>
      </c>
      <c r="N23" s="427">
        <v>18064.939999999999</v>
      </c>
    </row>
    <row r="24" spans="1:60">
      <c r="A24" s="327" t="s">
        <v>2121</v>
      </c>
      <c r="B24" s="98">
        <v>1</v>
      </c>
      <c r="C24" s="328">
        <v>39873</v>
      </c>
      <c r="D24" s="152">
        <v>1724.1</v>
      </c>
      <c r="E24" s="152">
        <v>472.05857999999995</v>
      </c>
      <c r="F24" s="329">
        <f t="shared" si="0"/>
        <v>0.27379999999999999</v>
      </c>
      <c r="H24" s="426">
        <v>40057</v>
      </c>
      <c r="I24" s="427">
        <v>2223.12</v>
      </c>
      <c r="J24" s="427"/>
      <c r="K24" s="427">
        <v>1893.23</v>
      </c>
      <c r="L24" s="427">
        <v>9912.130000000001</v>
      </c>
      <c r="M24" s="427">
        <v>14612.38</v>
      </c>
      <c r="N24" s="427">
        <v>28640.86</v>
      </c>
    </row>
    <row r="25" spans="1:60">
      <c r="A25" s="327" t="s">
        <v>2127</v>
      </c>
      <c r="B25" s="98">
        <v>2</v>
      </c>
      <c r="C25" s="328">
        <v>39873</v>
      </c>
      <c r="D25" s="152">
        <v>6025.86</v>
      </c>
      <c r="E25" s="152">
        <v>2344.6621259999997</v>
      </c>
      <c r="F25" s="329">
        <f t="shared" si="0"/>
        <v>0.3891</v>
      </c>
      <c r="H25" s="426">
        <v>40087</v>
      </c>
      <c r="I25" s="427">
        <v>5240.66</v>
      </c>
      <c r="J25" s="427"/>
      <c r="K25" s="427"/>
      <c r="L25" s="427">
        <v>12648.92</v>
      </c>
      <c r="M25" s="427"/>
      <c r="N25" s="427">
        <v>17889.580000000002</v>
      </c>
    </row>
    <row r="26" spans="1:60">
      <c r="A26" s="327" t="s">
        <v>2128</v>
      </c>
      <c r="B26" s="98">
        <v>5</v>
      </c>
      <c r="C26" s="328">
        <v>39904</v>
      </c>
      <c r="D26" s="152">
        <v>2567.6</v>
      </c>
      <c r="E26" s="152">
        <v>838.06463999999994</v>
      </c>
      <c r="F26" s="329">
        <f t="shared" si="0"/>
        <v>0.32639999999999997</v>
      </c>
      <c r="H26" s="426">
        <v>40118</v>
      </c>
      <c r="I26" s="427">
        <v>1513.13</v>
      </c>
      <c r="J26" s="427">
        <v>1488.82</v>
      </c>
      <c r="K26" s="427">
        <v>1628.72</v>
      </c>
      <c r="L26" s="427"/>
      <c r="M26" s="427">
        <v>15445.560000000001</v>
      </c>
      <c r="N26" s="427">
        <v>20076.230000000003</v>
      </c>
    </row>
    <row r="27" spans="1:60">
      <c r="A27" s="327" t="s">
        <v>2129</v>
      </c>
      <c r="B27" s="98">
        <v>5</v>
      </c>
      <c r="C27" s="328">
        <v>39904</v>
      </c>
      <c r="D27" s="152">
        <v>1724.1</v>
      </c>
      <c r="E27" s="152">
        <v>472.05857999999995</v>
      </c>
      <c r="F27" s="329">
        <f t="shared" si="0"/>
        <v>0.27379999999999999</v>
      </c>
      <c r="H27" s="426">
        <v>40148</v>
      </c>
      <c r="I27" s="427">
        <v>1858.57</v>
      </c>
      <c r="J27" s="427"/>
      <c r="K27" s="427">
        <v>1812.26</v>
      </c>
      <c r="L27" s="427">
        <v>1646.57</v>
      </c>
      <c r="M27" s="427">
        <v>48798.539999999994</v>
      </c>
      <c r="N27" s="427">
        <v>54115.939999999995</v>
      </c>
    </row>
    <row r="28" spans="1:60">
      <c r="A28" s="327" t="s">
        <v>2130</v>
      </c>
      <c r="B28" s="98">
        <v>2</v>
      </c>
      <c r="C28" s="328">
        <v>39904</v>
      </c>
      <c r="D28" s="152">
        <v>1759.92</v>
      </c>
      <c r="E28" s="152">
        <v>416.57306399999999</v>
      </c>
      <c r="F28" s="329">
        <f t="shared" si="0"/>
        <v>0.23669999999999999</v>
      </c>
      <c r="H28" s="426" t="s">
        <v>2218</v>
      </c>
      <c r="I28" s="427">
        <v>72838.700000000012</v>
      </c>
      <c r="J28" s="427">
        <v>18355.46</v>
      </c>
      <c r="K28" s="427">
        <v>44563.040000000001</v>
      </c>
      <c r="L28" s="427">
        <v>40966.129999999997</v>
      </c>
      <c r="M28" s="427">
        <v>91903.329999999987</v>
      </c>
      <c r="N28" s="427">
        <v>268626.65999999997</v>
      </c>
    </row>
    <row r="29" spans="1:60">
      <c r="A29" s="327" t="s">
        <v>2131</v>
      </c>
      <c r="B29" s="98">
        <v>2</v>
      </c>
      <c r="C29" s="328">
        <v>39904</v>
      </c>
      <c r="D29" s="152">
        <v>1817.85</v>
      </c>
      <c r="E29" s="152">
        <v>573.16810499999997</v>
      </c>
      <c r="F29" s="329">
        <f t="shared" si="0"/>
        <v>0.31530000000000002</v>
      </c>
      <c r="H29"/>
      <c r="I29"/>
      <c r="J29"/>
    </row>
    <row r="30" spans="1:60">
      <c r="A30" s="327" t="s">
        <v>2131</v>
      </c>
      <c r="B30" s="98">
        <v>2</v>
      </c>
      <c r="C30" s="328">
        <v>39904</v>
      </c>
      <c r="D30" s="152">
        <v>1776.49</v>
      </c>
      <c r="E30" s="152">
        <v>481.25114099999996</v>
      </c>
      <c r="F30" s="329">
        <f t="shared" si="0"/>
        <v>0.27089999999999997</v>
      </c>
      <c r="H30"/>
      <c r="I30"/>
      <c r="J30"/>
    </row>
    <row r="31" spans="1:60">
      <c r="A31" s="327" t="s">
        <v>2127</v>
      </c>
      <c r="B31" s="98">
        <v>2</v>
      </c>
      <c r="C31" s="328">
        <v>39904</v>
      </c>
      <c r="D31" s="152">
        <v>1787.01</v>
      </c>
      <c r="E31" s="152">
        <v>593.82342299999993</v>
      </c>
      <c r="F31" s="329">
        <f t="shared" si="0"/>
        <v>0.33229999999999998</v>
      </c>
      <c r="H31"/>
      <c r="I31"/>
      <c r="J31"/>
    </row>
    <row r="32" spans="1:60">
      <c r="A32" s="327" t="s">
        <v>2106</v>
      </c>
      <c r="B32" s="98">
        <v>3</v>
      </c>
      <c r="C32" s="328">
        <v>39934</v>
      </c>
      <c r="D32" s="152">
        <v>1810.31</v>
      </c>
      <c r="E32" s="152">
        <v>442.80182600000001</v>
      </c>
      <c r="F32" s="329">
        <f t="shared" si="0"/>
        <v>0.24460000000000001</v>
      </c>
      <c r="H32"/>
      <c r="I32"/>
    </row>
    <row r="33" spans="1:9">
      <c r="A33" s="327" t="s">
        <v>2122</v>
      </c>
      <c r="B33" s="98">
        <v>3</v>
      </c>
      <c r="C33" s="328">
        <v>39934</v>
      </c>
      <c r="D33" s="152">
        <v>1812.26</v>
      </c>
      <c r="E33" s="152">
        <v>546.39639</v>
      </c>
      <c r="F33" s="329">
        <f t="shared" si="0"/>
        <v>0.30149999999999999</v>
      </c>
      <c r="H33"/>
      <c r="I33"/>
    </row>
    <row r="34" spans="1:9">
      <c r="A34" s="327" t="s">
        <v>2132</v>
      </c>
      <c r="B34" s="98">
        <v>5</v>
      </c>
      <c r="C34" s="328">
        <v>39934</v>
      </c>
      <c r="D34" s="152">
        <v>3427.76</v>
      </c>
      <c r="E34" s="152">
        <v>948.11841600000002</v>
      </c>
      <c r="F34" s="329">
        <f t="shared" si="0"/>
        <v>0.27660000000000001</v>
      </c>
      <c r="H34"/>
      <c r="I34"/>
    </row>
    <row r="35" spans="1:9">
      <c r="A35" s="327" t="s">
        <v>2133</v>
      </c>
      <c r="B35" s="98">
        <v>3</v>
      </c>
      <c r="C35" s="328">
        <v>39934</v>
      </c>
      <c r="D35" s="152">
        <v>1817.85</v>
      </c>
      <c r="E35" s="152">
        <v>573.16810499999997</v>
      </c>
      <c r="F35" s="329">
        <f t="shared" si="0"/>
        <v>0.31530000000000002</v>
      </c>
      <c r="H35"/>
      <c r="I35"/>
    </row>
    <row r="36" spans="1:9">
      <c r="A36" s="327" t="s">
        <v>2130</v>
      </c>
      <c r="B36" s="98">
        <v>2</v>
      </c>
      <c r="C36" s="328">
        <v>39934</v>
      </c>
      <c r="D36" s="152">
        <v>1962.59</v>
      </c>
      <c r="E36" s="152">
        <v>714.9715369999999</v>
      </c>
      <c r="F36" s="329">
        <f t="shared" si="0"/>
        <v>0.36429999999999996</v>
      </c>
      <c r="H36"/>
      <c r="I36"/>
    </row>
    <row r="37" spans="1:9">
      <c r="A37" s="327" t="s">
        <v>2134</v>
      </c>
      <c r="B37" s="98">
        <v>4</v>
      </c>
      <c r="C37" s="328">
        <v>39934</v>
      </c>
      <c r="D37" s="152">
        <v>1622.47</v>
      </c>
      <c r="E37" s="152">
        <v>451.20890699999995</v>
      </c>
      <c r="F37" s="329">
        <f t="shared" si="0"/>
        <v>0.27809999999999996</v>
      </c>
      <c r="H37"/>
      <c r="I37"/>
    </row>
    <row r="38" spans="1:9">
      <c r="A38" s="327" t="s">
        <v>2107</v>
      </c>
      <c r="B38" s="98">
        <v>1</v>
      </c>
      <c r="C38" s="328">
        <v>39965</v>
      </c>
      <c r="D38" s="152">
        <v>1776.49</v>
      </c>
      <c r="E38" s="152">
        <v>481.25114099999996</v>
      </c>
      <c r="F38" s="329">
        <f t="shared" si="0"/>
        <v>0.27089999999999997</v>
      </c>
      <c r="H38"/>
      <c r="I38"/>
    </row>
    <row r="39" spans="1:9">
      <c r="A39" s="327" t="s">
        <v>2109</v>
      </c>
      <c r="B39" s="98">
        <v>3</v>
      </c>
      <c r="C39" s="328">
        <v>39965</v>
      </c>
      <c r="D39" s="152">
        <v>1858.57</v>
      </c>
      <c r="E39" s="152">
        <v>780.04182900000001</v>
      </c>
      <c r="F39" s="329">
        <f t="shared" si="0"/>
        <v>0.41970000000000002</v>
      </c>
      <c r="H39"/>
      <c r="I39"/>
    </row>
    <row r="40" spans="1:9">
      <c r="A40" s="327" t="s">
        <v>2124</v>
      </c>
      <c r="B40" s="98">
        <v>3</v>
      </c>
      <c r="C40" s="328">
        <v>39965</v>
      </c>
      <c r="D40" s="152">
        <v>1893.23</v>
      </c>
      <c r="E40" s="152">
        <v>631.77085099999999</v>
      </c>
      <c r="F40" s="329">
        <f t="shared" si="0"/>
        <v>0.3337</v>
      </c>
      <c r="H40"/>
      <c r="I40"/>
    </row>
    <row r="41" spans="1:9">
      <c r="A41" s="327" t="s">
        <v>2135</v>
      </c>
      <c r="B41" s="98">
        <v>5</v>
      </c>
      <c r="C41" s="328">
        <v>39965</v>
      </c>
      <c r="D41" s="152">
        <v>1759.92</v>
      </c>
      <c r="E41" s="152">
        <v>416.57306399999999</v>
      </c>
      <c r="F41" s="329">
        <f t="shared" si="0"/>
        <v>0.23669999999999999</v>
      </c>
      <c r="H41"/>
      <c r="I41"/>
    </row>
    <row r="42" spans="1:9">
      <c r="A42" s="327" t="s">
        <v>2136</v>
      </c>
      <c r="B42" s="98">
        <v>3</v>
      </c>
      <c r="C42" s="328">
        <v>39965</v>
      </c>
      <c r="D42" s="152">
        <v>1962.59</v>
      </c>
      <c r="E42" s="152">
        <v>714.9715369999999</v>
      </c>
      <c r="F42" s="329">
        <f t="shared" si="0"/>
        <v>0.36429999999999996</v>
      </c>
      <c r="H42"/>
      <c r="I42"/>
    </row>
    <row r="43" spans="1:9">
      <c r="A43" s="327" t="s">
        <v>2120</v>
      </c>
      <c r="B43" s="98">
        <v>1</v>
      </c>
      <c r="C43" s="328">
        <v>39965</v>
      </c>
      <c r="D43" s="152">
        <v>12337</v>
      </c>
      <c r="E43" s="152">
        <v>3530.8494000000001</v>
      </c>
      <c r="F43" s="329">
        <f t="shared" si="0"/>
        <v>0.28620000000000001</v>
      </c>
      <c r="H43"/>
      <c r="I43"/>
    </row>
    <row r="44" spans="1:9">
      <c r="A44" s="327" t="s">
        <v>2133</v>
      </c>
      <c r="B44" s="98">
        <v>3</v>
      </c>
      <c r="C44" s="328">
        <v>39995</v>
      </c>
      <c r="D44" s="152">
        <v>2151.52</v>
      </c>
      <c r="E44" s="152">
        <v>649.75903999999991</v>
      </c>
      <c r="F44" s="329">
        <f t="shared" si="0"/>
        <v>0.30199999999999994</v>
      </c>
      <c r="H44"/>
      <c r="I44"/>
    </row>
    <row r="45" spans="1:9">
      <c r="A45" s="327" t="s">
        <v>2110</v>
      </c>
      <c r="B45" s="98">
        <v>1</v>
      </c>
      <c r="C45" s="328">
        <v>39995</v>
      </c>
      <c r="D45" s="152">
        <v>1425.06</v>
      </c>
      <c r="E45" s="152">
        <v>358.11757799999998</v>
      </c>
      <c r="F45" s="329">
        <f t="shared" si="0"/>
        <v>0.25130000000000002</v>
      </c>
      <c r="H45"/>
      <c r="I45"/>
    </row>
    <row r="46" spans="1:9">
      <c r="A46" s="327" t="s">
        <v>2119</v>
      </c>
      <c r="B46" s="98">
        <v>3</v>
      </c>
      <c r="C46" s="328">
        <v>39995</v>
      </c>
      <c r="D46" s="152">
        <v>1966.55</v>
      </c>
      <c r="E46" s="152">
        <v>618.87328500000001</v>
      </c>
      <c r="F46" s="329">
        <f t="shared" si="0"/>
        <v>0.31470000000000004</v>
      </c>
      <c r="H46"/>
      <c r="I46"/>
    </row>
    <row r="47" spans="1:9">
      <c r="A47" s="327" t="s">
        <v>2125</v>
      </c>
      <c r="B47" s="98">
        <v>3</v>
      </c>
      <c r="C47" s="328">
        <v>39995</v>
      </c>
      <c r="D47" s="152">
        <v>2020</v>
      </c>
      <c r="E47" s="152">
        <v>543.58199999999999</v>
      </c>
      <c r="F47" s="329">
        <f t="shared" si="0"/>
        <v>0.26910000000000001</v>
      </c>
      <c r="H47"/>
      <c r="I47"/>
    </row>
    <row r="48" spans="1:9">
      <c r="A48" s="327" t="s">
        <v>2137</v>
      </c>
      <c r="B48" s="98">
        <v>4</v>
      </c>
      <c r="C48" s="328">
        <v>39995</v>
      </c>
      <c r="D48" s="152">
        <v>1534.83</v>
      </c>
      <c r="E48" s="152">
        <v>436.81261799999999</v>
      </c>
      <c r="F48" s="329">
        <f t="shared" si="0"/>
        <v>0.28460000000000002</v>
      </c>
      <c r="H48"/>
      <c r="I48"/>
    </row>
    <row r="49" spans="1:9">
      <c r="A49" s="327" t="s">
        <v>2138</v>
      </c>
      <c r="B49" s="98">
        <v>3</v>
      </c>
      <c r="C49" s="328">
        <v>39995</v>
      </c>
      <c r="D49" s="152">
        <v>2151.52</v>
      </c>
      <c r="E49" s="152">
        <v>649.75903999999991</v>
      </c>
      <c r="F49" s="329">
        <f t="shared" si="0"/>
        <v>0.30199999999999994</v>
      </c>
      <c r="H49"/>
      <c r="I49"/>
    </row>
    <row r="50" spans="1:9">
      <c r="A50" s="327" t="s">
        <v>2114</v>
      </c>
      <c r="B50" s="98">
        <v>4</v>
      </c>
      <c r="C50" s="328">
        <v>40026</v>
      </c>
      <c r="D50" s="152">
        <v>2567.6</v>
      </c>
      <c r="E50" s="152">
        <v>838.06463999999994</v>
      </c>
      <c r="F50" s="329">
        <f t="shared" si="0"/>
        <v>0.32639999999999997</v>
      </c>
      <c r="H50"/>
      <c r="I50"/>
    </row>
    <row r="51" spans="1:9">
      <c r="A51" s="327" t="s">
        <v>2139</v>
      </c>
      <c r="B51" s="98">
        <v>5</v>
      </c>
      <c r="C51" s="328">
        <v>40026</v>
      </c>
      <c r="D51" s="152">
        <v>3567.47</v>
      </c>
      <c r="E51" s="152">
        <v>1265.3816089999998</v>
      </c>
      <c r="F51" s="329">
        <f t="shared" si="0"/>
        <v>0.35469999999999996</v>
      </c>
      <c r="H51"/>
      <c r="I51"/>
    </row>
    <row r="52" spans="1:9">
      <c r="A52" s="327" t="s">
        <v>2140</v>
      </c>
      <c r="B52" s="98">
        <v>4</v>
      </c>
      <c r="C52" s="328">
        <v>40026</v>
      </c>
      <c r="D52" s="152">
        <v>2680.46</v>
      </c>
      <c r="E52" s="152">
        <v>921.81019400000002</v>
      </c>
      <c r="F52" s="329">
        <f t="shared" si="0"/>
        <v>0.34389999999999998</v>
      </c>
      <c r="H52"/>
      <c r="I52"/>
    </row>
    <row r="53" spans="1:9">
      <c r="A53" s="327" t="s">
        <v>2111</v>
      </c>
      <c r="B53" s="98">
        <v>1</v>
      </c>
      <c r="C53" s="328">
        <v>40026</v>
      </c>
      <c r="D53" s="152">
        <v>5407.8</v>
      </c>
      <c r="E53" s="152">
        <v>1772.6768400000001</v>
      </c>
      <c r="F53" s="329">
        <f t="shared" si="0"/>
        <v>0.32779999999999998</v>
      </c>
      <c r="H53" s="409" t="s">
        <v>2235</v>
      </c>
      <c r="I53" s="388" t="s">
        <v>2288</v>
      </c>
    </row>
    <row r="54" spans="1:9">
      <c r="A54" s="327" t="s">
        <v>2141</v>
      </c>
      <c r="B54" s="98">
        <v>4</v>
      </c>
      <c r="C54" s="328">
        <v>40026</v>
      </c>
      <c r="D54" s="152">
        <v>1618.49</v>
      </c>
      <c r="E54" s="152">
        <v>486.03254700000002</v>
      </c>
      <c r="F54" s="329">
        <f t="shared" si="0"/>
        <v>0.30030000000000001</v>
      </c>
      <c r="H54"/>
      <c r="I54" s="388" t="s">
        <v>2289</v>
      </c>
    </row>
    <row r="55" spans="1:9">
      <c r="A55" s="327" t="s">
        <v>2142</v>
      </c>
      <c r="B55" s="98">
        <v>3</v>
      </c>
      <c r="C55" s="328">
        <v>40026</v>
      </c>
      <c r="D55" s="152">
        <v>2223.12</v>
      </c>
      <c r="E55" s="152">
        <v>634.03382399999998</v>
      </c>
      <c r="F55" s="329">
        <f t="shared" si="0"/>
        <v>0.28520000000000001</v>
      </c>
      <c r="H55"/>
      <c r="I55" s="388" t="s">
        <v>2290</v>
      </c>
    </row>
    <row r="56" spans="1:9">
      <c r="A56" s="327" t="s">
        <v>2108</v>
      </c>
      <c r="B56" s="98">
        <v>1</v>
      </c>
      <c r="C56" s="328">
        <v>40057</v>
      </c>
      <c r="D56" s="152">
        <v>2223.12</v>
      </c>
      <c r="E56" s="152">
        <v>634.03382399999998</v>
      </c>
      <c r="F56" s="329">
        <f t="shared" si="0"/>
        <v>0.28520000000000001</v>
      </c>
      <c r="H56"/>
      <c r="I56"/>
    </row>
    <row r="57" spans="1:9">
      <c r="A57" s="327" t="s">
        <v>2143</v>
      </c>
      <c r="B57" s="98">
        <v>4</v>
      </c>
      <c r="C57" s="328">
        <v>40057</v>
      </c>
      <c r="D57" s="152">
        <v>3143.17</v>
      </c>
      <c r="E57" s="152">
        <v>703.44144600000004</v>
      </c>
      <c r="F57" s="329">
        <f t="shared" si="0"/>
        <v>0.2238</v>
      </c>
      <c r="H57"/>
      <c r="I57"/>
    </row>
    <row r="58" spans="1:9">
      <c r="A58" s="327" t="s">
        <v>2115</v>
      </c>
      <c r="B58" s="98">
        <v>4</v>
      </c>
      <c r="C58" s="328">
        <v>40057</v>
      </c>
      <c r="D58" s="152">
        <v>3341.2</v>
      </c>
      <c r="E58" s="152">
        <v>977.63512000000003</v>
      </c>
      <c r="F58" s="329">
        <f t="shared" si="0"/>
        <v>0.29260000000000003</v>
      </c>
      <c r="H58"/>
      <c r="I58"/>
    </row>
    <row r="59" spans="1:9">
      <c r="A59" s="327" t="s">
        <v>2136</v>
      </c>
      <c r="B59" s="98">
        <v>3</v>
      </c>
      <c r="C59" s="328">
        <v>40057</v>
      </c>
      <c r="D59" s="152">
        <v>1893.23</v>
      </c>
      <c r="E59" s="152">
        <v>631.77085099999999</v>
      </c>
      <c r="F59" s="329">
        <f t="shared" si="0"/>
        <v>0.3337</v>
      </c>
      <c r="H59"/>
      <c r="I59"/>
    </row>
    <row r="60" spans="1:9">
      <c r="A60" s="327" t="s">
        <v>2112</v>
      </c>
      <c r="B60" s="98">
        <v>4</v>
      </c>
      <c r="C60" s="328">
        <v>40057</v>
      </c>
      <c r="D60" s="152">
        <v>3427.76</v>
      </c>
      <c r="E60" s="152">
        <v>948.11841600000002</v>
      </c>
      <c r="F60" s="329">
        <f t="shared" si="0"/>
        <v>0.27660000000000001</v>
      </c>
      <c r="H60"/>
      <c r="I60"/>
    </row>
    <row r="61" spans="1:9">
      <c r="A61" s="327" t="s">
        <v>2144</v>
      </c>
      <c r="B61" s="98">
        <v>5</v>
      </c>
      <c r="C61" s="328">
        <v>40057</v>
      </c>
      <c r="D61" s="152">
        <v>14612.38</v>
      </c>
      <c r="E61" s="152">
        <v>4499.1518019999994</v>
      </c>
      <c r="F61" s="329">
        <f t="shared" si="0"/>
        <v>0.30789999999999995</v>
      </c>
      <c r="H61"/>
      <c r="I61"/>
    </row>
    <row r="62" spans="1:9">
      <c r="A62" s="327" t="s">
        <v>2140</v>
      </c>
      <c r="B62" s="98">
        <v>4</v>
      </c>
      <c r="C62" s="328">
        <v>40087</v>
      </c>
      <c r="D62" s="152">
        <v>1736.92</v>
      </c>
      <c r="E62" s="152">
        <v>413.03957600000001</v>
      </c>
      <c r="F62" s="329">
        <f t="shared" si="0"/>
        <v>0.23779999999999998</v>
      </c>
      <c r="H62"/>
      <c r="I62"/>
    </row>
    <row r="63" spans="1:9">
      <c r="A63" s="327" t="s">
        <v>2116</v>
      </c>
      <c r="B63" s="98">
        <v>1</v>
      </c>
      <c r="C63" s="328">
        <v>40087</v>
      </c>
      <c r="D63" s="152">
        <v>3430.35</v>
      </c>
      <c r="E63" s="152">
        <v>1166.319</v>
      </c>
      <c r="F63" s="329">
        <f t="shared" si="0"/>
        <v>0.34</v>
      </c>
      <c r="H63"/>
      <c r="I63"/>
    </row>
    <row r="64" spans="1:9">
      <c r="A64" s="327" t="s">
        <v>2134</v>
      </c>
      <c r="B64" s="98">
        <v>4</v>
      </c>
      <c r="C64" s="328">
        <v>40087</v>
      </c>
      <c r="D64" s="152">
        <v>3430.35</v>
      </c>
      <c r="E64" s="152">
        <v>1166.319</v>
      </c>
      <c r="F64" s="329">
        <f t="shared" si="0"/>
        <v>0.34</v>
      </c>
      <c r="H64"/>
      <c r="I64"/>
    </row>
    <row r="65" spans="1:9">
      <c r="A65" s="327" t="s">
        <v>2137</v>
      </c>
      <c r="B65" s="98">
        <v>4</v>
      </c>
      <c r="C65" s="328">
        <v>40087</v>
      </c>
      <c r="D65" s="152">
        <v>3567.47</v>
      </c>
      <c r="E65" s="152">
        <v>1265.3816089999998</v>
      </c>
      <c r="F65" s="329">
        <f t="shared" si="0"/>
        <v>0.35469999999999996</v>
      </c>
      <c r="H65"/>
      <c r="I65"/>
    </row>
    <row r="66" spans="1:9">
      <c r="A66" s="327" t="s">
        <v>2141</v>
      </c>
      <c r="B66" s="98">
        <v>4</v>
      </c>
      <c r="C66" s="328">
        <v>40087</v>
      </c>
      <c r="D66" s="152">
        <v>3914.18</v>
      </c>
      <c r="E66" s="152">
        <v>1285.0252939999998</v>
      </c>
      <c r="F66" s="329">
        <f t="shared" ref="F66:F79" si="1">E66/D66</f>
        <v>0.32829999999999998</v>
      </c>
      <c r="H66"/>
      <c r="I66"/>
    </row>
    <row r="67" spans="1:9">
      <c r="A67" s="327" t="s">
        <v>2126</v>
      </c>
      <c r="B67" s="98">
        <v>1</v>
      </c>
      <c r="C67" s="328">
        <v>40087</v>
      </c>
      <c r="D67" s="152">
        <v>1810.31</v>
      </c>
      <c r="E67" s="152">
        <v>442.80182600000001</v>
      </c>
      <c r="F67" s="329">
        <f t="shared" si="1"/>
        <v>0.24460000000000001</v>
      </c>
    </row>
    <row r="68" spans="1:9">
      <c r="A68" s="327" t="s">
        <v>2128</v>
      </c>
      <c r="B68" s="98">
        <v>5</v>
      </c>
      <c r="C68" s="328">
        <v>40118</v>
      </c>
      <c r="D68" s="152">
        <v>4011.9</v>
      </c>
      <c r="E68" s="152">
        <v>1290.2270399999998</v>
      </c>
      <c r="F68" s="329">
        <f t="shared" si="1"/>
        <v>0.32159999999999994</v>
      </c>
    </row>
    <row r="69" spans="1:9">
      <c r="A69" s="327" t="s">
        <v>2132</v>
      </c>
      <c r="B69" s="98">
        <v>5</v>
      </c>
      <c r="C69" s="328">
        <v>40118</v>
      </c>
      <c r="D69" s="152">
        <v>5407.8</v>
      </c>
      <c r="E69" s="152">
        <v>1772.6768400000001</v>
      </c>
      <c r="F69" s="329">
        <f t="shared" si="1"/>
        <v>0.32779999999999998</v>
      </c>
    </row>
    <row r="70" spans="1:9">
      <c r="A70" s="327" t="s">
        <v>2139</v>
      </c>
      <c r="B70" s="98">
        <v>5</v>
      </c>
      <c r="C70" s="328">
        <v>40118</v>
      </c>
      <c r="D70" s="152">
        <v>6025.86</v>
      </c>
      <c r="E70" s="152">
        <v>2344.6621259999997</v>
      </c>
      <c r="F70" s="329">
        <f t="shared" si="1"/>
        <v>0.3891</v>
      </c>
    </row>
    <row r="71" spans="1:9">
      <c r="A71" s="327" t="s">
        <v>2123</v>
      </c>
      <c r="B71" s="98">
        <v>2</v>
      </c>
      <c r="C71" s="328">
        <v>40118</v>
      </c>
      <c r="D71" s="152">
        <v>1488.82</v>
      </c>
      <c r="E71" s="152">
        <v>542.22824400000002</v>
      </c>
      <c r="F71" s="329">
        <f t="shared" si="1"/>
        <v>0.36420000000000002</v>
      </c>
    </row>
    <row r="72" spans="1:9">
      <c r="A72" s="327" t="s">
        <v>2117</v>
      </c>
      <c r="B72" s="98">
        <v>1</v>
      </c>
      <c r="C72" s="328">
        <v>40118</v>
      </c>
      <c r="D72" s="152">
        <v>1513.13</v>
      </c>
      <c r="E72" s="152">
        <v>391.44673100000006</v>
      </c>
      <c r="F72" s="329">
        <f t="shared" si="1"/>
        <v>0.25870000000000004</v>
      </c>
    </row>
    <row r="73" spans="1:9">
      <c r="A73" s="327" t="s">
        <v>2138</v>
      </c>
      <c r="B73" s="98">
        <v>3</v>
      </c>
      <c r="C73" s="328">
        <v>40118</v>
      </c>
      <c r="D73" s="152">
        <v>1628.72</v>
      </c>
      <c r="E73" s="152">
        <v>387.472488</v>
      </c>
      <c r="F73" s="329">
        <f t="shared" si="1"/>
        <v>0.2379</v>
      </c>
    </row>
    <row r="74" spans="1:9">
      <c r="A74" s="327" t="s">
        <v>2143</v>
      </c>
      <c r="B74" s="98">
        <v>4</v>
      </c>
      <c r="C74" s="328">
        <v>40148</v>
      </c>
      <c r="D74" s="152">
        <v>1646.57</v>
      </c>
      <c r="E74" s="152">
        <v>537.44044799999995</v>
      </c>
      <c r="F74" s="329">
        <f t="shared" si="1"/>
        <v>0.32639999999999997</v>
      </c>
    </row>
    <row r="75" spans="1:9">
      <c r="A75" s="327" t="s">
        <v>2129</v>
      </c>
      <c r="B75" s="98">
        <v>5</v>
      </c>
      <c r="C75" s="328">
        <v>40148</v>
      </c>
      <c r="D75" s="152">
        <v>12337</v>
      </c>
      <c r="E75" s="152">
        <v>3530.8494000000001</v>
      </c>
      <c r="F75" s="329">
        <f t="shared" si="1"/>
        <v>0.28620000000000001</v>
      </c>
    </row>
    <row r="76" spans="1:9">
      <c r="A76" s="327" t="s">
        <v>2135</v>
      </c>
      <c r="B76" s="98">
        <v>5</v>
      </c>
      <c r="C76" s="328">
        <v>40148</v>
      </c>
      <c r="D76" s="152">
        <v>14612.38</v>
      </c>
      <c r="E76" s="152">
        <v>4499.1518019999994</v>
      </c>
      <c r="F76" s="329">
        <f t="shared" si="1"/>
        <v>0.30789999999999995</v>
      </c>
    </row>
    <row r="77" spans="1:9">
      <c r="A77" s="327" t="s">
        <v>2118</v>
      </c>
      <c r="B77" s="98">
        <v>1</v>
      </c>
      <c r="C77" s="328">
        <v>40148</v>
      </c>
      <c r="D77" s="152">
        <v>1858.57</v>
      </c>
      <c r="E77" s="152">
        <v>780.04182900000001</v>
      </c>
      <c r="F77" s="329">
        <f t="shared" si="1"/>
        <v>0.41970000000000002</v>
      </c>
    </row>
    <row r="78" spans="1:9">
      <c r="A78" s="327" t="s">
        <v>2144</v>
      </c>
      <c r="B78" s="98">
        <v>5</v>
      </c>
      <c r="C78" s="328">
        <v>40148</v>
      </c>
      <c r="D78" s="152">
        <v>21849.16</v>
      </c>
      <c r="E78" s="152">
        <v>4487.8174639999997</v>
      </c>
      <c r="F78" s="329">
        <f t="shared" si="1"/>
        <v>0.2054</v>
      </c>
    </row>
    <row r="79" spans="1:9">
      <c r="A79" s="327" t="s">
        <v>2142</v>
      </c>
      <c r="B79" s="98">
        <v>3</v>
      </c>
      <c r="C79" s="328">
        <v>40148</v>
      </c>
      <c r="D79" s="152">
        <v>1812.26</v>
      </c>
      <c r="E79" s="152">
        <v>546.39639</v>
      </c>
      <c r="F79" s="329">
        <f t="shared" si="1"/>
        <v>0.30149999999999999</v>
      </c>
    </row>
  </sheetData>
  <mergeCells count="1">
    <mergeCell ref="H3:N10"/>
  </mergeCells>
  <pageMargins left="0.7" right="0.7" top="0.75" bottom="0.75" header="0.3" footer="0.3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O9"/>
  <sheetViews>
    <sheetView workbookViewId="0"/>
  </sheetViews>
  <sheetFormatPr baseColWidth="10" defaultRowHeight="12.75"/>
  <cols>
    <col min="1" max="4" width="7.28515625" customWidth="1"/>
  </cols>
  <sheetData>
    <row r="1" spans="1:15">
      <c r="A1" s="57"/>
      <c r="B1" s="57">
        <v>2010</v>
      </c>
      <c r="C1" s="57">
        <v>2011</v>
      </c>
      <c r="D1" s="57">
        <v>2012</v>
      </c>
    </row>
    <row r="2" spans="1:15">
      <c r="A2" s="57" t="s">
        <v>1917</v>
      </c>
      <c r="B2" s="57">
        <v>25</v>
      </c>
      <c r="C2" s="57">
        <v>30</v>
      </c>
      <c r="D2" s="57">
        <v>35</v>
      </c>
      <c r="H2" s="457"/>
      <c r="I2" s="457"/>
      <c r="J2" s="457"/>
      <c r="K2" s="457"/>
      <c r="L2" s="386"/>
      <c r="M2" s="386"/>
    </row>
    <row r="3" spans="1:15">
      <c r="A3" s="57" t="s">
        <v>1918</v>
      </c>
      <c r="B3" s="57">
        <v>35</v>
      </c>
      <c r="C3" s="57">
        <v>40</v>
      </c>
      <c r="D3" s="57">
        <v>45</v>
      </c>
    </row>
    <row r="4" spans="1:15">
      <c r="A4" s="57" t="s">
        <v>1919</v>
      </c>
      <c r="B4" s="57">
        <v>15</v>
      </c>
      <c r="C4" s="57">
        <v>20</v>
      </c>
      <c r="D4" s="57">
        <v>25</v>
      </c>
      <c r="G4" s="409" t="s">
        <v>2291</v>
      </c>
      <c r="H4" s="388" t="s">
        <v>2292</v>
      </c>
    </row>
    <row r="9" spans="1:15">
      <c r="O9" s="457"/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57D3FF"/>
  </sheetPr>
  <dimension ref="A1:M42"/>
  <sheetViews>
    <sheetView zoomScaleNormal="100" zoomScalePageLayoutView="60" workbookViewId="0">
      <selection activeCell="D14" sqref="D14:D15"/>
    </sheetView>
  </sheetViews>
  <sheetFormatPr baseColWidth="10" defaultColWidth="11.42578125" defaultRowHeight="12.75"/>
  <cols>
    <col min="1" max="1" width="18.85546875" style="162" bestFit="1" customWidth="1"/>
    <col min="2" max="3" width="13" style="162" customWidth="1"/>
    <col min="4" max="5" width="12.5703125" style="162" customWidth="1"/>
    <col min="6" max="9" width="14.140625" style="162" bestFit="1" customWidth="1"/>
    <col min="10" max="16384" width="11.42578125" style="162"/>
  </cols>
  <sheetData>
    <row r="1" spans="1:13" ht="21" thickBot="1">
      <c r="A1" s="170" t="s">
        <v>1939</v>
      </c>
      <c r="B1" s="171"/>
      <c r="C1" s="171"/>
      <c r="D1" s="171"/>
      <c r="E1" s="460"/>
      <c r="F1" s="516" t="s">
        <v>2357</v>
      </c>
    </row>
    <row r="2" spans="1:13">
      <c r="F2" s="526" t="s">
        <v>2358</v>
      </c>
      <c r="G2" s="527"/>
      <c r="H2" s="527"/>
      <c r="I2" s="528"/>
    </row>
    <row r="3" spans="1:13">
      <c r="F3" s="529"/>
      <c r="G3" s="530"/>
      <c r="H3" s="530"/>
      <c r="I3" s="531"/>
    </row>
    <row r="4" spans="1:13">
      <c r="A4" s="147" t="s">
        <v>1940</v>
      </c>
      <c r="B4" s="523" t="s">
        <v>1941</v>
      </c>
      <c r="C4" s="524"/>
      <c r="D4" s="525"/>
      <c r="E4" s="461"/>
      <c r="F4" s="532"/>
      <c r="G4" s="533"/>
      <c r="H4" s="533"/>
      <c r="I4" s="534"/>
    </row>
    <row r="5" spans="1:13">
      <c r="A5" s="147" t="s">
        <v>1258</v>
      </c>
      <c r="B5" s="523">
        <v>2010</v>
      </c>
      <c r="C5" s="524"/>
      <c r="D5" s="525"/>
      <c r="E5" s="461"/>
    </row>
    <row r="7" spans="1:13">
      <c r="A7" s="155" t="s">
        <v>1936</v>
      </c>
      <c r="B7" s="155" t="s">
        <v>222</v>
      </c>
      <c r="C7" s="155" t="s">
        <v>223</v>
      </c>
      <c r="D7" s="155" t="s">
        <v>224</v>
      </c>
      <c r="E7" s="155" t="s">
        <v>225</v>
      </c>
      <c r="F7" s="155" t="s">
        <v>226</v>
      </c>
      <c r="G7" s="155" t="s">
        <v>227</v>
      </c>
      <c r="H7" s="155" t="s">
        <v>228</v>
      </c>
      <c r="I7" s="155" t="s">
        <v>229</v>
      </c>
      <c r="J7" s="155" t="s">
        <v>230</v>
      </c>
      <c r="K7" s="155" t="s">
        <v>231</v>
      </c>
      <c r="L7" s="155" t="s">
        <v>232</v>
      </c>
      <c r="M7" s="155" t="s">
        <v>233</v>
      </c>
    </row>
    <row r="8" spans="1:13">
      <c r="A8" s="147" t="s">
        <v>1927</v>
      </c>
      <c r="B8" s="156">
        <v>1000</v>
      </c>
      <c r="C8" s="163">
        <v>400</v>
      </c>
      <c r="D8" s="163">
        <v>559</v>
      </c>
      <c r="E8" s="462">
        <v>886</v>
      </c>
      <c r="F8" s="462">
        <v>1468</v>
      </c>
      <c r="G8" s="462">
        <v>733</v>
      </c>
      <c r="H8" s="462">
        <v>689</v>
      </c>
      <c r="I8" s="462">
        <v>22</v>
      </c>
      <c r="J8" s="462">
        <v>1050</v>
      </c>
      <c r="K8" s="462">
        <v>1244</v>
      </c>
      <c r="L8" s="462">
        <v>983</v>
      </c>
      <c r="M8" s="462">
        <v>1433</v>
      </c>
    </row>
    <row r="9" spans="1:13">
      <c r="A9" s="147" t="s">
        <v>1928</v>
      </c>
      <c r="B9" s="163">
        <v>900</v>
      </c>
      <c r="C9" s="163">
        <v>750</v>
      </c>
      <c r="D9" s="163">
        <v>437</v>
      </c>
      <c r="E9" s="462">
        <v>113</v>
      </c>
      <c r="F9" s="462">
        <v>707</v>
      </c>
      <c r="G9" s="462">
        <v>491</v>
      </c>
      <c r="H9" s="462">
        <v>54</v>
      </c>
      <c r="I9" s="462">
        <v>902</v>
      </c>
      <c r="J9" s="462">
        <v>1444</v>
      </c>
      <c r="K9" s="462">
        <v>975</v>
      </c>
      <c r="L9" s="462">
        <v>38</v>
      </c>
      <c r="M9" s="462">
        <v>1362</v>
      </c>
    </row>
    <row r="10" spans="1:13">
      <c r="A10" s="147" t="s">
        <v>1929</v>
      </c>
      <c r="B10" s="163">
        <v>298</v>
      </c>
      <c r="C10" s="166">
        <v>738</v>
      </c>
      <c r="D10" s="163">
        <v>616</v>
      </c>
      <c r="E10" s="462">
        <v>599</v>
      </c>
      <c r="F10" s="462">
        <v>536</v>
      </c>
      <c r="G10" s="462">
        <v>1143</v>
      </c>
      <c r="H10" s="462">
        <v>881</v>
      </c>
      <c r="I10" s="462">
        <v>480</v>
      </c>
      <c r="J10" s="462">
        <v>1194</v>
      </c>
      <c r="K10" s="462">
        <v>963</v>
      </c>
      <c r="L10" s="462">
        <v>176</v>
      </c>
      <c r="M10" s="462">
        <v>784</v>
      </c>
    </row>
    <row r="11" spans="1:13">
      <c r="A11" s="147" t="s">
        <v>1930</v>
      </c>
      <c r="B11" s="163">
        <v>1392</v>
      </c>
      <c r="C11" s="163">
        <v>370</v>
      </c>
      <c r="D11" s="163">
        <v>495</v>
      </c>
      <c r="E11" s="462">
        <v>1202</v>
      </c>
      <c r="F11" s="462">
        <v>1084</v>
      </c>
      <c r="G11" s="462">
        <v>493</v>
      </c>
      <c r="H11" s="462">
        <v>89</v>
      </c>
      <c r="I11" s="462">
        <v>679</v>
      </c>
      <c r="J11" s="462">
        <v>860</v>
      </c>
      <c r="K11" s="462">
        <v>63</v>
      </c>
      <c r="L11" s="462">
        <v>350</v>
      </c>
      <c r="M11" s="462">
        <v>538</v>
      </c>
    </row>
    <row r="12" spans="1:13">
      <c r="A12" s="157" t="s">
        <v>1931</v>
      </c>
      <c r="B12" s="167">
        <f>SUM(B8:B11)</f>
        <v>3590</v>
      </c>
      <c r="C12" s="167">
        <f>SUM(C8:C11)</f>
        <v>2258</v>
      </c>
      <c r="D12" s="167">
        <f>SUM(D8:D11)</f>
        <v>2107</v>
      </c>
      <c r="E12" s="463">
        <v>2800</v>
      </c>
      <c r="F12" s="463">
        <v>3795</v>
      </c>
      <c r="G12" s="463">
        <v>2860</v>
      </c>
      <c r="H12" s="463">
        <v>1713</v>
      </c>
      <c r="I12" s="463">
        <v>2083</v>
      </c>
      <c r="J12" s="463">
        <v>4548</v>
      </c>
      <c r="K12" s="463">
        <v>3245</v>
      </c>
      <c r="L12" s="463">
        <v>1547</v>
      </c>
      <c r="M12" s="463">
        <v>4117</v>
      </c>
    </row>
    <row r="16" spans="1:13">
      <c r="F16" s="155" t="s">
        <v>1936</v>
      </c>
      <c r="G16" s="155" t="s">
        <v>231</v>
      </c>
      <c r="H16" s="155" t="s">
        <v>232</v>
      </c>
      <c r="I16" s="155" t="s">
        <v>233</v>
      </c>
    </row>
    <row r="17" spans="6:11">
      <c r="F17" s="147" t="s">
        <v>1927</v>
      </c>
      <c r="G17" s="165">
        <v>1244</v>
      </c>
      <c r="H17" s="165">
        <v>983</v>
      </c>
      <c r="I17" s="165">
        <v>1433</v>
      </c>
    </row>
    <row r="18" spans="6:11">
      <c r="F18" s="147" t="s">
        <v>1928</v>
      </c>
      <c r="G18" s="165">
        <v>975</v>
      </c>
      <c r="H18" s="165">
        <v>38</v>
      </c>
      <c r="I18" s="165">
        <v>1362</v>
      </c>
    </row>
    <row r="19" spans="6:11">
      <c r="F19" s="147" t="s">
        <v>1929</v>
      </c>
      <c r="G19" s="165">
        <v>963</v>
      </c>
      <c r="H19" s="165">
        <v>176</v>
      </c>
      <c r="I19" s="165">
        <v>784</v>
      </c>
    </row>
    <row r="20" spans="6:11">
      <c r="F20" s="147" t="s">
        <v>1930</v>
      </c>
      <c r="G20" s="165">
        <v>63</v>
      </c>
      <c r="H20" s="165">
        <v>350</v>
      </c>
      <c r="I20" s="165">
        <v>538</v>
      </c>
    </row>
    <row r="21" spans="6:11">
      <c r="F21" s="157" t="s">
        <v>1931</v>
      </c>
      <c r="G21" s="169">
        <f>SUM(G17:G20)</f>
        <v>3245</v>
      </c>
      <c r="H21" s="169">
        <f>SUM(H17:H20)</f>
        <v>1547</v>
      </c>
      <c r="I21" s="169">
        <f>SUM(I17:I20)</f>
        <v>4117</v>
      </c>
    </row>
    <row r="23" spans="6:11">
      <c r="G23" s="155" t="s">
        <v>1936</v>
      </c>
      <c r="H23" s="155" t="s">
        <v>228</v>
      </c>
      <c r="I23" s="155" t="s">
        <v>229</v>
      </c>
      <c r="J23" s="155" t="s">
        <v>230</v>
      </c>
    </row>
    <row r="24" spans="6:11">
      <c r="G24" s="147" t="s">
        <v>1927</v>
      </c>
      <c r="H24" s="165">
        <v>689</v>
      </c>
      <c r="I24" s="165">
        <v>22</v>
      </c>
      <c r="J24" s="165">
        <v>1050</v>
      </c>
    </row>
    <row r="25" spans="6:11">
      <c r="G25" s="147" t="s">
        <v>1928</v>
      </c>
      <c r="H25" s="165">
        <v>54</v>
      </c>
      <c r="I25" s="165">
        <v>902</v>
      </c>
      <c r="J25" s="165">
        <v>1444</v>
      </c>
    </row>
    <row r="26" spans="6:11">
      <c r="G26" s="147" t="s">
        <v>1929</v>
      </c>
      <c r="H26" s="165">
        <v>881</v>
      </c>
      <c r="I26" s="165">
        <v>480</v>
      </c>
      <c r="J26" s="165">
        <v>1194</v>
      </c>
    </row>
    <row r="27" spans="6:11">
      <c r="G27" s="147" t="s">
        <v>1930</v>
      </c>
      <c r="H27" s="165">
        <v>89</v>
      </c>
      <c r="I27" s="165">
        <v>679</v>
      </c>
      <c r="J27" s="165">
        <v>860</v>
      </c>
    </row>
    <row r="28" spans="6:11">
      <c r="G28" s="157" t="s">
        <v>1931</v>
      </c>
      <c r="H28" s="169">
        <f t="shared" ref="H28:J28" si="0">SUM(H24:H27)</f>
        <v>1713</v>
      </c>
      <c r="I28" s="169">
        <f t="shared" si="0"/>
        <v>2083</v>
      </c>
      <c r="J28" s="169">
        <f t="shared" si="0"/>
        <v>4548</v>
      </c>
    </row>
    <row r="30" spans="6:11">
      <c r="H30" s="155" t="s">
        <v>1936</v>
      </c>
      <c r="I30" s="155" t="s">
        <v>225</v>
      </c>
      <c r="J30" s="155" t="s">
        <v>226</v>
      </c>
      <c r="K30" s="155" t="s">
        <v>227</v>
      </c>
    </row>
    <row r="31" spans="6:11">
      <c r="H31" s="147" t="s">
        <v>1927</v>
      </c>
      <c r="I31" s="163">
        <v>886</v>
      </c>
      <c r="J31" s="163">
        <v>1468</v>
      </c>
      <c r="K31" s="164">
        <v>733</v>
      </c>
    </row>
    <row r="32" spans="6:11">
      <c r="H32" s="147" t="s">
        <v>1928</v>
      </c>
      <c r="I32" s="163">
        <v>113</v>
      </c>
      <c r="J32" s="163">
        <v>707</v>
      </c>
      <c r="K32" s="164">
        <v>491</v>
      </c>
    </row>
    <row r="33" spans="8:12">
      <c r="H33" s="147" t="s">
        <v>1929</v>
      </c>
      <c r="I33" s="163">
        <v>599</v>
      </c>
      <c r="J33" s="163">
        <v>536</v>
      </c>
      <c r="K33" s="164">
        <v>1143</v>
      </c>
    </row>
    <row r="34" spans="8:12">
      <c r="H34" s="147" t="s">
        <v>1930</v>
      </c>
      <c r="I34" s="163">
        <v>1202</v>
      </c>
      <c r="J34" s="163">
        <v>1084</v>
      </c>
      <c r="K34" s="164">
        <v>493</v>
      </c>
    </row>
    <row r="35" spans="8:12">
      <c r="H35" s="157" t="s">
        <v>1931</v>
      </c>
      <c r="I35" s="167">
        <f>SUM(I31:I34)</f>
        <v>2800</v>
      </c>
      <c r="J35" s="167">
        <f>SUM(J31:J34)</f>
        <v>3795</v>
      </c>
      <c r="K35" s="168">
        <f>SUM(K31:K34)</f>
        <v>2860</v>
      </c>
    </row>
    <row r="37" spans="8:12">
      <c r="I37" s="155" t="s">
        <v>1936</v>
      </c>
      <c r="J37" s="155" t="s">
        <v>222</v>
      </c>
      <c r="K37" s="155" t="s">
        <v>223</v>
      </c>
      <c r="L37" s="155" t="s">
        <v>224</v>
      </c>
    </row>
    <row r="38" spans="8:12">
      <c r="I38" s="147" t="s">
        <v>1927</v>
      </c>
      <c r="J38" s="156">
        <v>1000</v>
      </c>
      <c r="K38" s="163">
        <v>400</v>
      </c>
      <c r="L38" s="163">
        <v>559</v>
      </c>
    </row>
    <row r="39" spans="8:12">
      <c r="I39" s="147" t="s">
        <v>1928</v>
      </c>
      <c r="J39" s="163">
        <v>900</v>
      </c>
      <c r="K39" s="163">
        <v>750</v>
      </c>
      <c r="L39" s="163">
        <v>437</v>
      </c>
    </row>
    <row r="40" spans="8:12">
      <c r="I40" s="147" t="s">
        <v>1929</v>
      </c>
      <c r="J40" s="163">
        <v>298</v>
      </c>
      <c r="K40" s="166">
        <v>738</v>
      </c>
      <c r="L40" s="163">
        <v>616</v>
      </c>
    </row>
    <row r="41" spans="8:12">
      <c r="I41" s="147" t="s">
        <v>1930</v>
      </c>
      <c r="J41" s="163">
        <v>1392</v>
      </c>
      <c r="K41" s="163">
        <v>370</v>
      </c>
      <c r="L41" s="163">
        <v>495</v>
      </c>
    </row>
    <row r="42" spans="8:12">
      <c r="I42" s="157" t="s">
        <v>1931</v>
      </c>
      <c r="J42" s="167">
        <f>SUM(J38:J41)</f>
        <v>3590</v>
      </c>
      <c r="K42" s="167">
        <f>SUM(K38:K41)</f>
        <v>2258</v>
      </c>
      <c r="L42" s="167">
        <f>SUM(L38:L41)</f>
        <v>2107</v>
      </c>
    </row>
  </sheetData>
  <protectedRanges>
    <protectedRange password="8A07" sqref="J38:L41 B8:D11" name="Ventes 2004_3"/>
    <protectedRange password="8A07" sqref="G17:I20 I31:K34" name="Ventes 2004_2_1"/>
    <protectedRange password="8A07" sqref="H24:J27" name="Ventes 2004_1_1"/>
  </protectedRanges>
  <mergeCells count="3">
    <mergeCell ref="B4:D4"/>
    <mergeCell ref="B5:D5"/>
    <mergeCell ref="F2:I4"/>
  </mergeCell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  <headerFooter alignWithMargins="0">
    <oddHeader>&amp;L&amp;"Arial,Gras"Premium Consultants Confidentiel&amp;C&amp;D&amp;RPage &amp;P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D4"/>
  <sheetViews>
    <sheetView workbookViewId="0">
      <selection activeCell="E12" sqref="E12"/>
    </sheetView>
  </sheetViews>
  <sheetFormatPr baseColWidth="10" defaultRowHeight="12.75"/>
  <cols>
    <col min="1" max="4" width="7.28515625" customWidth="1"/>
  </cols>
  <sheetData>
    <row r="1" spans="1:4">
      <c r="A1" s="57"/>
      <c r="B1" s="57">
        <v>2010</v>
      </c>
      <c r="C1" s="57">
        <v>2011</v>
      </c>
      <c r="D1" s="57">
        <v>2012</v>
      </c>
    </row>
    <row r="2" spans="1:4">
      <c r="A2" s="57" t="s">
        <v>1917</v>
      </c>
      <c r="B2" s="57">
        <v>25</v>
      </c>
      <c r="C2" s="57">
        <v>30</v>
      </c>
      <c r="D2" s="57">
        <v>35</v>
      </c>
    </row>
    <row r="3" spans="1:4">
      <c r="A3" s="57" t="s">
        <v>1918</v>
      </c>
      <c r="B3" s="57">
        <v>35</v>
      </c>
      <c r="C3" s="57">
        <v>40</v>
      </c>
      <c r="D3" s="57">
        <v>45</v>
      </c>
    </row>
    <row r="4" spans="1:4">
      <c r="A4" s="57" t="s">
        <v>1919</v>
      </c>
      <c r="B4" s="57">
        <v>15</v>
      </c>
      <c r="C4" s="57">
        <v>20</v>
      </c>
      <c r="D4" s="57">
        <v>25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B2:I14"/>
  <sheetViews>
    <sheetView topLeftCell="C1" workbookViewId="0">
      <selection activeCell="H10" sqref="H10"/>
    </sheetView>
  </sheetViews>
  <sheetFormatPr baseColWidth="10" defaultColWidth="9.140625" defaultRowHeight="15"/>
  <cols>
    <col min="1" max="1" width="9.140625" style="144"/>
    <col min="2" max="2" width="10.85546875" style="144" bestFit="1" customWidth="1"/>
    <col min="3" max="4" width="14.28515625" style="144" bestFit="1" customWidth="1"/>
    <col min="5" max="5" width="13.28515625" style="144" bestFit="1" customWidth="1"/>
    <col min="6" max="6" width="9.140625" style="144"/>
    <col min="7" max="7" width="10" style="144" customWidth="1"/>
    <col min="8" max="8" width="15.7109375" style="144" customWidth="1"/>
    <col min="9" max="9" width="9.5703125" style="144" bestFit="1" customWidth="1"/>
    <col min="10" max="16384" width="9.140625" style="144"/>
  </cols>
  <sheetData>
    <row r="2" spans="2:9">
      <c r="B2" s="143" t="s">
        <v>216</v>
      </c>
      <c r="C2" s="143" t="s">
        <v>1313</v>
      </c>
      <c r="D2" s="143" t="s">
        <v>1901</v>
      </c>
      <c r="E2" s="143" t="s">
        <v>1902</v>
      </c>
      <c r="G2" s="143" t="s">
        <v>1903</v>
      </c>
      <c r="H2" s="143" t="s">
        <v>1904</v>
      </c>
      <c r="I2" s="143" t="s">
        <v>1905</v>
      </c>
    </row>
    <row r="3" spans="2:9">
      <c r="B3" s="144" t="s">
        <v>1347</v>
      </c>
      <c r="C3" s="146">
        <v>1538468</v>
      </c>
      <c r="D3" s="146">
        <v>1600000</v>
      </c>
      <c r="E3" s="146">
        <f>C3-D3</f>
        <v>-61532</v>
      </c>
      <c r="F3" s="146"/>
      <c r="G3" s="146"/>
    </row>
    <row r="4" spans="2:9">
      <c r="B4" s="144" t="s">
        <v>1906</v>
      </c>
      <c r="C4" s="146">
        <v>1474289</v>
      </c>
      <c r="D4" s="146">
        <v>1600000</v>
      </c>
      <c r="E4" s="146">
        <f t="shared" ref="E4:E14" si="0">C4-D4</f>
        <v>-125711</v>
      </c>
      <c r="F4" s="146"/>
      <c r="G4" s="146"/>
    </row>
    <row r="5" spans="2:9">
      <c r="B5" s="144" t="s">
        <v>1907</v>
      </c>
      <c r="C5" s="146">
        <v>1416242</v>
      </c>
      <c r="D5" s="146">
        <v>1600000</v>
      </c>
      <c r="E5" s="146">
        <f t="shared" si="0"/>
        <v>-183758</v>
      </c>
      <c r="F5" s="146"/>
      <c r="G5" s="146"/>
    </row>
    <row r="6" spans="2:9">
      <c r="B6" s="144" t="s">
        <v>1908</v>
      </c>
      <c r="C6" s="146">
        <v>1685377</v>
      </c>
      <c r="D6" s="146">
        <v>1600000</v>
      </c>
      <c r="E6" s="146">
        <f t="shared" si="0"/>
        <v>85377</v>
      </c>
      <c r="F6" s="146"/>
      <c r="G6" s="146"/>
    </row>
    <row r="7" spans="2:9">
      <c r="B7" s="144" t="s">
        <v>1909</v>
      </c>
      <c r="C7" s="146">
        <v>1573046</v>
      </c>
      <c r="D7" s="146">
        <v>1600000</v>
      </c>
      <c r="E7" s="146">
        <f t="shared" si="0"/>
        <v>-26954</v>
      </c>
      <c r="F7" s="146"/>
      <c r="G7" s="146"/>
    </row>
    <row r="8" spans="2:9">
      <c r="B8" s="144" t="s">
        <v>1910</v>
      </c>
      <c r="C8" s="146">
        <v>1979077</v>
      </c>
      <c r="D8" s="146">
        <v>1600000</v>
      </c>
      <c r="E8" s="146">
        <f t="shared" si="0"/>
        <v>379077</v>
      </c>
      <c r="F8" s="146"/>
      <c r="G8" s="146"/>
    </row>
    <row r="9" spans="2:9">
      <c r="B9" s="144" t="s">
        <v>1911</v>
      </c>
      <c r="C9" s="146">
        <v>1600000</v>
      </c>
      <c r="D9" s="146">
        <v>1600000</v>
      </c>
      <c r="E9" s="146">
        <f t="shared" si="0"/>
        <v>0</v>
      </c>
      <c r="F9" s="146"/>
      <c r="G9" s="146"/>
    </row>
    <row r="10" spans="2:9">
      <c r="B10" s="144" t="s">
        <v>1912</v>
      </c>
      <c r="C10" s="146">
        <v>2417226</v>
      </c>
      <c r="D10" s="146">
        <v>1600000</v>
      </c>
      <c r="E10" s="146">
        <f t="shared" si="0"/>
        <v>817226</v>
      </c>
      <c r="F10" s="146"/>
      <c r="G10" s="146"/>
    </row>
    <row r="11" spans="2:9">
      <c r="B11" s="144" t="s">
        <v>1913</v>
      </c>
      <c r="C11" s="146">
        <v>1872026</v>
      </c>
      <c r="D11" s="146">
        <v>1600000</v>
      </c>
      <c r="E11" s="146">
        <f t="shared" si="0"/>
        <v>272026</v>
      </c>
      <c r="F11" s="146"/>
      <c r="G11" s="146"/>
    </row>
    <row r="12" spans="2:9">
      <c r="B12" s="144" t="s">
        <v>1914</v>
      </c>
      <c r="C12" s="146">
        <v>2097478</v>
      </c>
      <c r="D12" s="146">
        <v>1600000</v>
      </c>
      <c r="E12" s="146">
        <f t="shared" si="0"/>
        <v>497478</v>
      </c>
      <c r="F12" s="146"/>
      <c r="G12" s="146"/>
    </row>
    <row r="13" spans="2:9">
      <c r="B13" s="144" t="s">
        <v>1915</v>
      </c>
      <c r="C13" s="146">
        <v>2876025</v>
      </c>
      <c r="D13" s="146">
        <v>2750000</v>
      </c>
      <c r="E13" s="146">
        <f t="shared" si="0"/>
        <v>126025</v>
      </c>
      <c r="F13" s="146"/>
      <c r="G13" s="146"/>
    </row>
    <row r="14" spans="2:9">
      <c r="B14" s="144" t="s">
        <v>1916</v>
      </c>
      <c r="C14" s="146">
        <v>3825430</v>
      </c>
      <c r="D14" s="146">
        <v>4000000</v>
      </c>
      <c r="E14" s="146">
        <f t="shared" si="0"/>
        <v>-174570</v>
      </c>
      <c r="F14" s="146"/>
      <c r="G14" s="146"/>
    </row>
  </sheetData>
  <pageMargins left="0.7" right="0.7" top="0.75" bottom="0.75" header="0.3" footer="0.3"/>
  <pageSetup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>
          <x14:colorSeries theme="5" tint="-0.499984740745262"/>
          <x14:colorNegative theme="6"/>
          <x14:colorAxis rgb="FF000000"/>
          <x14:colorMarkers theme="5" tint="-0.499984740745262"/>
          <x14:colorFirst theme="5" tint="0.39997558519241921"/>
          <x14:colorLast theme="5" tint="0.39997558519241921"/>
          <x14:colorHigh theme="5"/>
          <x14:colorLow theme="5"/>
          <x14:sparklines>
            <x14:sparkline>
              <xm:f>'Resultat Synthèse recettes'!E3:E14</xm:f>
              <xm:sqref>I3</xm:sqref>
            </x14:sparkline>
          </x14:sparklines>
        </x14:sparklineGroup>
        <x14:sparklineGroup type="column" displayEmptyCellsAs="gap" high="1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'Resultat Synthèse recettes'!C3:C14</xm:f>
              <xm:sqref>H3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'Resultat Synthèse recettes'!C3:C14</xm:f>
              <xm:sqref>G3</xm:sqref>
            </x14:sparkline>
          </x14:sparklines>
        </x14:sparklineGroup>
      </x14:sparklineGroup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A16" sqref="A16"/>
    </sheetView>
  </sheetViews>
  <sheetFormatPr baseColWidth="10" defaultRowHeight="12.75"/>
  <cols>
    <col min="1" max="1" width="9.7109375" customWidth="1"/>
    <col min="2" max="2" width="23" bestFit="1" customWidth="1"/>
  </cols>
  <sheetData>
    <row r="1" spans="1:3">
      <c r="A1" s="361" t="s">
        <v>2194</v>
      </c>
      <c r="B1" s="361" t="s">
        <v>2195</v>
      </c>
    </row>
    <row r="2" spans="1:3">
      <c r="A2" s="368" t="s">
        <v>2202</v>
      </c>
      <c r="B2" s="369">
        <v>240</v>
      </c>
      <c r="C2" s="204"/>
    </row>
    <row r="3" spans="1:3">
      <c r="A3" s="368" t="s">
        <v>2203</v>
      </c>
      <c r="B3" s="369">
        <v>254</v>
      </c>
      <c r="C3" s="204"/>
    </row>
    <row r="4" spans="1:3">
      <c r="A4" s="368" t="s">
        <v>2198</v>
      </c>
      <c r="B4" s="369">
        <v>1814.88</v>
      </c>
      <c r="C4" s="204"/>
    </row>
    <row r="5" spans="1:3">
      <c r="A5" s="368" t="s">
        <v>2196</v>
      </c>
      <c r="B5" s="369">
        <v>2190.5</v>
      </c>
      <c r="C5" s="204"/>
    </row>
    <row r="6" spans="1:3">
      <c r="A6" s="368" t="s">
        <v>2199</v>
      </c>
      <c r="B6" s="369">
        <v>1676</v>
      </c>
      <c r="C6" s="204"/>
    </row>
    <row r="7" spans="1:3">
      <c r="A7" s="368" t="s">
        <v>2201</v>
      </c>
      <c r="B7" s="369">
        <v>354.06</v>
      </c>
      <c r="C7" s="204"/>
    </row>
    <row r="8" spans="1:3">
      <c r="A8" s="368" t="s">
        <v>2200</v>
      </c>
      <c r="B8" s="369">
        <v>460</v>
      </c>
      <c r="C8" s="204"/>
    </row>
    <row r="9" spans="1:3">
      <c r="A9" s="368" t="s">
        <v>2197</v>
      </c>
      <c r="B9" s="369">
        <v>1963.4</v>
      </c>
      <c r="C9" s="204"/>
    </row>
    <row r="10" spans="1:3">
      <c r="A10" s="367"/>
      <c r="B10" s="370"/>
    </row>
    <row r="11" spans="1:3">
      <c r="A11" s="367"/>
    </row>
    <row r="12" spans="1:3">
      <c r="A12" s="367"/>
    </row>
    <row r="20" spans="2:9">
      <c r="B20" s="409" t="s">
        <v>2291</v>
      </c>
      <c r="F20" s="386"/>
      <c r="G20" s="386"/>
      <c r="H20" s="386"/>
      <c r="I20" s="386"/>
    </row>
    <row r="21" spans="2:9">
      <c r="B21" s="388" t="s">
        <v>2293</v>
      </c>
    </row>
  </sheetData>
  <sortState ref="A2:B9">
    <sortCondition ref="A1"/>
  </sortState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3" sqref="F3"/>
    </sheetView>
  </sheetViews>
  <sheetFormatPr baseColWidth="10" defaultColWidth="11.5703125" defaultRowHeight="15"/>
  <cols>
    <col min="1" max="1" width="16.42578125" style="348" customWidth="1"/>
    <col min="2" max="2" width="15.28515625" style="348" customWidth="1"/>
    <col min="3" max="3" width="22" style="348" bestFit="1" customWidth="1"/>
    <col min="4" max="16384" width="11.5703125" style="348"/>
  </cols>
  <sheetData>
    <row r="1" spans="1:7" ht="30.75" thickBot="1">
      <c r="A1" s="347" t="s">
        <v>2161</v>
      </c>
      <c r="B1" s="347" t="s">
        <v>2145</v>
      </c>
      <c r="C1" s="347" t="s">
        <v>2162</v>
      </c>
      <c r="G1" s="429" t="s">
        <v>2291</v>
      </c>
    </row>
    <row r="2" spans="1:7" ht="15.75" thickBot="1">
      <c r="A2" s="349">
        <v>5</v>
      </c>
      <c r="B2" s="350">
        <v>5500</v>
      </c>
      <c r="C2" s="349">
        <v>3</v>
      </c>
      <c r="G2" s="428" t="s">
        <v>2294</v>
      </c>
    </row>
    <row r="3" spans="1:7" ht="15.75" thickBot="1">
      <c r="A3" s="351">
        <v>14</v>
      </c>
      <c r="B3" s="352">
        <v>12200</v>
      </c>
      <c r="C3" s="351">
        <v>12</v>
      </c>
    </row>
    <row r="4" spans="1:7" ht="15.75" thickBot="1">
      <c r="A4" s="349">
        <v>20</v>
      </c>
      <c r="B4" s="350">
        <v>60000</v>
      </c>
      <c r="C4" s="349">
        <v>33</v>
      </c>
    </row>
    <row r="5" spans="1:7" ht="15.75" thickBot="1">
      <c r="A5" s="351">
        <v>18</v>
      </c>
      <c r="B5" s="352">
        <v>24400</v>
      </c>
      <c r="C5" s="351">
        <v>10</v>
      </c>
    </row>
    <row r="6" spans="1:7" ht="15.75" thickBot="1">
      <c r="A6" s="349">
        <v>22</v>
      </c>
      <c r="B6" s="350">
        <v>32000</v>
      </c>
      <c r="C6" s="349">
        <v>42</v>
      </c>
    </row>
    <row r="8" spans="1:7" ht="18.75" customHeight="1"/>
    <row r="9" spans="1:7" ht="15" customHeight="1"/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F4" sqref="F4"/>
    </sheetView>
  </sheetViews>
  <sheetFormatPr baseColWidth="10" defaultColWidth="11.5703125" defaultRowHeight="15"/>
  <cols>
    <col min="1" max="1" width="22.28515625" style="348" customWidth="1"/>
    <col min="2" max="3" width="19" style="348" bestFit="1" customWidth="1"/>
    <col min="4" max="4" width="6.42578125" style="348" bestFit="1" customWidth="1"/>
    <col min="5" max="5" width="17.42578125" style="348" bestFit="1" customWidth="1"/>
    <col min="6" max="16384" width="11.5703125" style="348"/>
  </cols>
  <sheetData>
    <row r="1" spans="1:5">
      <c r="A1" s="348" t="s">
        <v>2163</v>
      </c>
    </row>
    <row r="3" spans="1:5">
      <c r="A3" s="353"/>
      <c r="B3" s="353" t="s">
        <v>2164</v>
      </c>
      <c r="C3" s="353" t="s">
        <v>2165</v>
      </c>
    </row>
    <row r="4" spans="1:5">
      <c r="A4" s="353" t="s">
        <v>2166</v>
      </c>
      <c r="B4" s="353" t="s">
        <v>2167</v>
      </c>
      <c r="C4" s="353" t="s">
        <v>2167</v>
      </c>
    </row>
    <row r="5" spans="1:5">
      <c r="A5" s="353" t="s">
        <v>2168</v>
      </c>
      <c r="B5" s="353">
        <v>40</v>
      </c>
      <c r="C5" s="353">
        <v>30</v>
      </c>
    </row>
    <row r="6" spans="1:5">
      <c r="A6" s="353" t="s">
        <v>2169</v>
      </c>
      <c r="B6" s="353">
        <v>35</v>
      </c>
      <c r="C6" s="353">
        <v>30</v>
      </c>
    </row>
    <row r="7" spans="1:5">
      <c r="A7" s="353" t="s">
        <v>2170</v>
      </c>
      <c r="B7" s="353">
        <v>25</v>
      </c>
      <c r="C7" s="353">
        <v>30</v>
      </c>
    </row>
    <row r="8" spans="1:5">
      <c r="A8" s="353" t="s">
        <v>2171</v>
      </c>
      <c r="B8" s="353">
        <v>20</v>
      </c>
      <c r="C8" s="353">
        <v>30</v>
      </c>
    </row>
    <row r="9" spans="1:5">
      <c r="A9" s="353"/>
      <c r="B9" s="353">
        <f>SUM(B5:B8)</f>
        <v>120</v>
      </c>
      <c r="C9" s="353">
        <f>SUM(C5:C8)</f>
        <v>120</v>
      </c>
    </row>
    <row r="12" spans="1:5" ht="26.25" thickBot="1">
      <c r="A12" s="362"/>
      <c r="B12" s="363" t="s">
        <v>2182</v>
      </c>
      <c r="C12" s="363" t="s">
        <v>2183</v>
      </c>
      <c r="D12" s="363" t="s">
        <v>2184</v>
      </c>
      <c r="E12" s="363" t="s">
        <v>2185</v>
      </c>
    </row>
    <row r="13" spans="1:5" ht="15.75" thickBot="1">
      <c r="A13" s="364" t="s">
        <v>2186</v>
      </c>
      <c r="B13" s="365">
        <v>0</v>
      </c>
      <c r="C13" s="365">
        <v>2500</v>
      </c>
      <c r="D13" s="365">
        <v>500</v>
      </c>
      <c r="E13" s="365">
        <v>0</v>
      </c>
    </row>
    <row r="14" spans="1:5" ht="15.75" thickBot="1">
      <c r="A14" s="363" t="s">
        <v>2187</v>
      </c>
      <c r="B14" s="362">
        <v>0</v>
      </c>
      <c r="C14" s="362">
        <v>5500</v>
      </c>
      <c r="D14" s="362">
        <v>750</v>
      </c>
      <c r="E14" s="362">
        <v>1500</v>
      </c>
    </row>
    <row r="15" spans="1:5" ht="15.75" thickBot="1">
      <c r="A15" s="364" t="s">
        <v>224</v>
      </c>
      <c r="B15" s="365">
        <v>0</v>
      </c>
      <c r="C15" s="365">
        <v>9000</v>
      </c>
      <c r="D15" s="365">
        <v>1500</v>
      </c>
      <c r="E15" s="365">
        <v>2500</v>
      </c>
    </row>
    <row r="16" spans="1:5" ht="15.75" thickBot="1">
      <c r="A16" s="363" t="s">
        <v>2188</v>
      </c>
      <c r="B16" s="362">
        <v>0</v>
      </c>
      <c r="C16" s="362">
        <v>6500</v>
      </c>
      <c r="D16" s="362">
        <v>2000</v>
      </c>
      <c r="E16" s="362">
        <v>4000</v>
      </c>
    </row>
    <row r="17" spans="1:5" ht="15.75" thickBot="1">
      <c r="A17" s="364" t="s">
        <v>226</v>
      </c>
      <c r="B17" s="365">
        <v>0</v>
      </c>
      <c r="C17" s="365">
        <v>3500</v>
      </c>
      <c r="D17" s="365">
        <v>5500</v>
      </c>
      <c r="E17" s="365">
        <v>3500</v>
      </c>
    </row>
    <row r="18" spans="1:5" ht="15.75" thickBot="1">
      <c r="A18" s="363" t="s">
        <v>227</v>
      </c>
      <c r="B18" s="362">
        <v>0</v>
      </c>
      <c r="C18" s="362">
        <v>0</v>
      </c>
      <c r="D18" s="366">
        <v>7500</v>
      </c>
      <c r="E18" s="362">
        <v>1500</v>
      </c>
    </row>
    <row r="19" spans="1:5" ht="15.75" thickBot="1">
      <c r="A19" s="364" t="s">
        <v>2189</v>
      </c>
      <c r="B19" s="365">
        <v>0</v>
      </c>
      <c r="C19" s="365">
        <v>0</v>
      </c>
      <c r="D19" s="365">
        <v>8500</v>
      </c>
      <c r="E19" s="365">
        <v>800</v>
      </c>
    </row>
    <row r="20" spans="1:5" ht="15.75" thickBot="1">
      <c r="A20" s="363" t="s">
        <v>229</v>
      </c>
      <c r="B20" s="362">
        <v>1500</v>
      </c>
      <c r="C20" s="362">
        <v>0</v>
      </c>
      <c r="D20" s="362">
        <v>7000</v>
      </c>
      <c r="E20" s="362">
        <v>550</v>
      </c>
    </row>
    <row r="21" spans="1:5" ht="15.75" thickBot="1">
      <c r="A21" s="364" t="s">
        <v>2190</v>
      </c>
      <c r="B21" s="365">
        <v>5000</v>
      </c>
      <c r="C21" s="365">
        <v>0</v>
      </c>
      <c r="D21" s="365">
        <v>3500</v>
      </c>
      <c r="E21" s="365">
        <v>2500</v>
      </c>
    </row>
    <row r="22" spans="1:5" ht="15.75" thickBot="1">
      <c r="A22" s="363" t="s">
        <v>2191</v>
      </c>
      <c r="B22" s="362">
        <v>8500</v>
      </c>
      <c r="C22" s="362">
        <v>0</v>
      </c>
      <c r="D22" s="362">
        <v>2500</v>
      </c>
      <c r="E22" s="362">
        <v>6000</v>
      </c>
    </row>
    <row r="23" spans="1:5" ht="15.75" thickBot="1">
      <c r="A23" s="364" t="s">
        <v>2192</v>
      </c>
      <c r="B23" s="365">
        <v>3500</v>
      </c>
      <c r="C23" s="365">
        <v>0</v>
      </c>
      <c r="D23" s="365">
        <v>500</v>
      </c>
      <c r="E23" s="365">
        <v>5500</v>
      </c>
    </row>
    <row r="24" spans="1:5" ht="15.75" thickBot="1">
      <c r="A24" s="363" t="s">
        <v>2193</v>
      </c>
      <c r="B24" s="362">
        <v>500</v>
      </c>
      <c r="C24" s="362">
        <v>0</v>
      </c>
      <c r="D24" s="362">
        <v>100</v>
      </c>
      <c r="E24" s="362">
        <v>3000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workbookViewId="0"/>
  </sheetViews>
  <sheetFormatPr baseColWidth="10" defaultRowHeight="12.75"/>
  <cols>
    <col min="1" max="1" width="13.7109375" bestFit="1" customWidth="1"/>
    <col min="2" max="6" width="10.28515625" customWidth="1"/>
  </cols>
  <sheetData>
    <row r="1" spans="1:14">
      <c r="A1" s="345" t="s">
        <v>2177</v>
      </c>
      <c r="N1" s="415" t="s">
        <v>2291</v>
      </c>
    </row>
    <row r="2" spans="1:14">
      <c r="H2" s="388"/>
      <c r="N2" s="388" t="s">
        <v>2295</v>
      </c>
    </row>
    <row r="3" spans="1:14">
      <c r="A3" s="359" t="s">
        <v>2175</v>
      </c>
      <c r="B3" s="605">
        <v>10</v>
      </c>
      <c r="C3" s="605">
        <v>20</v>
      </c>
      <c r="D3" s="605">
        <v>30</v>
      </c>
      <c r="E3" s="605">
        <v>40</v>
      </c>
      <c r="F3" s="605">
        <v>50</v>
      </c>
    </row>
    <row r="4" spans="1:14">
      <c r="A4" s="360" t="s">
        <v>2176</v>
      </c>
      <c r="B4" s="606"/>
      <c r="C4" s="606"/>
      <c r="D4" s="606"/>
      <c r="E4" s="606"/>
      <c r="F4" s="606"/>
    </row>
    <row r="5" spans="1:14">
      <c r="A5" s="358">
        <v>0.2</v>
      </c>
      <c r="B5" s="346">
        <v>99</v>
      </c>
      <c r="C5" s="346">
        <v>175</v>
      </c>
      <c r="D5" s="346">
        <v>250</v>
      </c>
      <c r="E5" s="346">
        <v>467</v>
      </c>
      <c r="F5" s="346">
        <v>400</v>
      </c>
    </row>
    <row r="6" spans="1:14">
      <c r="A6" s="358">
        <v>0.3</v>
      </c>
      <c r="B6" s="346">
        <v>107</v>
      </c>
      <c r="C6" s="346">
        <v>185</v>
      </c>
      <c r="D6" s="346">
        <v>260</v>
      </c>
      <c r="E6" s="346">
        <v>385</v>
      </c>
      <c r="F6" s="346">
        <v>305</v>
      </c>
    </row>
    <row r="7" spans="1:14">
      <c r="A7" s="358">
        <v>0.4</v>
      </c>
      <c r="B7" s="346">
        <v>119</v>
      </c>
      <c r="C7" s="346">
        <v>200</v>
      </c>
      <c r="D7" s="346">
        <v>275</v>
      </c>
      <c r="E7" s="346">
        <v>349</v>
      </c>
      <c r="F7" s="346">
        <v>209</v>
      </c>
    </row>
    <row r="8" spans="1:14">
      <c r="A8" s="358">
        <v>0.5</v>
      </c>
      <c r="B8" s="346">
        <v>135</v>
      </c>
      <c r="C8" s="346">
        <v>220</v>
      </c>
      <c r="D8" s="346">
        <v>275</v>
      </c>
      <c r="E8" s="346">
        <v>279</v>
      </c>
      <c r="F8" s="346">
        <v>192</v>
      </c>
    </row>
    <row r="9" spans="1:14">
      <c r="A9" s="358">
        <v>0.6</v>
      </c>
      <c r="B9" s="346">
        <v>155</v>
      </c>
      <c r="C9" s="346">
        <v>245</v>
      </c>
      <c r="D9" s="346">
        <v>320</v>
      </c>
      <c r="E9" s="346">
        <v>245</v>
      </c>
      <c r="F9" s="346">
        <v>163</v>
      </c>
    </row>
    <row r="10" spans="1:14">
      <c r="A10" s="358">
        <v>0.7</v>
      </c>
      <c r="B10" s="346">
        <v>184</v>
      </c>
      <c r="C10" s="346">
        <v>279</v>
      </c>
      <c r="D10" s="346">
        <v>356</v>
      </c>
      <c r="E10" s="346">
        <v>220</v>
      </c>
      <c r="F10" s="346">
        <v>144</v>
      </c>
    </row>
    <row r="11" spans="1:14">
      <c r="A11" s="358">
        <v>0.8</v>
      </c>
      <c r="B11" s="346">
        <v>193</v>
      </c>
      <c r="C11" s="346">
        <v>349</v>
      </c>
      <c r="D11" s="346">
        <v>392</v>
      </c>
      <c r="E11" s="346">
        <v>200</v>
      </c>
      <c r="F11" s="346">
        <v>118</v>
      </c>
    </row>
    <row r="12" spans="1:14">
      <c r="A12" s="358">
        <v>0.9</v>
      </c>
      <c r="B12" s="346">
        <v>295</v>
      </c>
      <c r="C12" s="346">
        <v>385</v>
      </c>
      <c r="D12" s="346">
        <v>405</v>
      </c>
      <c r="E12" s="346">
        <v>185</v>
      </c>
      <c r="F12" s="346">
        <v>59</v>
      </c>
    </row>
    <row r="13" spans="1:14">
      <c r="A13" s="358">
        <v>1</v>
      </c>
      <c r="B13" s="346">
        <v>384</v>
      </c>
      <c r="C13" s="346">
        <v>499</v>
      </c>
      <c r="D13" s="346">
        <v>459</v>
      </c>
      <c r="E13" s="346">
        <v>175</v>
      </c>
      <c r="F13" s="346">
        <v>25</v>
      </c>
    </row>
  </sheetData>
  <mergeCells count="5">
    <mergeCell ref="F3:F4"/>
    <mergeCell ref="E3:E4"/>
    <mergeCell ref="D3:D4"/>
    <mergeCell ref="C3:C4"/>
    <mergeCell ref="B3:B4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1"/>
  <sheetViews>
    <sheetView workbookViewId="0">
      <selection activeCell="K10" sqref="K10"/>
    </sheetView>
  </sheetViews>
  <sheetFormatPr baseColWidth="10" defaultColWidth="11.5703125" defaultRowHeight="15"/>
  <cols>
    <col min="1" max="1" width="10.85546875" style="348" bestFit="1" customWidth="1"/>
    <col min="2" max="2" width="12.7109375" style="348" bestFit="1" customWidth="1"/>
    <col min="3" max="3" width="17.5703125" style="348" customWidth="1"/>
    <col min="4" max="16384" width="11.5703125" style="348"/>
  </cols>
  <sheetData>
    <row r="3" spans="1:12" ht="15.75" thickBot="1">
      <c r="A3" s="351"/>
      <c r="B3" s="354">
        <v>2005</v>
      </c>
      <c r="C3" s="354">
        <v>2006</v>
      </c>
    </row>
    <row r="4" spans="1:12" ht="15.75" thickBot="1">
      <c r="A4" s="355" t="s">
        <v>2172</v>
      </c>
      <c r="B4" s="356">
        <v>12704714</v>
      </c>
      <c r="C4" s="356">
        <v>17987034</v>
      </c>
      <c r="L4" s="428" t="s">
        <v>2296</v>
      </c>
    </row>
    <row r="5" spans="1:12" ht="15.75" thickBot="1">
      <c r="A5" s="347" t="s">
        <v>2173</v>
      </c>
      <c r="B5" s="357">
        <v>8774099</v>
      </c>
      <c r="C5" s="357">
        <v>12214447</v>
      </c>
      <c r="L5" s="428"/>
    </row>
    <row r="6" spans="1:12" ht="30.75" thickBot="1">
      <c r="A6" s="355" t="s">
        <v>2174</v>
      </c>
      <c r="B6" s="356">
        <v>12094215</v>
      </c>
      <c r="C6" s="356">
        <v>10873099</v>
      </c>
    </row>
    <row r="12" spans="1:12">
      <c r="A12" s="428" t="s">
        <v>2291</v>
      </c>
    </row>
    <row r="13" spans="1:12">
      <c r="A13" s="428" t="s">
        <v>2297</v>
      </c>
    </row>
    <row r="14" spans="1:12">
      <c r="A14" s="428" t="s">
        <v>2298</v>
      </c>
    </row>
    <row r="15" spans="1:12">
      <c r="A15" s="428" t="s">
        <v>2299</v>
      </c>
    </row>
    <row r="16" spans="1:12">
      <c r="A16" s="428" t="s">
        <v>2300</v>
      </c>
    </row>
    <row r="17" spans="1:1">
      <c r="A17" s="428" t="s">
        <v>2301</v>
      </c>
    </row>
    <row r="18" spans="1:1">
      <c r="A18" s="428" t="s">
        <v>2302</v>
      </c>
    </row>
    <row r="19" spans="1:1">
      <c r="A19" s="428" t="s">
        <v>2303</v>
      </c>
    </row>
    <row r="20" spans="1:1">
      <c r="A20" s="428" t="s">
        <v>2304</v>
      </c>
    </row>
    <row r="21" spans="1:1">
      <c r="A21" s="428" t="s">
        <v>2305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B5:L18"/>
  <sheetViews>
    <sheetView workbookViewId="0">
      <selection activeCell="I6" sqref="I6:I17"/>
    </sheetView>
  </sheetViews>
  <sheetFormatPr baseColWidth="10" defaultColWidth="9.140625" defaultRowHeight="15"/>
  <cols>
    <col min="1" max="1" width="9.140625" style="144"/>
    <col min="2" max="2" width="10.85546875" style="144" bestFit="1" customWidth="1"/>
    <col min="3" max="4" width="14.28515625" style="144" bestFit="1" customWidth="1"/>
    <col min="5" max="5" width="13.28515625" style="144" bestFit="1" customWidth="1"/>
    <col min="6" max="6" width="9.140625" style="144"/>
    <col min="7" max="7" width="30.28515625" style="144" customWidth="1"/>
    <col min="8" max="8" width="19" style="144" customWidth="1"/>
    <col min="9" max="9" width="37" style="144" customWidth="1"/>
    <col min="10" max="16384" width="9.140625" style="144"/>
  </cols>
  <sheetData>
    <row r="5" spans="2:12">
      <c r="B5" s="143" t="s">
        <v>216</v>
      </c>
      <c r="C5" s="143" t="s">
        <v>1313</v>
      </c>
      <c r="D5" s="143" t="s">
        <v>1901</v>
      </c>
      <c r="E5" s="143" t="s">
        <v>1902</v>
      </c>
      <c r="G5" s="143" t="s">
        <v>1903</v>
      </c>
      <c r="H5" s="143" t="s">
        <v>1904</v>
      </c>
      <c r="I5" s="143" t="s">
        <v>1905</v>
      </c>
      <c r="L5" s="430" t="s">
        <v>2306</v>
      </c>
    </row>
    <row r="6" spans="2:12" ht="43.5" customHeight="1">
      <c r="B6" s="144" t="s">
        <v>1347</v>
      </c>
      <c r="C6" s="146">
        <v>1538468</v>
      </c>
      <c r="D6" s="146">
        <v>1600000</v>
      </c>
      <c r="E6" s="146">
        <f>C6-D6</f>
        <v>-61532</v>
      </c>
      <c r="F6" s="146"/>
      <c r="G6" s="607"/>
      <c r="I6" s="607"/>
    </row>
    <row r="7" spans="2:12" ht="43.5" customHeight="1">
      <c r="B7" s="144" t="s">
        <v>1906</v>
      </c>
      <c r="C7" s="146">
        <v>1474289</v>
      </c>
      <c r="D7" s="146">
        <v>1600000</v>
      </c>
      <c r="E7" s="146">
        <f t="shared" ref="E7:E17" si="0">C7-D7</f>
        <v>-125711</v>
      </c>
      <c r="F7" s="146"/>
      <c r="G7" s="607"/>
      <c r="I7" s="607"/>
    </row>
    <row r="8" spans="2:12" ht="43.5" customHeight="1">
      <c r="B8" s="144" t="s">
        <v>1907</v>
      </c>
      <c r="C8" s="146">
        <v>1416242</v>
      </c>
      <c r="D8" s="146">
        <v>1600000</v>
      </c>
      <c r="E8" s="146">
        <f t="shared" si="0"/>
        <v>-183758</v>
      </c>
      <c r="F8" s="146"/>
      <c r="G8" s="607"/>
      <c r="I8" s="607"/>
    </row>
    <row r="9" spans="2:12" ht="43.5" customHeight="1">
      <c r="B9" s="144" t="s">
        <v>1908</v>
      </c>
      <c r="C9" s="146">
        <v>1685377</v>
      </c>
      <c r="D9" s="146">
        <v>1600000</v>
      </c>
      <c r="E9" s="146">
        <f t="shared" si="0"/>
        <v>85377</v>
      </c>
      <c r="F9" s="146"/>
      <c r="G9" s="607"/>
      <c r="I9" s="607"/>
    </row>
    <row r="10" spans="2:12" ht="43.5" customHeight="1">
      <c r="B10" s="144" t="s">
        <v>1909</v>
      </c>
      <c r="C10" s="146">
        <v>1573046</v>
      </c>
      <c r="D10" s="146">
        <v>1600000</v>
      </c>
      <c r="E10" s="146">
        <f t="shared" si="0"/>
        <v>-26954</v>
      </c>
      <c r="F10" s="146"/>
      <c r="G10" s="607"/>
      <c r="I10" s="607"/>
    </row>
    <row r="11" spans="2:12" ht="43.5" customHeight="1">
      <c r="B11" s="144" t="s">
        <v>1910</v>
      </c>
      <c r="C11" s="146">
        <v>1979077</v>
      </c>
      <c r="D11" s="146">
        <v>1600000</v>
      </c>
      <c r="E11" s="146">
        <f t="shared" si="0"/>
        <v>379077</v>
      </c>
      <c r="F11" s="146"/>
      <c r="G11" s="607"/>
      <c r="I11" s="607"/>
    </row>
    <row r="12" spans="2:12" ht="43.5" customHeight="1">
      <c r="B12" s="144" t="s">
        <v>1911</v>
      </c>
      <c r="C12" s="146">
        <v>1600000</v>
      </c>
      <c r="D12" s="146">
        <v>1600000</v>
      </c>
      <c r="E12" s="146">
        <f t="shared" si="0"/>
        <v>0</v>
      </c>
      <c r="F12" s="146"/>
      <c r="G12" s="607"/>
      <c r="I12" s="607"/>
    </row>
    <row r="13" spans="2:12" ht="43.5" customHeight="1">
      <c r="B13" s="144" t="s">
        <v>1912</v>
      </c>
      <c r="C13" s="146">
        <v>2417226</v>
      </c>
      <c r="D13" s="146">
        <v>1600000</v>
      </c>
      <c r="E13" s="146">
        <f t="shared" si="0"/>
        <v>817226</v>
      </c>
      <c r="F13" s="146"/>
      <c r="G13" s="607"/>
      <c r="I13" s="607"/>
    </row>
    <row r="14" spans="2:12" ht="43.5" customHeight="1">
      <c r="B14" s="144" t="s">
        <v>1913</v>
      </c>
      <c r="C14" s="146">
        <v>1872026</v>
      </c>
      <c r="D14" s="146">
        <v>1600000</v>
      </c>
      <c r="E14" s="146">
        <f t="shared" si="0"/>
        <v>272026</v>
      </c>
      <c r="F14" s="146"/>
      <c r="G14" s="607"/>
      <c r="I14" s="607"/>
    </row>
    <row r="15" spans="2:12" ht="43.5" customHeight="1">
      <c r="B15" s="144" t="s">
        <v>1914</v>
      </c>
      <c r="C15" s="146">
        <v>2097478</v>
      </c>
      <c r="D15" s="146">
        <v>1600000</v>
      </c>
      <c r="E15" s="146">
        <f t="shared" si="0"/>
        <v>497478</v>
      </c>
      <c r="F15" s="146"/>
      <c r="G15" s="607"/>
      <c r="I15" s="607"/>
    </row>
    <row r="16" spans="2:12" ht="43.5" customHeight="1">
      <c r="B16" s="144" t="s">
        <v>1915</v>
      </c>
      <c r="C16" s="146">
        <v>2876025</v>
      </c>
      <c r="D16" s="146">
        <v>2750000</v>
      </c>
      <c r="E16" s="146">
        <f t="shared" si="0"/>
        <v>126025</v>
      </c>
      <c r="F16" s="146"/>
      <c r="G16" s="607"/>
      <c r="I16" s="607"/>
    </row>
    <row r="17" spans="2:9" ht="43.5" customHeight="1">
      <c r="B17" s="144" t="s">
        <v>1916</v>
      </c>
      <c r="C17" s="146">
        <v>3825430</v>
      </c>
      <c r="D17" s="146">
        <v>4000000</v>
      </c>
      <c r="E17" s="146">
        <f t="shared" si="0"/>
        <v>-174570</v>
      </c>
      <c r="F17" s="146"/>
      <c r="G17" s="607"/>
      <c r="I17" s="607"/>
    </row>
    <row r="18" spans="2:9" ht="43.5" customHeight="1"/>
  </sheetData>
  <mergeCells count="2">
    <mergeCell ref="G6:G17"/>
    <mergeCell ref="I6:I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'Exo Synthèse recettes '!C6:C17</xm:f>
              <xm:sqref>G6</xm:sqref>
            </x14:sparkline>
          </x14:sparklines>
        </x14:sparklineGroup>
        <x14:sparklineGroup type="column" displayEmptyCellsAs="gap" negative="1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'Exo Synthèse recettes '!E6:E17</xm:f>
              <xm:sqref>I6</xm:sqref>
            </x14:sparkline>
          </x14:sparklines>
        </x14:sparklineGroup>
        <x14:sparklineGroup type="stacked" displayEmptyCellsAs="gap" negative="1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'Exo Synthèse recettes '!E6:E17</xm:f>
              <xm:sqref>H6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1"/>
  <sheetViews>
    <sheetView workbookViewId="0">
      <selection activeCell="F18" sqref="F18"/>
    </sheetView>
  </sheetViews>
  <sheetFormatPr baseColWidth="10" defaultRowHeight="12.75"/>
  <cols>
    <col min="1" max="1" width="14.140625" bestFit="1" customWidth="1"/>
    <col min="2" max="2" width="9.7109375" bestFit="1" customWidth="1"/>
    <col min="3" max="3" width="8.5703125" bestFit="1" customWidth="1"/>
    <col min="4" max="6" width="9.7109375" bestFit="1" customWidth="1"/>
    <col min="9" max="9" width="38.85546875" customWidth="1"/>
    <col min="10" max="10" width="7.42578125" customWidth="1"/>
  </cols>
  <sheetData>
    <row r="1" spans="1:11" ht="18">
      <c r="A1" s="155" t="s">
        <v>1936</v>
      </c>
      <c r="B1" s="147" t="s">
        <v>1927</v>
      </c>
      <c r="C1" s="147" t="s">
        <v>1928</v>
      </c>
      <c r="D1" s="147" t="s">
        <v>1929</v>
      </c>
      <c r="E1" s="147" t="s">
        <v>1930</v>
      </c>
      <c r="F1" s="157" t="s">
        <v>1931</v>
      </c>
      <c r="I1" s="389" t="s">
        <v>2236</v>
      </c>
    </row>
    <row r="2" spans="1:11">
      <c r="A2" s="155" t="s">
        <v>222</v>
      </c>
      <c r="B2" s="156">
        <v>1000</v>
      </c>
      <c r="C2" s="163">
        <v>900</v>
      </c>
      <c r="D2" s="163">
        <v>298</v>
      </c>
      <c r="E2" s="163">
        <v>1392</v>
      </c>
      <c r="F2" s="167">
        <f t="shared" ref="F2:F13" si="0">SUM(B2:E2)</f>
        <v>3590</v>
      </c>
      <c r="I2" s="58" t="s">
        <v>2221</v>
      </c>
    </row>
    <row r="3" spans="1:11">
      <c r="A3" s="155" t="s">
        <v>223</v>
      </c>
      <c r="B3" s="163">
        <v>400</v>
      </c>
      <c r="C3" s="163">
        <v>750</v>
      </c>
      <c r="D3" s="166">
        <v>738</v>
      </c>
      <c r="E3" s="163">
        <v>370</v>
      </c>
      <c r="F3" s="167">
        <f t="shared" si="0"/>
        <v>2258</v>
      </c>
    </row>
    <row r="4" spans="1:11" ht="12.75" customHeight="1">
      <c r="A4" s="155" t="s">
        <v>224</v>
      </c>
      <c r="B4" s="163">
        <v>559</v>
      </c>
      <c r="C4" s="163">
        <v>437</v>
      </c>
      <c r="D4" s="163">
        <v>616</v>
      </c>
      <c r="E4" s="163">
        <v>495</v>
      </c>
      <c r="F4" s="167">
        <f t="shared" si="0"/>
        <v>2107</v>
      </c>
      <c r="I4" s="493" t="s">
        <v>2222</v>
      </c>
      <c r="J4" s="465"/>
      <c r="K4" s="465"/>
    </row>
    <row r="5" spans="1:11">
      <c r="A5" s="155" t="s">
        <v>225</v>
      </c>
      <c r="B5" s="163">
        <v>886</v>
      </c>
      <c r="C5" s="163">
        <v>113</v>
      </c>
      <c r="D5" s="163">
        <v>599</v>
      </c>
      <c r="E5" s="163">
        <v>1202</v>
      </c>
      <c r="F5" s="167">
        <f t="shared" si="0"/>
        <v>2800</v>
      </c>
      <c r="I5" s="466" t="s">
        <v>2223</v>
      </c>
      <c r="J5" s="465"/>
      <c r="K5" s="465"/>
    </row>
    <row r="6" spans="1:11">
      <c r="A6" s="155" t="s">
        <v>226</v>
      </c>
      <c r="B6" s="163">
        <v>1468</v>
      </c>
      <c r="C6" s="163">
        <v>707</v>
      </c>
      <c r="D6" s="163">
        <v>536</v>
      </c>
      <c r="E6" s="163">
        <v>1084</v>
      </c>
      <c r="F6" s="167">
        <f t="shared" si="0"/>
        <v>3795</v>
      </c>
      <c r="I6" s="466" t="s">
        <v>2307</v>
      </c>
      <c r="J6" s="465"/>
      <c r="K6" s="465"/>
    </row>
    <row r="7" spans="1:11">
      <c r="A7" s="155" t="s">
        <v>227</v>
      </c>
      <c r="B7" s="164">
        <v>733</v>
      </c>
      <c r="C7" s="164">
        <v>491</v>
      </c>
      <c r="D7" s="164">
        <v>1143</v>
      </c>
      <c r="E7" s="164">
        <v>493</v>
      </c>
      <c r="F7" s="168">
        <f t="shared" si="0"/>
        <v>2860</v>
      </c>
      <c r="I7" s="466" t="s">
        <v>2224</v>
      </c>
      <c r="J7" s="465"/>
      <c r="K7" s="465"/>
    </row>
    <row r="8" spans="1:11">
      <c r="A8" s="155" t="s">
        <v>228</v>
      </c>
      <c r="B8" s="165">
        <v>689</v>
      </c>
      <c r="C8" s="165">
        <v>54</v>
      </c>
      <c r="D8" s="165">
        <v>881</v>
      </c>
      <c r="E8" s="165">
        <v>89</v>
      </c>
      <c r="F8" s="169">
        <f t="shared" si="0"/>
        <v>1713</v>
      </c>
      <c r="I8" s="466" t="s">
        <v>2225</v>
      </c>
      <c r="J8" s="465"/>
      <c r="K8" s="465"/>
    </row>
    <row r="9" spans="1:11">
      <c r="A9" s="155" t="s">
        <v>229</v>
      </c>
      <c r="B9" s="165">
        <v>22</v>
      </c>
      <c r="C9" s="165">
        <v>902</v>
      </c>
      <c r="D9" s="165">
        <v>480</v>
      </c>
      <c r="E9" s="165">
        <v>679</v>
      </c>
      <c r="F9" s="169">
        <f t="shared" si="0"/>
        <v>2083</v>
      </c>
    </row>
    <row r="10" spans="1:11">
      <c r="A10" s="155" t="s">
        <v>230</v>
      </c>
      <c r="B10" s="165">
        <v>1050</v>
      </c>
      <c r="C10" s="165">
        <v>1444</v>
      </c>
      <c r="D10" s="165">
        <v>1194</v>
      </c>
      <c r="E10" s="165">
        <v>860</v>
      </c>
      <c r="F10" s="169">
        <f t="shared" si="0"/>
        <v>4548</v>
      </c>
      <c r="I10" s="458" t="s">
        <v>2226</v>
      </c>
    </row>
    <row r="11" spans="1:11">
      <c r="A11" s="155" t="s">
        <v>231</v>
      </c>
      <c r="B11" s="165">
        <v>1244</v>
      </c>
      <c r="C11" s="165">
        <v>975</v>
      </c>
      <c r="D11" s="165">
        <v>963</v>
      </c>
      <c r="E11" s="165">
        <v>63</v>
      </c>
      <c r="F11" s="169">
        <f t="shared" si="0"/>
        <v>3245</v>
      </c>
      <c r="I11" s="458" t="s">
        <v>2308</v>
      </c>
    </row>
    <row r="12" spans="1:11">
      <c r="A12" s="155" t="s">
        <v>232</v>
      </c>
      <c r="B12" s="165">
        <v>983</v>
      </c>
      <c r="C12" s="165">
        <v>38</v>
      </c>
      <c r="D12" s="165">
        <v>176</v>
      </c>
      <c r="E12" s="165">
        <v>350</v>
      </c>
      <c r="F12" s="169">
        <f t="shared" si="0"/>
        <v>1547</v>
      </c>
      <c r="I12" s="458" t="s">
        <v>2227</v>
      </c>
    </row>
    <row r="13" spans="1:11">
      <c r="A13" s="155" t="s">
        <v>233</v>
      </c>
      <c r="B13" s="165">
        <v>1433</v>
      </c>
      <c r="C13" s="165">
        <v>1362</v>
      </c>
      <c r="D13" s="165">
        <v>784</v>
      </c>
      <c r="E13" s="165">
        <v>538</v>
      </c>
      <c r="F13" s="169">
        <f t="shared" si="0"/>
        <v>4117</v>
      </c>
    </row>
    <row r="15" spans="1:11">
      <c r="K15" s="383"/>
    </row>
    <row r="16" spans="1:11">
      <c r="K16" s="383"/>
    </row>
    <row r="17" spans="9:11">
      <c r="K17" s="383"/>
    </row>
    <row r="21" spans="9:11">
      <c r="I21" s="432"/>
    </row>
  </sheetData>
  <protectedRanges>
    <protectedRange password="8A07" sqref="B2:E4" name="Ventes 2004"/>
    <protectedRange password="8A07" sqref="B5:E7 B11:E13" name="Ventes 2004_2"/>
    <protectedRange password="8A07" sqref="B8:E10" name="Ventes 2004_1"/>
  </protectedRange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theme="9" tint="0.59999389629810485"/>
  </sheetPr>
  <dimension ref="A1:K22"/>
  <sheetViews>
    <sheetView workbookViewId="0">
      <selection activeCell="G13" sqref="G13"/>
    </sheetView>
  </sheetViews>
  <sheetFormatPr baseColWidth="10" defaultColWidth="11.5703125" defaultRowHeight="12.75"/>
  <cols>
    <col min="1" max="1" width="9.85546875" style="373" customWidth="1"/>
    <col min="2" max="2" width="12.140625" style="373" customWidth="1"/>
    <col min="3" max="16384" width="11.5703125" style="373"/>
  </cols>
  <sheetData>
    <row r="1" spans="1:11" ht="20.25" customHeight="1">
      <c r="A1" s="374" t="s">
        <v>1946</v>
      </c>
      <c r="E1" s="402" t="s">
        <v>2359</v>
      </c>
      <c r="F1" s="58"/>
      <c r="G1" s="58"/>
      <c r="I1" s="535" t="s">
        <v>2337</v>
      </c>
      <c r="J1" s="536"/>
      <c r="K1" s="536"/>
    </row>
    <row r="2" spans="1:11">
      <c r="A2" s="374" t="s">
        <v>1947</v>
      </c>
      <c r="B2" s="373" t="s">
        <v>239</v>
      </c>
      <c r="I2" s="536"/>
      <c r="J2" s="536"/>
      <c r="K2" s="536"/>
    </row>
    <row r="3" spans="1:11">
      <c r="I3" s="536"/>
      <c r="J3" s="536"/>
      <c r="K3" s="536"/>
    </row>
    <row r="4" spans="1:11">
      <c r="B4" s="373" t="s">
        <v>238</v>
      </c>
      <c r="C4" s="373" t="s">
        <v>241</v>
      </c>
      <c r="D4" s="373" t="s">
        <v>242</v>
      </c>
      <c r="F4" s="494" t="s">
        <v>242</v>
      </c>
    </row>
    <row r="5" spans="1:11" ht="16.5">
      <c r="B5" s="373" t="s">
        <v>243</v>
      </c>
      <c r="C5" s="373">
        <v>78875563</v>
      </c>
      <c r="D5" s="172">
        <v>13</v>
      </c>
      <c r="F5" s="495">
        <v>13</v>
      </c>
    </row>
    <row r="6" spans="1:11" ht="16.5">
      <c r="B6" s="373" t="s">
        <v>244</v>
      </c>
      <c r="C6" s="373">
        <v>6717</v>
      </c>
      <c r="D6" s="373">
        <v>30</v>
      </c>
      <c r="F6" s="495">
        <v>30</v>
      </c>
    </row>
    <row r="7" spans="1:11" ht="16.5">
      <c r="B7" s="373" t="s">
        <v>245</v>
      </c>
      <c r="C7" s="373">
        <v>646117</v>
      </c>
      <c r="D7" s="373">
        <v>53.8</v>
      </c>
      <c r="F7" s="495">
        <v>53.8</v>
      </c>
    </row>
    <row r="8" spans="1:11" ht="16.5">
      <c r="B8" s="373" t="s">
        <v>246</v>
      </c>
      <c r="C8" s="373">
        <v>72899913</v>
      </c>
      <c r="D8" s="373">
        <v>46</v>
      </c>
      <c r="F8" s="495">
        <v>46</v>
      </c>
    </row>
    <row r="9" spans="1:11" ht="16.5">
      <c r="B9" s="373" t="s">
        <v>247</v>
      </c>
      <c r="C9" s="373">
        <v>71186087</v>
      </c>
      <c r="D9" s="373">
        <v>15.46</v>
      </c>
      <c r="F9" s="495">
        <v>15.46</v>
      </c>
    </row>
    <row r="10" spans="1:11" ht="16.5">
      <c r="B10" s="373" t="s">
        <v>248</v>
      </c>
      <c r="C10" s="373">
        <v>396990</v>
      </c>
      <c r="D10" s="373">
        <v>23.77</v>
      </c>
      <c r="F10" s="495">
        <v>23.77</v>
      </c>
    </row>
    <row r="11" spans="1:11" ht="16.5">
      <c r="B11" s="373" t="s">
        <v>250</v>
      </c>
      <c r="C11" s="373">
        <v>5015881</v>
      </c>
      <c r="D11" s="373">
        <v>7.67</v>
      </c>
      <c r="F11" s="495">
        <v>7.67</v>
      </c>
    </row>
    <row r="12" spans="1:11" ht="16.5">
      <c r="B12" s="373" t="s">
        <v>249</v>
      </c>
      <c r="C12" s="373">
        <v>82106641</v>
      </c>
      <c r="D12" s="373">
        <v>63.1</v>
      </c>
      <c r="F12" s="495">
        <v>63.1</v>
      </c>
    </row>
    <row r="13" spans="1:11" ht="16.5">
      <c r="B13" s="373" t="s">
        <v>251</v>
      </c>
      <c r="C13" s="373">
        <v>90459</v>
      </c>
      <c r="D13" s="373">
        <v>15</v>
      </c>
      <c r="F13" s="495">
        <v>15</v>
      </c>
    </row>
    <row r="14" spans="1:11" ht="16.5">
      <c r="B14" s="373" t="s">
        <v>252</v>
      </c>
      <c r="C14" s="58">
        <v>26525655</v>
      </c>
      <c r="D14" s="373">
        <v>12.3</v>
      </c>
      <c r="F14" s="495">
        <v>12.3</v>
      </c>
    </row>
    <row r="15" spans="1:11" ht="16.5">
      <c r="B15" s="373" t="s">
        <v>253</v>
      </c>
      <c r="C15" s="373">
        <v>295962</v>
      </c>
      <c r="D15" s="373">
        <v>13.9</v>
      </c>
      <c r="F15" s="495">
        <v>13.9</v>
      </c>
    </row>
    <row r="16" spans="1:11" ht="16.5">
      <c r="B16" s="373" t="s">
        <v>254</v>
      </c>
      <c r="C16" s="373">
        <v>8550916</v>
      </c>
      <c r="D16" s="373">
        <v>308</v>
      </c>
      <c r="F16" s="495">
        <v>308</v>
      </c>
    </row>
    <row r="17" spans="2:6" ht="16.5">
      <c r="B17" s="373" t="s">
        <v>257</v>
      </c>
      <c r="C17" s="373">
        <v>666523</v>
      </c>
      <c r="D17" s="373">
        <v>5.5</v>
      </c>
      <c r="F17" s="495">
        <v>5.5</v>
      </c>
    </row>
    <row r="18" spans="2:6" ht="16.5">
      <c r="B18" s="373" t="s">
        <v>255</v>
      </c>
      <c r="C18" s="373">
        <v>8044075</v>
      </c>
      <c r="D18" s="373">
        <v>11</v>
      </c>
      <c r="F18" s="495">
        <v>11</v>
      </c>
    </row>
    <row r="19" spans="2:6" ht="16.5">
      <c r="B19" s="373" t="s">
        <v>256</v>
      </c>
      <c r="C19" s="373">
        <v>29826</v>
      </c>
      <c r="D19" s="373">
        <v>39.5</v>
      </c>
      <c r="F19" s="495">
        <v>39.5</v>
      </c>
    </row>
    <row r="20" spans="2:6" ht="16.5">
      <c r="B20" s="373" t="s">
        <v>255</v>
      </c>
      <c r="C20" s="373">
        <v>48453084</v>
      </c>
      <c r="D20" s="373">
        <v>11</v>
      </c>
      <c r="F20" s="495">
        <v>11</v>
      </c>
    </row>
    <row r="21" spans="2:6">
      <c r="D21" s="172"/>
    </row>
    <row r="22" spans="2:6">
      <c r="B22" s="373" t="s">
        <v>235</v>
      </c>
      <c r="C22" s="373">
        <v>669</v>
      </c>
    </row>
  </sheetData>
  <mergeCells count="1">
    <mergeCell ref="I1:K3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theme="9" tint="0.59999389629810485"/>
  </sheetPr>
  <dimension ref="A1:O20"/>
  <sheetViews>
    <sheetView workbookViewId="0">
      <selection activeCell="B7" sqref="B7"/>
    </sheetView>
  </sheetViews>
  <sheetFormatPr baseColWidth="10" defaultRowHeight="12.75"/>
  <cols>
    <col min="1" max="1" width="9.28515625" bestFit="1" customWidth="1"/>
    <col min="2" max="2" width="15.28515625" bestFit="1" customWidth="1"/>
    <col min="3" max="3" width="27.5703125" bestFit="1" customWidth="1"/>
    <col min="4" max="4" width="24.140625" bestFit="1" customWidth="1"/>
    <col min="5" max="5" width="8.5703125" bestFit="1" customWidth="1"/>
    <col min="6" max="6" width="17.7109375" bestFit="1" customWidth="1"/>
    <col min="7" max="7" width="20.28515625" bestFit="1" customWidth="1"/>
  </cols>
  <sheetData>
    <row r="1" spans="1:15" s="375" customFormat="1" ht="38.25">
      <c r="A1" s="49" t="s">
        <v>258</v>
      </c>
      <c r="B1" s="49" t="s">
        <v>259</v>
      </c>
      <c r="C1" s="49" t="s">
        <v>260</v>
      </c>
      <c r="D1" s="49" t="s">
        <v>261</v>
      </c>
      <c r="E1" s="49" t="s">
        <v>262</v>
      </c>
      <c r="F1" s="49" t="s">
        <v>263</v>
      </c>
      <c r="G1" s="49" t="s">
        <v>264</v>
      </c>
      <c r="H1" s="376"/>
      <c r="I1" s="496" t="s">
        <v>258</v>
      </c>
      <c r="J1" s="496" t="s">
        <v>259</v>
      </c>
      <c r="K1" s="496" t="s">
        <v>260</v>
      </c>
      <c r="L1" s="496" t="s">
        <v>261</v>
      </c>
      <c r="M1" s="496" t="s">
        <v>262</v>
      </c>
      <c r="N1" s="496" t="s">
        <v>263</v>
      </c>
      <c r="O1" s="496" t="s">
        <v>264</v>
      </c>
    </row>
    <row r="2" spans="1:15">
      <c r="A2" t="s">
        <v>265</v>
      </c>
      <c r="B2">
        <v>147.41999999999999</v>
      </c>
      <c r="C2">
        <v>9.9</v>
      </c>
      <c r="D2">
        <v>6</v>
      </c>
      <c r="E2">
        <v>884.52</v>
      </c>
      <c r="F2">
        <v>0.26</v>
      </c>
      <c r="G2">
        <v>59</v>
      </c>
      <c r="I2" s="496" t="s">
        <v>265</v>
      </c>
      <c r="J2" s="496">
        <v>147.41999999999999</v>
      </c>
      <c r="K2" s="496">
        <v>9.9</v>
      </c>
      <c r="L2" s="496">
        <v>6</v>
      </c>
      <c r="M2" s="496">
        <v>884.52</v>
      </c>
      <c r="N2" s="496">
        <v>0.26</v>
      </c>
      <c r="O2" s="496">
        <v>59</v>
      </c>
    </row>
    <row r="3" spans="1:15">
      <c r="A3" t="s">
        <v>266</v>
      </c>
      <c r="B3">
        <v>124.41</v>
      </c>
      <c r="C3">
        <v>8.4</v>
      </c>
      <c r="D3">
        <v>6</v>
      </c>
      <c r="E3">
        <v>746.46</v>
      </c>
      <c r="F3">
        <v>0.22</v>
      </c>
      <c r="G3">
        <v>40</v>
      </c>
      <c r="I3" s="496" t="s">
        <v>266</v>
      </c>
      <c r="J3" s="496">
        <v>124.41</v>
      </c>
      <c r="K3" s="496">
        <v>8.4</v>
      </c>
      <c r="L3" s="496">
        <v>6</v>
      </c>
      <c r="M3" s="496">
        <v>746.46</v>
      </c>
      <c r="N3" s="496">
        <v>0.22</v>
      </c>
      <c r="O3" s="496">
        <v>40</v>
      </c>
    </row>
    <row r="4" spans="1:15">
      <c r="A4" t="s">
        <v>267</v>
      </c>
      <c r="B4">
        <v>113.1</v>
      </c>
      <c r="C4">
        <v>8.1999999999999993</v>
      </c>
      <c r="D4">
        <v>6</v>
      </c>
      <c r="E4">
        <v>678.6</v>
      </c>
      <c r="F4">
        <v>0.2</v>
      </c>
      <c r="G4">
        <v>49</v>
      </c>
      <c r="I4" s="496" t="s">
        <v>267</v>
      </c>
      <c r="J4" s="496">
        <v>113.1</v>
      </c>
      <c r="K4" s="496">
        <v>8.1999999999999993</v>
      </c>
      <c r="L4" s="496">
        <v>6</v>
      </c>
      <c r="M4" s="496">
        <v>678.6</v>
      </c>
      <c r="N4" s="496">
        <v>0.2</v>
      </c>
      <c r="O4" s="496">
        <v>49</v>
      </c>
    </row>
    <row r="5" spans="1:15">
      <c r="A5" t="s">
        <v>268</v>
      </c>
      <c r="B5">
        <v>70.069999999999993</v>
      </c>
      <c r="C5">
        <v>5.0999999999999996</v>
      </c>
      <c r="D5">
        <v>6</v>
      </c>
      <c r="E5">
        <v>420.42</v>
      </c>
      <c r="F5">
        <v>0.13</v>
      </c>
      <c r="G5">
        <v>31</v>
      </c>
      <c r="I5" s="496" t="s">
        <v>268</v>
      </c>
      <c r="J5" s="496">
        <v>70.069999999999993</v>
      </c>
      <c r="K5" s="496">
        <v>5.0999999999999996</v>
      </c>
      <c r="L5" s="496">
        <v>6</v>
      </c>
      <c r="M5" s="496">
        <v>420.42</v>
      </c>
      <c r="N5" s="496">
        <v>0.13</v>
      </c>
      <c r="O5" s="496">
        <v>31</v>
      </c>
    </row>
    <row r="6" spans="1:15">
      <c r="A6" t="s">
        <v>269</v>
      </c>
      <c r="B6">
        <v>53</v>
      </c>
      <c r="C6">
        <v>3.7</v>
      </c>
      <c r="D6">
        <v>6</v>
      </c>
      <c r="E6">
        <v>318</v>
      </c>
      <c r="F6">
        <v>0.09</v>
      </c>
      <c r="G6">
        <v>22</v>
      </c>
      <c r="I6" s="496" t="s">
        <v>269</v>
      </c>
      <c r="J6" s="496">
        <v>53</v>
      </c>
      <c r="K6" s="496">
        <v>3.7</v>
      </c>
      <c r="L6" s="496">
        <v>6</v>
      </c>
      <c r="M6" s="496">
        <v>318</v>
      </c>
      <c r="N6" s="496">
        <v>0.09</v>
      </c>
      <c r="O6" s="496">
        <v>22</v>
      </c>
    </row>
    <row r="7" spans="1:15">
      <c r="A7" t="s">
        <v>270</v>
      </c>
      <c r="B7">
        <v>52.44</v>
      </c>
      <c r="C7">
        <v>3.6</v>
      </c>
      <c r="D7">
        <v>6</v>
      </c>
      <c r="E7">
        <v>316.64</v>
      </c>
      <c r="F7">
        <v>0.09</v>
      </c>
      <c r="G7">
        <v>22</v>
      </c>
      <c r="I7" s="496" t="s">
        <v>270</v>
      </c>
      <c r="J7" s="496">
        <v>52.44</v>
      </c>
      <c r="K7" s="496">
        <v>3.6</v>
      </c>
      <c r="L7" s="496">
        <v>6</v>
      </c>
      <c r="M7" s="496">
        <v>316.64</v>
      </c>
      <c r="N7" s="496">
        <v>0.09</v>
      </c>
      <c r="O7" s="496">
        <v>22</v>
      </c>
    </row>
    <row r="8" spans="1:15">
      <c r="A8" t="s">
        <v>235</v>
      </c>
      <c r="E8">
        <v>3364.64</v>
      </c>
      <c r="G8">
        <v>223</v>
      </c>
      <c r="I8" s="496" t="s">
        <v>235</v>
      </c>
      <c r="J8" s="496"/>
      <c r="K8" s="496"/>
      <c r="L8" s="496"/>
      <c r="M8" s="496">
        <v>3364.64</v>
      </c>
      <c r="N8" s="496"/>
      <c r="O8" s="496">
        <v>223</v>
      </c>
    </row>
    <row r="11" spans="1:15" ht="12.75" customHeight="1">
      <c r="B11" s="537" t="s">
        <v>2338</v>
      </c>
      <c r="C11" s="537"/>
      <c r="D11" s="537"/>
      <c r="I11" s="538" t="s">
        <v>1196</v>
      </c>
      <c r="J11" s="539"/>
    </row>
    <row r="12" spans="1:15">
      <c r="B12" s="537"/>
      <c r="C12" s="537"/>
      <c r="D12" s="537"/>
      <c r="I12" s="539"/>
      <c r="J12" s="539"/>
    </row>
    <row r="13" spans="1:15">
      <c r="B13" s="537"/>
      <c r="C13" s="537"/>
      <c r="D13" s="537"/>
      <c r="I13" s="539"/>
      <c r="J13" s="539"/>
    </row>
    <row r="14" spans="1:15">
      <c r="B14" s="537"/>
      <c r="C14" s="537"/>
      <c r="D14" s="537"/>
    </row>
    <row r="15" spans="1:15">
      <c r="B15" s="537"/>
      <c r="C15" s="537"/>
      <c r="D15" s="537"/>
    </row>
    <row r="16" spans="1:15">
      <c r="B16" s="457"/>
      <c r="C16" s="457"/>
    </row>
    <row r="17" spans="2:3">
      <c r="B17" s="457"/>
      <c r="C17" s="457"/>
    </row>
    <row r="18" spans="2:3">
      <c r="B18" s="457"/>
      <c r="C18" s="457"/>
    </row>
    <row r="19" spans="2:3">
      <c r="B19" s="457"/>
      <c r="C19" s="457"/>
    </row>
    <row r="20" spans="2:3">
      <c r="B20" s="457"/>
      <c r="C20" s="457"/>
    </row>
  </sheetData>
  <mergeCells count="2">
    <mergeCell ref="B11:D15"/>
    <mergeCell ref="I11:J13"/>
  </mergeCells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25"/>
  <sheetViews>
    <sheetView zoomScale="80" zoomScaleNormal="80" workbookViewId="0">
      <selection activeCell="A23" sqref="A23"/>
    </sheetView>
  </sheetViews>
  <sheetFormatPr baseColWidth="10" defaultRowHeight="12.75"/>
  <cols>
    <col min="2" max="2" width="12.140625" customWidth="1"/>
    <col min="4" max="4" width="12.42578125" customWidth="1"/>
  </cols>
  <sheetData>
    <row r="1" spans="1:9" ht="13.5" thickBot="1">
      <c r="A1" s="173" t="s">
        <v>1946</v>
      </c>
    </row>
    <row r="2" spans="1:9" ht="15.75">
      <c r="A2" s="173" t="s">
        <v>1947</v>
      </c>
      <c r="B2" s="540" t="s">
        <v>239</v>
      </c>
      <c r="C2" s="541"/>
      <c r="D2" s="542"/>
      <c r="G2" s="540" t="s">
        <v>240</v>
      </c>
      <c r="H2" s="541"/>
      <c r="I2" s="542"/>
    </row>
    <row r="3" spans="1:9" ht="13.9" customHeight="1">
      <c r="B3" s="174" t="s">
        <v>1945</v>
      </c>
      <c r="C3" s="175"/>
      <c r="D3" s="176"/>
      <c r="G3" s="174" t="s">
        <v>1945</v>
      </c>
      <c r="H3" s="175"/>
      <c r="I3" s="176"/>
    </row>
    <row r="4" spans="1:9" ht="13.15" customHeight="1">
      <c r="B4" s="184" t="s">
        <v>238</v>
      </c>
      <c r="C4" s="185" t="s">
        <v>241</v>
      </c>
      <c r="D4" s="186" t="s">
        <v>242</v>
      </c>
      <c r="G4" s="184" t="s">
        <v>238</v>
      </c>
      <c r="H4" s="185" t="s">
        <v>241</v>
      </c>
      <c r="I4" s="186" t="s">
        <v>242</v>
      </c>
    </row>
    <row r="5" spans="1:9">
      <c r="B5" s="177" t="s">
        <v>243</v>
      </c>
      <c r="C5" s="178">
        <v>78875563</v>
      </c>
      <c r="D5" s="179">
        <v>13</v>
      </c>
      <c r="G5" s="177" t="s">
        <v>243</v>
      </c>
      <c r="H5" s="178">
        <v>78875563</v>
      </c>
      <c r="I5" s="179">
        <v>13</v>
      </c>
    </row>
    <row r="6" spans="1:9">
      <c r="B6" s="177" t="s">
        <v>244</v>
      </c>
      <c r="C6" s="178">
        <v>6717</v>
      </c>
      <c r="D6" s="179">
        <v>30</v>
      </c>
      <c r="G6" s="177" t="s">
        <v>244</v>
      </c>
      <c r="H6" s="178">
        <v>6717</v>
      </c>
      <c r="I6" s="179">
        <v>30</v>
      </c>
    </row>
    <row r="7" spans="1:9">
      <c r="B7" s="177" t="s">
        <v>245</v>
      </c>
      <c r="C7" s="178">
        <v>646117</v>
      </c>
      <c r="D7" s="179">
        <v>53.8</v>
      </c>
      <c r="G7" s="177" t="s">
        <v>245</v>
      </c>
      <c r="H7" s="178">
        <v>646117</v>
      </c>
      <c r="I7" s="179">
        <v>53.8</v>
      </c>
    </row>
    <row r="8" spans="1:9">
      <c r="B8" s="177" t="s">
        <v>246</v>
      </c>
      <c r="C8" s="178">
        <v>72899913</v>
      </c>
      <c r="D8" s="179">
        <v>46</v>
      </c>
      <c r="G8" s="177" t="s">
        <v>246</v>
      </c>
      <c r="H8" s="178">
        <v>72899913</v>
      </c>
      <c r="I8" s="179">
        <v>46</v>
      </c>
    </row>
    <row r="9" spans="1:9">
      <c r="B9" s="177" t="s">
        <v>247</v>
      </c>
      <c r="C9" s="178">
        <v>71186087</v>
      </c>
      <c r="D9" s="179">
        <v>15.46</v>
      </c>
      <c r="G9" s="177" t="s">
        <v>247</v>
      </c>
      <c r="H9" s="178">
        <v>71186087</v>
      </c>
      <c r="I9" s="179">
        <v>15.46</v>
      </c>
    </row>
    <row r="10" spans="1:9">
      <c r="B10" s="177" t="s">
        <v>248</v>
      </c>
      <c r="C10" s="178">
        <v>396990</v>
      </c>
      <c r="D10" s="179">
        <v>23.77</v>
      </c>
      <c r="G10" s="177" t="s">
        <v>249</v>
      </c>
      <c r="H10" s="178">
        <v>82106641</v>
      </c>
      <c r="I10" s="179">
        <v>63.1</v>
      </c>
    </row>
    <row r="11" spans="1:9">
      <c r="B11" s="177" t="s">
        <v>250</v>
      </c>
      <c r="C11" s="178">
        <v>5015881</v>
      </c>
      <c r="D11" s="179">
        <v>7.67</v>
      </c>
      <c r="G11" s="177" t="s">
        <v>251</v>
      </c>
      <c r="H11" s="178">
        <v>90459</v>
      </c>
      <c r="I11" s="179">
        <v>15</v>
      </c>
    </row>
    <row r="12" spans="1:9">
      <c r="B12" s="177" t="s">
        <v>249</v>
      </c>
      <c r="C12" s="178">
        <v>82106641</v>
      </c>
      <c r="D12" s="179">
        <v>63.1</v>
      </c>
      <c r="G12" s="177" t="s">
        <v>252</v>
      </c>
      <c r="H12" s="178">
        <v>26525655</v>
      </c>
      <c r="I12" s="179">
        <v>12.3</v>
      </c>
    </row>
    <row r="13" spans="1:9">
      <c r="B13" s="177" t="s">
        <v>251</v>
      </c>
      <c r="C13" s="178">
        <v>90459</v>
      </c>
      <c r="D13" s="179">
        <v>15</v>
      </c>
      <c r="G13" s="177" t="s">
        <v>253</v>
      </c>
      <c r="H13" s="178">
        <v>295962</v>
      </c>
      <c r="I13" s="179">
        <v>13.9</v>
      </c>
    </row>
    <row r="14" spans="1:9">
      <c r="B14" s="177" t="s">
        <v>252</v>
      </c>
      <c r="C14" s="180">
        <v>26525655</v>
      </c>
      <c r="D14" s="179">
        <v>12.3</v>
      </c>
      <c r="G14" s="177" t="s">
        <v>254</v>
      </c>
      <c r="H14" s="180">
        <v>8550916</v>
      </c>
      <c r="I14" s="179">
        <v>308</v>
      </c>
    </row>
    <row r="15" spans="1:9">
      <c r="B15" s="177" t="s">
        <v>253</v>
      </c>
      <c r="C15" s="178">
        <v>295962</v>
      </c>
      <c r="D15" s="179">
        <v>13.9</v>
      </c>
      <c r="G15" s="177" t="s">
        <v>255</v>
      </c>
      <c r="H15" s="178">
        <v>8044075</v>
      </c>
      <c r="I15" s="179">
        <v>11</v>
      </c>
    </row>
    <row r="16" spans="1:9">
      <c r="B16" s="177" t="s">
        <v>254</v>
      </c>
      <c r="C16" s="178">
        <v>8550916</v>
      </c>
      <c r="D16" s="179">
        <v>308</v>
      </c>
      <c r="G16" s="177" t="s">
        <v>256</v>
      </c>
      <c r="H16" s="178">
        <v>29826</v>
      </c>
      <c r="I16" s="179">
        <v>39.5</v>
      </c>
    </row>
    <row r="17" spans="2:9" ht="13.5" thickBot="1">
      <c r="B17" s="177" t="s">
        <v>257</v>
      </c>
      <c r="C17" s="178">
        <v>666523</v>
      </c>
      <c r="D17" s="179">
        <v>5.5</v>
      </c>
      <c r="G17" s="181" t="s">
        <v>255</v>
      </c>
      <c r="H17" s="182">
        <v>48453084</v>
      </c>
      <c r="I17" s="183">
        <v>11</v>
      </c>
    </row>
    <row r="18" spans="2:9">
      <c r="B18" s="177" t="s">
        <v>255</v>
      </c>
      <c r="C18" s="178">
        <v>8044075</v>
      </c>
      <c r="D18" s="179">
        <v>11</v>
      </c>
    </row>
    <row r="19" spans="2:9">
      <c r="B19" s="177" t="s">
        <v>256</v>
      </c>
      <c r="C19" s="178">
        <v>29826</v>
      </c>
      <c r="D19" s="179">
        <v>39.5</v>
      </c>
    </row>
    <row r="20" spans="2:9" ht="13.5" thickBot="1">
      <c r="B20" s="181" t="s">
        <v>255</v>
      </c>
      <c r="C20" s="182">
        <v>48453084</v>
      </c>
      <c r="D20" s="183">
        <v>11</v>
      </c>
    </row>
    <row r="25" spans="2:9">
      <c r="B25" s="187" t="s">
        <v>235</v>
      </c>
      <c r="C25" s="188">
        <v>669</v>
      </c>
      <c r="G25" s="187" t="s">
        <v>235</v>
      </c>
      <c r="H25" s="188">
        <v>632.05999999999995</v>
      </c>
    </row>
  </sheetData>
  <mergeCells count="2">
    <mergeCell ref="B2:D2"/>
    <mergeCell ref="G2:I2"/>
  </mergeCells>
  <pageMargins left="0.78740157499999996" right="0.78740157499999996" top="0.984251969" bottom="0.984251969" header="0.4921259845" footer="0.492125984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C17C49E0CFEC4C8A17D1DAB922F8FE" ma:contentTypeVersion="2" ma:contentTypeDescription="Crée un document." ma:contentTypeScope="" ma:versionID="a98549e9fcde8e8b97128ef67134fa93">
  <xsd:schema xmlns:xsd="http://www.w3.org/2001/XMLSchema" xmlns:xs="http://www.w3.org/2001/XMLSchema" xmlns:p="http://schemas.microsoft.com/office/2006/metadata/properties" xmlns:ns2="170a5fa2-94fc-46be-848e-04192b715f8a" targetNamespace="http://schemas.microsoft.com/office/2006/metadata/properties" ma:root="true" ma:fieldsID="692cf14a8bafcce7f5d11f069bbb8662" ns2:_="">
    <xsd:import namespace="170a5fa2-94fc-46be-848e-04192b715f8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0a5fa2-94fc-46be-848e-04192b715f8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1BCB97-6505-4BED-A061-96B51CC9511D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170a5fa2-94fc-46be-848e-04192b715f8a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3529A61-59A2-48DF-912E-D625EB0E1C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E9414A-5E93-4637-A598-56972561B0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0a5fa2-94fc-46be-848e-04192b715f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57</vt:i4>
      </vt:variant>
      <vt:variant>
        <vt:lpstr>Plages nommées</vt:lpstr>
      </vt:variant>
      <vt:variant>
        <vt:i4>5</vt:i4>
      </vt:variant>
    </vt:vector>
  </HeadingPairs>
  <TitlesOfParts>
    <vt:vector size="62" baseType="lpstr">
      <vt:lpstr>sommaire</vt:lpstr>
      <vt:lpstr>ruban</vt:lpstr>
      <vt:lpstr>Saisie</vt:lpstr>
      <vt:lpstr>insertion-suprression</vt:lpstr>
      <vt:lpstr>déplacer-copier </vt:lpstr>
      <vt:lpstr>commentaires</vt:lpstr>
      <vt:lpstr>format1</vt:lpstr>
      <vt:lpstr>format2</vt:lpstr>
      <vt:lpstr>Résultat format1</vt:lpstr>
      <vt:lpstr>formats personnalisés</vt:lpstr>
      <vt:lpstr>TP format</vt:lpstr>
      <vt:lpstr>Résultat TP format</vt:lpstr>
      <vt:lpstr>vehicules</vt:lpstr>
      <vt:lpstr>Exo MFC</vt:lpstr>
      <vt:lpstr>Resultat exo MFC</vt:lpstr>
      <vt:lpstr>Résultat exo budget</vt:lpstr>
      <vt:lpstr>TP cave à vin</vt:lpstr>
      <vt:lpstr>TP clients</vt:lpstr>
      <vt:lpstr>Exo saison</vt:lpstr>
      <vt:lpstr>doublons clients</vt:lpstr>
      <vt:lpstr>sous-totaux</vt:lpstr>
      <vt:lpstr>Exo budget</vt:lpstr>
      <vt:lpstr>exo Planning</vt:lpstr>
      <vt:lpstr>Résultat exo Planning</vt:lpstr>
      <vt:lpstr>Exo Ventes annuelles</vt:lpstr>
      <vt:lpstr>Resultat Exo Ventes annuelles</vt:lpstr>
      <vt:lpstr>Exo transport</vt:lpstr>
      <vt:lpstr>TP Recensement</vt:lpstr>
      <vt:lpstr>Résultat TP Recensement</vt:lpstr>
      <vt:lpstr>TP salaire</vt:lpstr>
      <vt:lpstr>Résultat TP salaire</vt:lpstr>
      <vt:lpstr>TP SIRET</vt:lpstr>
      <vt:lpstr>Résultat TP SIRET</vt:lpstr>
      <vt:lpstr>exo Examen</vt:lpstr>
      <vt:lpstr>Résultat exo Examen</vt:lpstr>
      <vt:lpstr>TP options</vt:lpstr>
      <vt:lpstr>Résultat TP options</vt:lpstr>
      <vt:lpstr>exo frais envoi </vt:lpstr>
      <vt:lpstr>Resultat exo frais envoi</vt:lpstr>
      <vt:lpstr>Exo etapes</vt:lpstr>
      <vt:lpstr>Résultat etapes </vt:lpstr>
      <vt:lpstr>Exo centre</vt:lpstr>
      <vt:lpstr>Appels téléphoniques</vt:lpstr>
      <vt:lpstr>Effectifs</vt:lpstr>
      <vt:lpstr>TCD</vt:lpstr>
      <vt:lpstr>Exo volumes colis</vt:lpstr>
      <vt:lpstr>Résultat volumes colis </vt:lpstr>
      <vt:lpstr>ventes</vt:lpstr>
      <vt:lpstr>Exo meubles</vt:lpstr>
      <vt:lpstr>Résultat meubles </vt:lpstr>
      <vt:lpstr>Resultat Synthèse recettes</vt:lpstr>
      <vt:lpstr>graphique de secteurs</vt:lpstr>
      <vt:lpstr>graphique à bulles</vt:lpstr>
      <vt:lpstr>graphique radar</vt:lpstr>
      <vt:lpstr>graphique en surface</vt:lpstr>
      <vt:lpstr>graphique anneau</vt:lpstr>
      <vt:lpstr>Exo Synthèse recettes </vt:lpstr>
      <vt:lpstr>'doublons clients'!Extraire</vt:lpstr>
      <vt:lpstr>'déplacer-copier '!Impression_des_titres</vt:lpstr>
      <vt:lpstr>salaire</vt:lpstr>
      <vt:lpstr>Salaire_horaire</vt:lpstr>
      <vt:lpstr>'déplacer-copier '!Zone_d_impression</vt:lpstr>
    </vt:vector>
  </TitlesOfParts>
  <Company>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manipulation de base</dc:title>
  <dc:creator>patrice lambert</dc:creator>
  <cp:keywords/>
  <cp:lastModifiedBy>Marcel Morvan</cp:lastModifiedBy>
  <cp:lastPrinted>2011-09-11T07:09:59Z</cp:lastPrinted>
  <dcterms:created xsi:type="dcterms:W3CDTF">2004-08-21T15:19:26Z</dcterms:created>
  <dcterms:modified xsi:type="dcterms:W3CDTF">2016-10-20T10:11:25Z</dcterms:modified>
  <cp:category>OSN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Conf">
    <vt:lpwstr>Interne FT</vt:lpwstr>
  </property>
  <property fmtid="{D5CDD505-2E9C-101B-9397-08002B2CF9AE}" pid="3" name="DocType">
    <vt:lpwstr>Autre</vt:lpwstr>
  </property>
  <property fmtid="{D5CDD505-2E9C-101B-9397-08002B2CF9AE}" pid="4" name="DocSource">
    <vt:lpwstr>Interne</vt:lpwstr>
  </property>
  <property fmtid="{D5CDD505-2E9C-101B-9397-08002B2CF9AE}" pid="5" name="DocState">
    <vt:lpwstr>Finalisé</vt:lpwstr>
  </property>
  <property fmtid="{D5CDD505-2E9C-101B-9397-08002B2CF9AE}" pid="6" name="ContentType">
    <vt:lpwstr>Document</vt:lpwstr>
  </property>
  <property fmtid="{D5CDD505-2E9C-101B-9397-08002B2CF9AE}" pid="7" name="Description0">
    <vt:lpwstr/>
  </property>
  <property fmtid="{D5CDD505-2E9C-101B-9397-08002B2CF9AE}" pid="8" name="Language">
    <vt:lpwstr>Français</vt:lpwstr>
  </property>
  <property fmtid="{D5CDD505-2E9C-101B-9397-08002B2CF9AE}" pid="9" name="Author0">
    <vt:lpwstr/>
  </property>
  <property fmtid="{D5CDD505-2E9C-101B-9397-08002B2CF9AE}" pid="10" name="ContentTypeId">
    <vt:lpwstr>0x01010081C17C49E0CFEC4C8A17D1DAB922F8FE</vt:lpwstr>
  </property>
</Properties>
</file>